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RESUPUESTOS\Desktop\SEGUNDO TRIMESTRE 2026\FRACCIÓN XI LEY DE DISCIPLINA FINANCIERA\"/>
    </mc:Choice>
  </mc:AlternateContent>
  <xr:revisionPtr revIDLastSave="0" documentId="13_ncr:1_{DCEC1629-D5CE-4A04-95D2-ABFD814A60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DF-5" sheetId="1" r:id="rId1"/>
  </sheets>
  <definedNames>
    <definedName name="_xlnm.Print_Titles" localSheetId="0">'LDF-5'!$1:$8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9" i="1" l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I118" i="1"/>
  <c r="H118" i="1"/>
  <c r="F118" i="1"/>
  <c r="E118" i="1"/>
  <c r="J119" i="1"/>
  <c r="J118" i="1" s="1"/>
  <c r="G119" i="1"/>
  <c r="J88" i="1"/>
  <c r="J87" i="1"/>
  <c r="J86" i="1"/>
  <c r="J85" i="1"/>
  <c r="J84" i="1"/>
  <c r="J83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9" i="1"/>
  <c r="J90" i="1"/>
  <c r="J91" i="1"/>
  <c r="J92" i="1"/>
  <c r="J93" i="1"/>
  <c r="J94" i="1"/>
  <c r="J98" i="1"/>
  <c r="J99" i="1"/>
  <c r="I146" i="1" l="1"/>
  <c r="H146" i="1"/>
  <c r="F146" i="1"/>
  <c r="E146" i="1"/>
  <c r="J149" i="1"/>
  <c r="G149" i="1"/>
  <c r="I148" i="1"/>
  <c r="H148" i="1"/>
  <c r="F148" i="1"/>
  <c r="E148" i="1"/>
  <c r="E150" i="1" l="1"/>
  <c r="I150" i="1"/>
  <c r="G146" i="1"/>
  <c r="H150" i="1"/>
  <c r="F150" i="1"/>
  <c r="J146" i="1"/>
  <c r="E18" i="1"/>
  <c r="J117" i="1"/>
  <c r="G117" i="1"/>
  <c r="I112" i="1"/>
  <c r="H112" i="1"/>
  <c r="F112" i="1"/>
  <c r="E112" i="1"/>
  <c r="J148" i="1" l="1"/>
  <c r="J150" i="1" s="1"/>
  <c r="G148" i="1"/>
  <c r="G150" i="1" s="1"/>
  <c r="J143" i="1"/>
  <c r="G143" i="1"/>
  <c r="J138" i="1"/>
  <c r="G138" i="1"/>
  <c r="J129" i="1"/>
  <c r="G129" i="1"/>
  <c r="J122" i="1"/>
  <c r="G122" i="1"/>
  <c r="J120" i="1"/>
  <c r="G120" i="1"/>
  <c r="G118" i="1"/>
  <c r="J112" i="1"/>
  <c r="G112" i="1"/>
  <c r="J100" i="1"/>
  <c r="G100" i="1"/>
  <c r="G17" i="1"/>
  <c r="F18" i="1"/>
  <c r="J147" i="1" l="1"/>
  <c r="G147" i="1"/>
  <c r="J19" i="1"/>
  <c r="G18" i="1"/>
  <c r="I18" i="1"/>
  <c r="H18" i="1"/>
  <c r="J16" i="1"/>
  <c r="G16" i="1"/>
  <c r="J15" i="1"/>
  <c r="G15" i="1"/>
  <c r="I14" i="1"/>
  <c r="I125" i="1" s="1"/>
  <c r="H14" i="1"/>
  <c r="H125" i="1" s="1"/>
  <c r="F14" i="1"/>
  <c r="E14" i="1"/>
  <c r="F125" i="1" l="1"/>
  <c r="F155" i="1" s="1"/>
  <c r="E125" i="1"/>
  <c r="E155" i="1" s="1"/>
  <c r="I155" i="1"/>
  <c r="H155" i="1"/>
  <c r="G14" i="1"/>
  <c r="G125" i="1" s="1"/>
  <c r="G155" i="1" s="1"/>
  <c r="J18" i="1"/>
  <c r="J14" i="1"/>
  <c r="J125" i="1" l="1"/>
  <c r="J155" i="1" s="1"/>
</calcChain>
</file>

<file path=xl/sharedStrings.xml><?xml version="1.0" encoding="utf-8"?>
<sst xmlns="http://schemas.openxmlformats.org/spreadsheetml/2006/main" count="161" uniqueCount="160">
  <si>
    <t>Estado Analítico de Ingresos Detallado - LDF</t>
  </si>
  <si>
    <t>(PESOS)</t>
  </si>
  <si>
    <t>Concepto                                                                                                                                            (c)</t>
  </si>
  <si>
    <t>Ingreso</t>
  </si>
  <si>
    <t>Diferencia                                                    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</si>
  <si>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</si>
  <si>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</si>
  <si>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</si>
  <si>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</si>
  <si>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</si>
  <si>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</si>
  <si>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</si>
  <si>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</si>
  <si>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</si>
  <si>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</si>
  <si>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</si>
  <si>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Otros Redondeos</t>
  </si>
  <si>
    <t>Intereses Ganados Cta. Corriente</t>
  </si>
  <si>
    <t>Intereses Ganados por Inversión</t>
  </si>
  <si>
    <t>F. Aprovechamientos</t>
  </si>
  <si>
    <t>G. Ingresos por Ventas de Bienes y Prestación de Servicios</t>
  </si>
  <si>
    <t>Agua No Facturada tasa 0%</t>
  </si>
  <si>
    <t>Agua No Facturada tasa 16%</t>
  </si>
  <si>
    <t>Drenaje No Facturado tasa 0%</t>
  </si>
  <si>
    <t>Drenaje No Facturado tasa 16%</t>
  </si>
  <si>
    <t>Saneamiento No Facturado tasa 0%</t>
  </si>
  <si>
    <t>Pipas de Agua tasa 16%</t>
  </si>
  <si>
    <t>Ventas de Agua Tratada tasa 16%</t>
  </si>
  <si>
    <t>Serv de con. de Alcantarillado tasa 0%</t>
  </si>
  <si>
    <t>Serv de con. de Alcantarillado tasa 16%</t>
  </si>
  <si>
    <t>Gastos de Ejecucion tasa 0%</t>
  </si>
  <si>
    <t>Multas y Sanciones tasa 0%</t>
  </si>
  <si>
    <t>Recargos tasa 0%</t>
  </si>
  <si>
    <t>Reconex de Serv. Agua Potable tasa 0%</t>
  </si>
  <si>
    <t>Reconex de Serv. Agua Potable tasa 16%</t>
  </si>
  <si>
    <t>Ruptura de Concreto tasa 0%</t>
  </si>
  <si>
    <t>Ruptura de Concreto tasa 16%</t>
  </si>
  <si>
    <t>Medidor de Agua tasa 0%</t>
  </si>
  <si>
    <t>Medidor de Agua tasa 16%</t>
  </si>
  <si>
    <t>Rev.d'Planosp'aut.d'proy.des.hab tasa 0%</t>
  </si>
  <si>
    <t>Rev.d'Planosp'aut.dproy.des.hab tasa 16%</t>
  </si>
  <si>
    <t>Presupuesto de Obra tasa 0%</t>
  </si>
  <si>
    <t>Presupuesto de Obra tasa 16%</t>
  </si>
  <si>
    <t>Cambio de Datos al Padron tasa 0%</t>
  </si>
  <si>
    <t>Cambio de Datos al Padron tasa 16%</t>
  </si>
  <si>
    <t>Superv.Obras Redes inter.d'Agua tasa 0%</t>
  </si>
  <si>
    <t>Superv.Obras Redes inter.d'Agua tasa 16%</t>
  </si>
  <si>
    <t>Reparacion de Medidor tasa 0%</t>
  </si>
  <si>
    <t>Reparacion de Medidor tasa 16%</t>
  </si>
  <si>
    <t>Estudio de Factibilidad tasa 0%</t>
  </si>
  <si>
    <t>Estudio de Factibilidad tasa 16%</t>
  </si>
  <si>
    <t>Constancias de No Adeudos tasa 0%</t>
  </si>
  <si>
    <t>Constancias de No Adeudos tasa 16%</t>
  </si>
  <si>
    <t>Reub. de Aparato de Medidor tasa 0%</t>
  </si>
  <si>
    <t>Reub. de Aparato de Medidor tasa 16%</t>
  </si>
  <si>
    <t>15% Fomento Educ. y Asistencia tasa 0%</t>
  </si>
  <si>
    <t>15% Fomento Educ. y Asistencia tasa 16%</t>
  </si>
  <si>
    <t>Aut.d'Proy.d'Construct.d'Redes tasa 0%</t>
  </si>
  <si>
    <t>Aut.d'Proy.d'Construct.d'Redes tasa 16%</t>
  </si>
  <si>
    <t>Descarga de Aguas Residuales tasa 0%</t>
  </si>
  <si>
    <t>Descarga de Aguas Residuales tasa 16%</t>
  </si>
  <si>
    <t>Solicitud de Inspeccion tasa 0%</t>
  </si>
  <si>
    <t>Solicitud de Inspeccion tasa 16%</t>
  </si>
  <si>
    <t>Busqueda de Datos tasa 0%</t>
  </si>
  <si>
    <t>Busqueda de Datos tasa 16%</t>
  </si>
  <si>
    <t>Baja de Toma tasa 0%</t>
  </si>
  <si>
    <t>Baja de Toma tasa 16%</t>
  </si>
  <si>
    <t>Uso y Aprov. de Inf. Agua tasa 0%</t>
  </si>
  <si>
    <t>Uso y Aprov. de Inf. Agua tasa 16%</t>
  </si>
  <si>
    <t>Uso y Aprov. de Inf. Dren. tasa 0%</t>
  </si>
  <si>
    <t>Uso y Aprov. de Inf. Dren. tasa 16%</t>
  </si>
  <si>
    <t>Pago de Gafete tasa 0%</t>
  </si>
  <si>
    <t>Sobrante de Caja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</si>
  <si>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</si>
  <si>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</si>
  <si>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</si>
  <si>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</si>
  <si>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</si>
  <si>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</si>
  <si>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</si>
  <si>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</si>
  <si>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</si>
  <si>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</si>
  <si>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</si>
  <si>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</si>
  <si>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</si>
  <si>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</si>
  <si>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</si>
  <si>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</si>
  <si>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</si>
  <si>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</si>
  <si>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</si>
  <si>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</si>
  <si>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</si>
  <si>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</si>
  <si>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</si>
  <si>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           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</si>
  <si>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</si>
  <si>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</si>
  <si>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</si>
  <si>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</si>
  <si>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</si>
  <si>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</si>
  <si>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</si>
  <si>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</si>
  <si>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</si>
  <si>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</si>
  <si>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</si>
  <si>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</si>
  <si>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</si>
  <si>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</si>
  <si>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</si>
  <si>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</si>
  <si>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</si>
  <si>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</si>
  <si>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</si>
  <si>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</si>
  <si>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Derechos por Aprovechamiento de Aguas Nacionales (prodder)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</si>
  <si>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</si>
  <si>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</si>
  <si>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</si>
  <si>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</si>
  <si>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</si>
  <si>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</si>
  <si>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</si>
  <si>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</si>
  <si>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</si>
  <si>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Servicios Agua Potable tasa 0%</t>
  </si>
  <si>
    <t>Servicios Agua Potable tasa 16%</t>
  </si>
  <si>
    <t>Servicios de Alcantarillado tasa 0%</t>
  </si>
  <si>
    <t>Servicios de Alcantarillado tasa 16%</t>
  </si>
  <si>
    <t>Servicios de Saneamiento tasa 0%</t>
  </si>
  <si>
    <t>Suspension de Toma tasa 0%</t>
  </si>
  <si>
    <t>Suspension de Toma tasa 16%</t>
  </si>
  <si>
    <t>Serv. de Conexion de Agua Potable tasa 0%</t>
  </si>
  <si>
    <t>Serv de Conexion de Agua Potable tasa 16%</t>
  </si>
  <si>
    <t>FORMATO LDF-5</t>
  </si>
  <si>
    <t>Servicios de Saneamiento tasa 16%</t>
  </si>
  <si>
    <t>Reducción de Diametro tasa 0%</t>
  </si>
  <si>
    <t>Mano de Obra tasa 0%</t>
  </si>
  <si>
    <t>Venta de chatarra tasa 0%</t>
  </si>
  <si>
    <t>COMISIÓN DE AGUA POTABLE Y ALCANTARILLADO DEL MUNICIPIO DE ACAPULCO</t>
  </si>
  <si>
    <t>H. Participaciones (H=h1+h2+h3+h4+h5+h6+h7+h8+h9+h10+h11)</t>
  </si>
  <si>
    <t>Gastos de Ejecucion tasa 16%</t>
  </si>
  <si>
    <t>Transferencias y Asignaciones</t>
  </si>
  <si>
    <t>20% Penalización por che. Devuelto</t>
  </si>
  <si>
    <t>Recuperación de seguros tasa 0%</t>
  </si>
  <si>
    <t>Limpieza de fosas septicas Tasa 0%</t>
  </si>
  <si>
    <t>Recuperación de seguros tasa 16%</t>
  </si>
  <si>
    <t>Detección de fugas en interiores</t>
  </si>
  <si>
    <t>Pipas de Agua tasa 0%</t>
  </si>
  <si>
    <t>Ventas de Agua Tratada tasa 0%</t>
  </si>
  <si>
    <t>Reducción de Diametro tasa 16%</t>
  </si>
  <si>
    <t>Limpieza de fosas septicas Tasa 16%</t>
  </si>
  <si>
    <t>Material de conexion 0%</t>
  </si>
  <si>
    <t xml:space="preserve">Recuperación por Responsabilidad p </t>
  </si>
  <si>
    <t>Pipas de agua tasa 0% Admon 2024-2</t>
  </si>
  <si>
    <t>Riego de agua por camellones av</t>
  </si>
  <si>
    <t>Devolución de ISR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</si>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</sst>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6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43" fontId="4" fillId="0" borderId="15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43" fontId="0" fillId="0" borderId="0" xfId="0" applyNumberFormat="1"/>
    <xf numFmtId="0" fontId="5" fillId="0" borderId="21" xfId="0" applyFont="1" applyBorder="1" applyAlignment="1">
      <alignment horizontal="left" vertical="center"/>
    </xf>
    <xf numFmtId="0" fontId="5" fillId="0" borderId="23" xfId="0" applyFont="1" applyBorder="1" applyAlignment="1">
      <alignment horizontal="justify" vertical="center"/>
    </xf>
    <xf numFmtId="43" fontId="6" fillId="0" borderId="15" xfId="1" applyFont="1" applyFill="1" applyBorder="1" applyAlignment="1">
      <alignment horizontal="center" vertical="center"/>
    </xf>
    <xf numFmtId="43" fontId="5" fillId="0" borderId="15" xfId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43" fontId="4" fillId="0" borderId="15" xfId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43" fontId="8" fillId="0" borderId="15" xfId="1" applyFont="1" applyFill="1" applyBorder="1" applyAlignment="1">
      <alignment horizontal="center" vertical="center"/>
    </xf>
    <xf numFmtId="43" fontId="4" fillId="0" borderId="15" xfId="0" applyNumberFormat="1" applyFont="1" applyBorder="1" applyAlignment="1">
      <alignment vertical="center"/>
    </xf>
    <xf numFmtId="0" fontId="5" fillId="0" borderId="15" xfId="0" applyFont="1" applyBorder="1" applyAlignment="1">
      <alignment horizontal="justify" vertical="center"/>
    </xf>
    <xf numFmtId="0" fontId="9" fillId="0" borderId="15" xfId="0" applyFont="1" applyBorder="1" applyAlignment="1">
      <alignment horizontal="center" vertical="center"/>
    </xf>
    <xf numFmtId="43" fontId="7" fillId="0" borderId="18" xfId="1" applyFont="1" applyFill="1" applyBorder="1" applyAlignment="1">
      <alignment vertical="center" wrapText="1"/>
    </xf>
    <xf numFmtId="164" fontId="6" fillId="0" borderId="15" xfId="1" applyNumberFormat="1" applyFont="1" applyFill="1" applyBorder="1" applyAlignment="1">
      <alignment horizontal="right" vertical="center"/>
    </xf>
    <xf numFmtId="164" fontId="6" fillId="0" borderId="15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164" fontId="4" fillId="0" borderId="15" xfId="1" applyNumberFormat="1" applyFont="1" applyFill="1" applyBorder="1" applyAlignment="1">
      <alignment horizontal="right" vertical="center"/>
    </xf>
    <xf numFmtId="0" fontId="6" fillId="0" borderId="17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164" fontId="8" fillId="0" borderId="15" xfId="1" applyNumberFormat="1" applyFont="1" applyFill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162</xdr:row>
      <xdr:rowOff>0</xdr:rowOff>
    </xdr:from>
    <xdr:to>
      <xdr:col>3</xdr:col>
      <xdr:colOff>1828799</xdr:colOff>
      <xdr:row>162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1ACDE966-0C75-455A-AAF1-0EBBBD1D25D9}"/>
            </a:ext>
          </a:extLst>
        </xdr:cNvPr>
        <xdr:cNvSpPr txBox="1">
          <a:spLocks noChangeArrowheads="1"/>
        </xdr:cNvSpPr>
      </xdr:nvSpPr>
      <xdr:spPr bwMode="auto">
        <a:xfrm>
          <a:off x="0" y="24212551"/>
          <a:ext cx="2219324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L.C. Jose Armando Castro Ramirez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Enc. del Departamento de Control Presupuestal y Anàlisis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	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9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1771650</xdr:colOff>
      <xdr:row>161</xdr:row>
      <xdr:rowOff>180975</xdr:rowOff>
    </xdr:from>
    <xdr:to>
      <xdr:col>5</xdr:col>
      <xdr:colOff>609600</xdr:colOff>
      <xdr:row>162</xdr:row>
      <xdr:rowOff>0</xdr:rowOff>
    </xdr:to>
    <xdr:sp macro="" textlink="">
      <xdr:nvSpPr>
        <xdr:cNvPr id="12" name="Text Box 8">
          <a:extLst>
            <a:ext uri="{FF2B5EF4-FFF2-40B4-BE49-F238E27FC236}">
              <a16:creationId xmlns:a16="http://schemas.microsoft.com/office/drawing/2014/main" id="{726B0D92-1A0A-4836-A8AC-BF0714D61B49}"/>
            </a:ext>
          </a:extLst>
        </xdr:cNvPr>
        <xdr:cNvSpPr txBox="1">
          <a:spLocks noChangeArrowheads="1"/>
        </xdr:cNvSpPr>
      </xdr:nvSpPr>
      <xdr:spPr bwMode="auto">
        <a:xfrm>
          <a:off x="2162175" y="24012525"/>
          <a:ext cx="25146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0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</a:t>
          </a:r>
          <a:endParaRPr kumimoji="0" lang="es-MX" sz="8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8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1100" b="1" i="0" baseline="0">
              <a:effectLst/>
              <a:latin typeface="+mn-lt"/>
              <a:ea typeface="+mn-ea"/>
              <a:cs typeface="+mn-cs"/>
            </a:rPr>
            <a:t>C.P. Elizabeth Cleto Manzanares</a:t>
          </a:r>
          <a:endParaRPr lang="es-MX" sz="1000">
            <a:effectLst/>
          </a:endParaRPr>
        </a:p>
        <a:p>
          <a:pPr algn="ctr" rtl="1" eaLnBrk="1" fontAlgn="auto" latinLnBrk="0" hangingPunct="1"/>
          <a:r>
            <a:rPr lang="es-MX" sz="1100" b="1" i="0" baseline="0">
              <a:effectLst/>
              <a:latin typeface="+mn-lt"/>
              <a:ea typeface="+mn-ea"/>
              <a:cs typeface="+mn-cs"/>
            </a:rPr>
            <a:t> Enc. de la Dirección de Finanzas </a:t>
          </a:r>
          <a:endParaRPr lang="es-MX" sz="10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161"/>
  <sheetViews>
    <sheetView tabSelected="1" workbookViewId="0">
      <selection activeCell="H119" sqref="H119:I119"/>
    </sheetView>
  </sheetViews>
  <sheetFormatPr baseColWidth="10" defaultRowHeight="15" x14ac:dyDescent="0.25"/>
  <cols>
    <col min="1" max="1" width="2.42578125" customWidth="1"/>
    <col min="2" max="3" width="1.7109375" customWidth="1"/>
    <col min="4" max="4" width="40.7109375" customWidth="1"/>
    <col min="5" max="5" width="16.5703125" customWidth="1"/>
    <col min="6" max="6" width="14.7109375" customWidth="1"/>
    <col min="7" max="7" width="15.85546875" bestFit="1" customWidth="1"/>
    <col min="8" max="9" width="14.42578125" bestFit="1" customWidth="1"/>
    <col min="10" max="10" width="14.28515625" customWidth="1"/>
  </cols>
  <sheetData>
    <row r="1" spans="2:10" ht="18" customHeight="1" thickBot="1" x14ac:dyDescent="0.3">
      <c r="I1" s="41" t="s">
        <v>136</v>
      </c>
      <c r="J1" s="41"/>
    </row>
    <row r="2" spans="2:10" ht="17.25" customHeight="1" x14ac:dyDescent="0.25">
      <c r="B2" s="42" t="s">
        <v>141</v>
      </c>
      <c r="C2" s="43"/>
      <c r="D2" s="43"/>
      <c r="E2" s="43"/>
      <c r="F2" s="43"/>
      <c r="G2" s="43"/>
      <c r="H2" s="43"/>
      <c r="I2" s="43"/>
      <c r="J2" s="44"/>
    </row>
    <row r="3" spans="2:10" ht="15" customHeight="1" x14ac:dyDescent="0.25">
      <c r="B3" s="45" t="s">
        <v>0</v>
      </c>
      <c r="C3" s="46"/>
      <c r="D3" s="46"/>
      <c r="E3" s="46"/>
      <c r="F3" s="46"/>
      <c r="G3" s="46"/>
      <c r="H3" s="46"/>
      <c r="I3" s="46"/>
      <c r="J3" s="47"/>
    </row>
    <row r="4" spans="2:10" ht="12.75" customHeight="1" x14ac:dyDescent="0.25">
      <c r="B4" s="45" t="s">
        <v>159</v>
      </c>
      <c r="C4" s="46"/>
      <c r="D4" s="46"/>
      <c r="E4" s="46"/>
      <c r="F4" s="46"/>
      <c r="G4" s="46"/>
      <c r="H4" s="46"/>
      <c r="I4" s="46"/>
      <c r="J4" s="47"/>
    </row>
    <row r="5" spans="2:10" ht="16.5" customHeight="1" thickBot="1" x14ac:dyDescent="0.3">
      <c r="B5" s="48" t="s">
        <v>1</v>
      </c>
      <c r="C5" s="49"/>
      <c r="D5" s="49"/>
      <c r="E5" s="49"/>
      <c r="F5" s="49"/>
      <c r="G5" s="49"/>
      <c r="H5" s="49"/>
      <c r="I5" s="49"/>
      <c r="J5" s="50"/>
    </row>
    <row r="6" spans="2:10" ht="9.75" customHeight="1" thickBot="1" x14ac:dyDescent="0.3">
      <c r="B6" s="51" t="s">
        <v>2</v>
      </c>
      <c r="C6" s="52"/>
      <c r="D6" s="53"/>
      <c r="E6" s="60" t="s">
        <v>3</v>
      </c>
      <c r="F6" s="61"/>
      <c r="G6" s="61"/>
      <c r="H6" s="61"/>
      <c r="I6" s="62"/>
      <c r="J6" s="63" t="s">
        <v>4</v>
      </c>
    </row>
    <row r="7" spans="2:10" ht="12.75" customHeight="1" x14ac:dyDescent="0.25">
      <c r="B7" s="54"/>
      <c r="C7" s="55"/>
      <c r="D7" s="56"/>
      <c r="E7" s="63" t="s">
        <v>5</v>
      </c>
      <c r="F7" s="63" t="s">
        <v>6</v>
      </c>
      <c r="G7" s="66" t="s">
        <v>7</v>
      </c>
      <c r="H7" s="66" t="s">
        <v>8</v>
      </c>
      <c r="I7" s="66" t="s">
        <v>9</v>
      </c>
      <c r="J7" s="64"/>
    </row>
    <row r="8" spans="2:10" ht="11.25" customHeight="1" thickBot="1" x14ac:dyDescent="0.3">
      <c r="B8" s="57"/>
      <c r="C8" s="58"/>
      <c r="D8" s="59"/>
      <c r="E8" s="65"/>
      <c r="F8" s="65"/>
      <c r="G8" s="67"/>
      <c r="H8" s="67"/>
      <c r="I8" s="67"/>
      <c r="J8" s="65"/>
    </row>
    <row r="9" spans="2:10" ht="15" customHeight="1" x14ac:dyDescent="0.25">
      <c r="B9" s="26" t="s">
        <v>10</v>
      </c>
      <c r="C9" s="26"/>
      <c r="D9" s="26"/>
      <c r="E9" s="1"/>
      <c r="F9" s="1"/>
      <c r="G9" s="1"/>
      <c r="H9" s="1"/>
      <c r="I9" s="1"/>
      <c r="J9" s="1"/>
    </row>
    <row r="10" spans="2:10" ht="9.75" customHeight="1" x14ac:dyDescent="0.25">
      <c r="B10" s="2"/>
      <c r="C10" s="39" t="s">
        <v>11</v>
      </c>
      <c r="D10" s="26"/>
      <c r="E10" s="3"/>
      <c r="F10" s="3"/>
      <c r="G10" s="3"/>
      <c r="H10" s="3"/>
      <c r="I10" s="3"/>
      <c r="J10" s="3"/>
    </row>
    <row r="11" spans="2:10" ht="9.75" customHeight="1" x14ac:dyDescent="0.25">
      <c r="B11" s="2"/>
      <c r="C11" s="39" t="s">
        <v>12</v>
      </c>
      <c r="D11" s="26"/>
      <c r="E11" s="3"/>
      <c r="F11" s="3"/>
      <c r="G11" s="3"/>
      <c r="H11" s="3"/>
      <c r="I11" s="3"/>
      <c r="J11" s="3"/>
    </row>
    <row r="12" spans="2:10" ht="9.75" customHeight="1" x14ac:dyDescent="0.25">
      <c r="B12" s="2"/>
      <c r="C12" s="39" t="s">
        <v>13</v>
      </c>
      <c r="D12" s="26"/>
      <c r="E12" s="3"/>
      <c r="F12" s="3"/>
      <c r="G12" s="3"/>
      <c r="H12" s="3"/>
      <c r="I12" s="3"/>
      <c r="J12" s="3"/>
    </row>
    <row r="13" spans="2:10" ht="9.75" customHeight="1" x14ac:dyDescent="0.25">
      <c r="B13" s="2"/>
      <c r="C13" s="39" t="s">
        <v>14</v>
      </c>
      <c r="D13" s="26"/>
      <c r="E13" s="3"/>
      <c r="F13" s="3"/>
      <c r="G13" s="3"/>
      <c r="H13" s="3"/>
      <c r="I13" s="3"/>
      <c r="J13" s="3"/>
    </row>
    <row r="14" spans="2:10" ht="12.75" customHeight="1" x14ac:dyDescent="0.25">
      <c r="B14" s="2"/>
      <c r="C14" s="39" t="s">
        <v>15</v>
      </c>
      <c r="D14" s="26"/>
      <c r="E14" s="10">
        <f t="shared" ref="E14:J14" si="0">SUM(E15:E16)</f>
        <v>90000</v>
      </c>
      <c r="F14" s="23">
        <f t="shared" si="0"/>
        <v>0</v>
      </c>
      <c r="G14" s="10">
        <f t="shared" si="0"/>
        <v>90000</v>
      </c>
      <c r="H14" s="10">
        <f t="shared" si="0"/>
        <v>45445.16</v>
      </c>
      <c r="I14" s="10">
        <f t="shared" si="0"/>
        <v>45445.16</v>
      </c>
      <c r="J14" s="10">
        <f t="shared" si="0"/>
        <v>-44554.84</v>
      </c>
    </row>
    <row r="15" spans="2:10" ht="9.75" customHeight="1" x14ac:dyDescent="0.25">
      <c r="B15" s="2"/>
      <c r="C15" s="11"/>
      <c r="D15" s="19" t="s">
        <v>17</v>
      </c>
      <c r="E15" s="7">
        <v>90000</v>
      </c>
      <c r="F15" s="17">
        <v>0</v>
      </c>
      <c r="G15" s="7">
        <f>E15+F15</f>
        <v>90000</v>
      </c>
      <c r="H15" s="7">
        <v>45445.16</v>
      </c>
      <c r="I15" s="7">
        <v>45445.16</v>
      </c>
      <c r="J15" s="7">
        <f t="shared" ref="J15:J16" si="1">I15-E15</f>
        <v>-44554.84</v>
      </c>
    </row>
    <row r="16" spans="2:10" ht="9.75" customHeight="1" x14ac:dyDescent="0.25">
      <c r="B16" s="2"/>
      <c r="C16" s="11"/>
      <c r="D16" s="19" t="s">
        <v>18</v>
      </c>
      <c r="E16" s="17">
        <v>0</v>
      </c>
      <c r="F16" s="17">
        <v>0</v>
      </c>
      <c r="G16" s="17">
        <f>E16+F16</f>
        <v>0</v>
      </c>
      <c r="H16" s="17">
        <v>0</v>
      </c>
      <c r="I16" s="17">
        <v>0</v>
      </c>
      <c r="J16" s="7">
        <f t="shared" si="1"/>
        <v>0</v>
      </c>
    </row>
    <row r="17" spans="2:10" ht="9.75" customHeight="1" x14ac:dyDescent="0.25">
      <c r="B17" s="2"/>
      <c r="C17" s="39" t="s">
        <v>19</v>
      </c>
      <c r="D17" s="26"/>
      <c r="E17" s="8">
        <v>0</v>
      </c>
      <c r="F17" s="8">
        <v>0</v>
      </c>
      <c r="G17" s="7">
        <f>E17+F17</f>
        <v>0</v>
      </c>
      <c r="H17" s="8">
        <v>0</v>
      </c>
      <c r="I17" s="8">
        <v>0</v>
      </c>
      <c r="J17" s="8">
        <v>0</v>
      </c>
    </row>
    <row r="18" spans="2:10" ht="22.5" customHeight="1" x14ac:dyDescent="0.25">
      <c r="B18" s="2"/>
      <c r="C18" s="40" t="s">
        <v>20</v>
      </c>
      <c r="D18" s="35"/>
      <c r="E18" s="10">
        <f t="shared" ref="E18:J18" si="2">SUM(E19:E99)</f>
        <v>976496175.79000056</v>
      </c>
      <c r="F18" s="10">
        <f t="shared" si="2"/>
        <v>3279047.51</v>
      </c>
      <c r="G18" s="10">
        <f>SUM(G19:G99)</f>
        <v>979775223.30000055</v>
      </c>
      <c r="H18" s="10">
        <f t="shared" si="2"/>
        <v>438853979.2299999</v>
      </c>
      <c r="I18" s="10">
        <f t="shared" si="2"/>
        <v>438853979.2299999</v>
      </c>
      <c r="J18" s="10">
        <f t="shared" si="2"/>
        <v>-540358347.8499999</v>
      </c>
    </row>
    <row r="19" spans="2:10" ht="9.75" customHeight="1" x14ac:dyDescent="0.25">
      <c r="B19" s="2"/>
      <c r="C19" s="11"/>
      <c r="D19" s="19" t="s">
        <v>127</v>
      </c>
      <c r="E19" s="16">
        <v>508593145.57999998</v>
      </c>
      <c r="F19" s="17">
        <v>0</v>
      </c>
      <c r="G19" s="17">
        <f>+E19+F19</f>
        <v>508593145.57999998</v>
      </c>
      <c r="H19" s="7">
        <v>212493635.06999999</v>
      </c>
      <c r="I19" s="7">
        <v>212493635.06999999</v>
      </c>
      <c r="J19" s="17">
        <f t="shared" ref="J19:J99" si="3">I19-E19</f>
        <v>-296099510.50999999</v>
      </c>
    </row>
    <row r="20" spans="2:10" ht="9.75" customHeight="1" x14ac:dyDescent="0.25">
      <c r="B20" s="2"/>
      <c r="C20" s="11"/>
      <c r="D20" s="19" t="s">
        <v>128</v>
      </c>
      <c r="E20" s="17">
        <v>297829875.91000003</v>
      </c>
      <c r="F20" s="17">
        <v>0</v>
      </c>
      <c r="G20" s="17">
        <f t="shared" ref="G20:G83" si="4">+E20+F20</f>
        <v>297829875.91000003</v>
      </c>
      <c r="H20" s="17">
        <v>132664983.03</v>
      </c>
      <c r="I20" s="17">
        <v>132664983.03</v>
      </c>
      <c r="J20" s="17">
        <f t="shared" si="3"/>
        <v>-165164892.88000003</v>
      </c>
    </row>
    <row r="21" spans="2:10" ht="9.75" customHeight="1" x14ac:dyDescent="0.25">
      <c r="B21" s="2"/>
      <c r="C21" s="11"/>
      <c r="D21" s="19" t="s">
        <v>129</v>
      </c>
      <c r="E21" s="17">
        <v>58849501.950000003</v>
      </c>
      <c r="F21" s="17">
        <v>0</v>
      </c>
      <c r="G21" s="17">
        <f t="shared" si="4"/>
        <v>58849501.950000003</v>
      </c>
      <c r="H21" s="17">
        <v>30863100.770000003</v>
      </c>
      <c r="I21" s="17">
        <v>30863100.770000003</v>
      </c>
      <c r="J21" s="17">
        <f t="shared" si="3"/>
        <v>-27986401.18</v>
      </c>
    </row>
    <row r="22" spans="2:10" ht="9.75" customHeight="1" x14ac:dyDescent="0.25">
      <c r="B22" s="2"/>
      <c r="C22" s="11"/>
      <c r="D22" s="19" t="s">
        <v>130</v>
      </c>
      <c r="E22" s="17">
        <v>49547390.939999998</v>
      </c>
      <c r="F22" s="17">
        <v>0</v>
      </c>
      <c r="G22" s="17">
        <f t="shared" si="4"/>
        <v>49547390.939999998</v>
      </c>
      <c r="H22" s="17">
        <v>25921009.289999999</v>
      </c>
      <c r="I22" s="17">
        <v>25921009.290000003</v>
      </c>
      <c r="J22" s="17">
        <f t="shared" si="3"/>
        <v>-23626381.649999995</v>
      </c>
    </row>
    <row r="23" spans="2:10" ht="9.75" customHeight="1" x14ac:dyDescent="0.25">
      <c r="B23" s="2"/>
      <c r="C23" s="11"/>
      <c r="D23" s="19" t="s">
        <v>131</v>
      </c>
      <c r="E23" s="17">
        <v>11755469.199999999</v>
      </c>
      <c r="F23" s="17">
        <v>0</v>
      </c>
      <c r="G23" s="17">
        <f t="shared" si="4"/>
        <v>11755469.199999999</v>
      </c>
      <c r="H23" s="17">
        <v>9569542.1500000004</v>
      </c>
      <c r="I23" s="17">
        <v>9569542.1500000004</v>
      </c>
      <c r="J23" s="17">
        <f t="shared" si="3"/>
        <v>-2185927.0499999989</v>
      </c>
    </row>
    <row r="24" spans="2:10" ht="9.75" customHeight="1" x14ac:dyDescent="0.25">
      <c r="B24" s="2"/>
      <c r="C24" s="11"/>
      <c r="D24" s="19" t="s">
        <v>137</v>
      </c>
      <c r="E24" s="17">
        <v>142302.57</v>
      </c>
      <c r="F24" s="17">
        <v>0</v>
      </c>
      <c r="G24" s="17">
        <f t="shared" si="4"/>
        <v>142302.57</v>
      </c>
      <c r="H24" s="17">
        <v>101129.01</v>
      </c>
      <c r="I24" s="17">
        <v>101129.01</v>
      </c>
      <c r="J24" s="17">
        <f t="shared" si="3"/>
        <v>-41173.560000000012</v>
      </c>
    </row>
    <row r="25" spans="2:10" ht="9.75" customHeight="1" x14ac:dyDescent="0.25">
      <c r="B25" s="2"/>
      <c r="C25" s="11"/>
      <c r="D25" s="19" t="s">
        <v>21</v>
      </c>
      <c r="E25" s="17">
        <v>2630105.06</v>
      </c>
      <c r="F25" s="17">
        <v>0</v>
      </c>
      <c r="G25" s="17">
        <f t="shared" si="4"/>
        <v>2630105.06</v>
      </c>
      <c r="H25" s="17">
        <v>746473.16</v>
      </c>
      <c r="I25" s="17">
        <v>746473.16</v>
      </c>
      <c r="J25" s="17">
        <f t="shared" si="3"/>
        <v>-1883631.9</v>
      </c>
    </row>
    <row r="26" spans="2:10" ht="9.75" customHeight="1" x14ac:dyDescent="0.25">
      <c r="B26" s="2"/>
      <c r="C26" s="11"/>
      <c r="D26" s="19" t="s">
        <v>22</v>
      </c>
      <c r="E26" s="17">
        <v>37814.82</v>
      </c>
      <c r="F26" s="17">
        <v>0</v>
      </c>
      <c r="G26" s="17">
        <f t="shared" si="4"/>
        <v>37814.82</v>
      </c>
      <c r="H26" s="17">
        <v>16369.28</v>
      </c>
      <c r="I26" s="17">
        <v>16369.28</v>
      </c>
      <c r="J26" s="17">
        <f t="shared" si="3"/>
        <v>-21445.54</v>
      </c>
    </row>
    <row r="27" spans="2:10" ht="9.75" customHeight="1" x14ac:dyDescent="0.25">
      <c r="B27" s="2"/>
      <c r="C27" s="11"/>
      <c r="D27" s="19" t="s">
        <v>23</v>
      </c>
      <c r="E27" s="17">
        <v>745477.11</v>
      </c>
      <c r="F27" s="17">
        <v>0</v>
      </c>
      <c r="G27" s="17">
        <f t="shared" si="4"/>
        <v>745477.11</v>
      </c>
      <c r="H27" s="17">
        <v>78070.61</v>
      </c>
      <c r="I27" s="17">
        <v>78070.61</v>
      </c>
      <c r="J27" s="17">
        <f t="shared" si="3"/>
        <v>-667406.5</v>
      </c>
    </row>
    <row r="28" spans="2:10" ht="9.75" customHeight="1" x14ac:dyDescent="0.25">
      <c r="B28" s="2"/>
      <c r="C28" s="11"/>
      <c r="D28" s="19" t="s">
        <v>24</v>
      </c>
      <c r="E28" s="17">
        <v>41637.15</v>
      </c>
      <c r="F28" s="17">
        <v>0</v>
      </c>
      <c r="G28" s="17">
        <f t="shared" si="4"/>
        <v>41637.15</v>
      </c>
      <c r="H28" s="17">
        <v>232</v>
      </c>
      <c r="I28" s="17">
        <v>232</v>
      </c>
      <c r="J28" s="17">
        <f t="shared" si="3"/>
        <v>-41405.15</v>
      </c>
    </row>
    <row r="29" spans="2:10" ht="9.75" customHeight="1" x14ac:dyDescent="0.25">
      <c r="B29" s="2"/>
      <c r="C29" s="11"/>
      <c r="D29" s="19" t="s">
        <v>25</v>
      </c>
      <c r="E29" s="17">
        <v>1386341.49</v>
      </c>
      <c r="F29" s="17">
        <v>0</v>
      </c>
      <c r="G29" s="17">
        <f t="shared" si="4"/>
        <v>1386341.49</v>
      </c>
      <c r="H29" s="17">
        <v>359120.45</v>
      </c>
      <c r="I29" s="17">
        <v>359120.45</v>
      </c>
      <c r="J29" s="17">
        <f t="shared" si="3"/>
        <v>-1027221.04</v>
      </c>
    </row>
    <row r="30" spans="2:10" ht="9.75" customHeight="1" x14ac:dyDescent="0.25">
      <c r="B30" s="2"/>
      <c r="C30" s="11"/>
      <c r="D30" s="19" t="s">
        <v>26</v>
      </c>
      <c r="E30" s="17">
        <v>0</v>
      </c>
      <c r="F30" s="17">
        <v>12036.17</v>
      </c>
      <c r="G30" s="17">
        <f t="shared" si="4"/>
        <v>12036.17</v>
      </c>
      <c r="H30" s="17">
        <v>12036.17</v>
      </c>
      <c r="I30" s="17">
        <v>12036.17</v>
      </c>
      <c r="J30" s="17">
        <f t="shared" si="3"/>
        <v>12036.17</v>
      </c>
    </row>
    <row r="31" spans="2:10" ht="9.75" customHeight="1" x14ac:dyDescent="0.25">
      <c r="B31" s="2"/>
      <c r="C31" s="11"/>
      <c r="D31" s="19" t="s">
        <v>150</v>
      </c>
      <c r="E31" s="17">
        <v>73524.28</v>
      </c>
      <c r="F31" s="17">
        <v>0</v>
      </c>
      <c r="G31" s="17">
        <f t="shared" si="4"/>
        <v>73524.28</v>
      </c>
      <c r="H31" s="17">
        <v>67869.84</v>
      </c>
      <c r="I31" s="17">
        <v>67869.84</v>
      </c>
      <c r="J31" s="17">
        <f t="shared" si="3"/>
        <v>-5654.4400000000023</v>
      </c>
    </row>
    <row r="32" spans="2:10" ht="9.75" customHeight="1" x14ac:dyDescent="0.25">
      <c r="B32" s="2"/>
      <c r="C32" s="11"/>
      <c r="D32" s="19" t="s">
        <v>151</v>
      </c>
      <c r="E32" s="17">
        <v>0</v>
      </c>
      <c r="F32" s="17">
        <v>0</v>
      </c>
      <c r="G32" s="17">
        <f t="shared" si="4"/>
        <v>0</v>
      </c>
      <c r="H32" s="17">
        <v>0</v>
      </c>
      <c r="I32" s="17">
        <v>0</v>
      </c>
      <c r="J32" s="17">
        <f t="shared" si="3"/>
        <v>0</v>
      </c>
    </row>
    <row r="33" spans="2:10" ht="9.75" customHeight="1" x14ac:dyDescent="0.25">
      <c r="B33" s="2"/>
      <c r="C33" s="11"/>
      <c r="D33" s="19" t="s">
        <v>27</v>
      </c>
      <c r="E33" s="17">
        <v>0</v>
      </c>
      <c r="F33" s="17">
        <v>0</v>
      </c>
      <c r="G33" s="17">
        <f t="shared" si="4"/>
        <v>0</v>
      </c>
      <c r="H33" s="17">
        <v>0</v>
      </c>
      <c r="I33" s="17">
        <v>0</v>
      </c>
      <c r="J33" s="17">
        <f t="shared" si="3"/>
        <v>0</v>
      </c>
    </row>
    <row r="34" spans="2:10" ht="9.75" customHeight="1" x14ac:dyDescent="0.25">
      <c r="B34" s="2"/>
      <c r="C34" s="11"/>
      <c r="D34" s="19" t="s">
        <v>134</v>
      </c>
      <c r="E34" s="17">
        <v>469386.16</v>
      </c>
      <c r="F34" s="17">
        <v>0</v>
      </c>
      <c r="G34" s="17">
        <f t="shared" si="4"/>
        <v>469386.16</v>
      </c>
      <c r="H34" s="17">
        <v>22375.05</v>
      </c>
      <c r="I34" s="17">
        <v>22375.05</v>
      </c>
      <c r="J34" s="17">
        <f t="shared" si="3"/>
        <v>-447011.11</v>
      </c>
    </row>
    <row r="35" spans="2:10" ht="9.75" customHeight="1" x14ac:dyDescent="0.25">
      <c r="B35" s="2"/>
      <c r="C35" s="11"/>
      <c r="D35" s="19" t="s">
        <v>135</v>
      </c>
      <c r="E35" s="17">
        <v>4139332.14</v>
      </c>
      <c r="F35" s="17">
        <v>0</v>
      </c>
      <c r="G35" s="17">
        <f t="shared" si="4"/>
        <v>4139332.14</v>
      </c>
      <c r="H35" s="17">
        <v>1425939.24</v>
      </c>
      <c r="I35" s="17">
        <v>1425939.24</v>
      </c>
      <c r="J35" s="17">
        <f t="shared" si="3"/>
        <v>-2713392.9000000004</v>
      </c>
    </row>
    <row r="36" spans="2:10" ht="9.75" customHeight="1" x14ac:dyDescent="0.25">
      <c r="B36" s="2"/>
      <c r="C36" s="11"/>
      <c r="D36" s="19" t="s">
        <v>28</v>
      </c>
      <c r="E36" s="17">
        <v>660667.86</v>
      </c>
      <c r="F36" s="17">
        <v>0</v>
      </c>
      <c r="G36" s="17">
        <f t="shared" si="4"/>
        <v>660667.86</v>
      </c>
      <c r="H36" s="17">
        <v>223794.71</v>
      </c>
      <c r="I36" s="17">
        <v>223794.71</v>
      </c>
      <c r="J36" s="17">
        <f t="shared" si="3"/>
        <v>-436873.15</v>
      </c>
    </row>
    <row r="37" spans="2:10" ht="9.75" customHeight="1" x14ac:dyDescent="0.25">
      <c r="B37" s="2"/>
      <c r="C37" s="11"/>
      <c r="D37" s="19" t="s">
        <v>29</v>
      </c>
      <c r="E37" s="17">
        <v>2012488.6</v>
      </c>
      <c r="F37" s="17">
        <v>0</v>
      </c>
      <c r="G37" s="17">
        <f t="shared" si="4"/>
        <v>2012488.6</v>
      </c>
      <c r="H37" s="17">
        <v>880224.63</v>
      </c>
      <c r="I37" s="17">
        <v>880224.63</v>
      </c>
      <c r="J37" s="17">
        <f t="shared" si="3"/>
        <v>-1132263.9700000002</v>
      </c>
    </row>
    <row r="38" spans="2:10" ht="9.75" customHeight="1" x14ac:dyDescent="0.25">
      <c r="B38" s="2"/>
      <c r="C38" s="11"/>
      <c r="D38" s="19" t="s">
        <v>30</v>
      </c>
      <c r="E38" s="17">
        <v>387511.4</v>
      </c>
      <c r="F38" s="17">
        <v>0</v>
      </c>
      <c r="G38" s="17">
        <f t="shared" si="4"/>
        <v>387511.4</v>
      </c>
      <c r="H38" s="17">
        <v>151530.29999999999</v>
      </c>
      <c r="I38" s="17">
        <v>151530.29999999999</v>
      </c>
      <c r="J38" s="17">
        <f t="shared" si="3"/>
        <v>-235981.10000000003</v>
      </c>
    </row>
    <row r="39" spans="2:10" ht="9.75" customHeight="1" x14ac:dyDescent="0.25">
      <c r="B39" s="2"/>
      <c r="C39" s="11"/>
      <c r="D39" s="19" t="s">
        <v>143</v>
      </c>
      <c r="E39" s="17">
        <v>297054.2</v>
      </c>
      <c r="F39" s="17">
        <v>0</v>
      </c>
      <c r="G39" s="17">
        <f t="shared" si="4"/>
        <v>297054.2</v>
      </c>
      <c r="H39" s="17">
        <v>120588.34</v>
      </c>
      <c r="I39" s="17">
        <v>120588.34</v>
      </c>
      <c r="J39" s="17">
        <f t="shared" si="3"/>
        <v>-176465.86000000002</v>
      </c>
    </row>
    <row r="40" spans="2:10" ht="9.75" customHeight="1" x14ac:dyDescent="0.25">
      <c r="B40" s="2"/>
      <c r="C40" s="11"/>
      <c r="D40" s="19" t="s">
        <v>31</v>
      </c>
      <c r="E40" s="17">
        <v>27224.1</v>
      </c>
      <c r="F40" s="17">
        <v>0</v>
      </c>
      <c r="G40" s="17">
        <f t="shared" si="4"/>
        <v>27224.1</v>
      </c>
      <c r="H40" s="17">
        <v>4885.6499999999996</v>
      </c>
      <c r="I40" s="17">
        <v>4885.6499999999996</v>
      </c>
      <c r="J40" s="17">
        <f t="shared" si="3"/>
        <v>-22338.449999999997</v>
      </c>
    </row>
    <row r="41" spans="2:10" ht="9.75" customHeight="1" x14ac:dyDescent="0.25">
      <c r="B41" s="2"/>
      <c r="C41" s="11"/>
      <c r="D41" s="19" t="s">
        <v>32</v>
      </c>
      <c r="E41" s="17">
        <v>559387.43999999994</v>
      </c>
      <c r="F41" s="17">
        <v>0</v>
      </c>
      <c r="G41" s="17">
        <f t="shared" si="4"/>
        <v>559387.43999999994</v>
      </c>
      <c r="H41" s="17">
        <v>125658.33</v>
      </c>
      <c r="I41" s="17">
        <v>125658.33</v>
      </c>
      <c r="J41" s="17">
        <f t="shared" si="3"/>
        <v>-433729.10999999993</v>
      </c>
    </row>
    <row r="42" spans="2:10" ht="9.75" customHeight="1" x14ac:dyDescent="0.25">
      <c r="B42" s="2"/>
      <c r="C42" s="11"/>
      <c r="D42" s="19" t="s">
        <v>33</v>
      </c>
      <c r="E42" s="17">
        <v>5881594</v>
      </c>
      <c r="F42" s="17">
        <v>0</v>
      </c>
      <c r="G42" s="17">
        <f t="shared" si="4"/>
        <v>5881594</v>
      </c>
      <c r="H42" s="17">
        <v>5496106.5899999999</v>
      </c>
      <c r="I42" s="17">
        <v>5496106.5899999999</v>
      </c>
      <c r="J42" s="17">
        <f t="shared" si="3"/>
        <v>-385487.41000000015</v>
      </c>
    </row>
    <row r="43" spans="2:10" ht="9.75" customHeight="1" x14ac:dyDescent="0.25">
      <c r="B43" s="2"/>
      <c r="C43" s="11"/>
      <c r="D43" s="19" t="s">
        <v>34</v>
      </c>
      <c r="E43" s="17">
        <v>3570012.78</v>
      </c>
      <c r="F43" s="17">
        <v>0</v>
      </c>
      <c r="G43" s="17">
        <f t="shared" si="4"/>
        <v>3570012.78</v>
      </c>
      <c r="H43" s="17">
        <v>1607131.3</v>
      </c>
      <c r="I43" s="17">
        <v>1607131.3</v>
      </c>
      <c r="J43" s="17">
        <f t="shared" si="3"/>
        <v>-1962881.4799999997</v>
      </c>
    </row>
    <row r="44" spans="2:10" ht="9.75" customHeight="1" x14ac:dyDescent="0.25">
      <c r="B44" s="2"/>
      <c r="C44" s="11"/>
      <c r="D44" s="19" t="s">
        <v>35</v>
      </c>
      <c r="E44" s="17">
        <v>370120.33</v>
      </c>
      <c r="F44" s="17">
        <v>0</v>
      </c>
      <c r="G44" s="17">
        <f t="shared" si="4"/>
        <v>370120.33</v>
      </c>
      <c r="H44" s="17">
        <v>145655.51999999999</v>
      </c>
      <c r="I44" s="17">
        <v>145655.51999999999</v>
      </c>
      <c r="J44" s="17">
        <f t="shared" si="3"/>
        <v>-224464.81000000003</v>
      </c>
    </row>
    <row r="45" spans="2:10" ht="9.75" customHeight="1" x14ac:dyDescent="0.25">
      <c r="B45" s="2"/>
      <c r="C45" s="11"/>
      <c r="D45" s="19" t="s">
        <v>36</v>
      </c>
      <c r="E45" s="17">
        <v>68504.28</v>
      </c>
      <c r="F45" s="17">
        <v>0</v>
      </c>
      <c r="G45" s="17">
        <f t="shared" si="4"/>
        <v>68504.28</v>
      </c>
      <c r="H45" s="17">
        <v>21870.84</v>
      </c>
      <c r="I45" s="17">
        <v>21870.84</v>
      </c>
      <c r="J45" s="17">
        <f t="shared" si="3"/>
        <v>-46633.440000000002</v>
      </c>
    </row>
    <row r="46" spans="2:10" ht="9.75" customHeight="1" x14ac:dyDescent="0.25">
      <c r="B46" s="2"/>
      <c r="C46" s="11"/>
      <c r="D46" s="19" t="s">
        <v>37</v>
      </c>
      <c r="E46" s="17">
        <v>39993.9</v>
      </c>
      <c r="F46" s="17">
        <v>0</v>
      </c>
      <c r="G46" s="17">
        <f t="shared" si="4"/>
        <v>39993.9</v>
      </c>
      <c r="H46" s="17">
        <v>20822.88</v>
      </c>
      <c r="I46" s="17">
        <v>20822.88</v>
      </c>
      <c r="J46" s="17">
        <f t="shared" si="3"/>
        <v>-19171.02</v>
      </c>
    </row>
    <row r="47" spans="2:10" ht="9.75" customHeight="1" x14ac:dyDescent="0.25">
      <c r="B47" s="2"/>
      <c r="C47" s="11"/>
      <c r="D47" s="19" t="s">
        <v>38</v>
      </c>
      <c r="E47" s="17">
        <v>3752294.2</v>
      </c>
      <c r="F47" s="17">
        <v>0</v>
      </c>
      <c r="G47" s="17">
        <f t="shared" si="4"/>
        <v>3752294.2</v>
      </c>
      <c r="H47" s="17">
        <v>2181714.5</v>
      </c>
      <c r="I47" s="17">
        <v>2181714.5</v>
      </c>
      <c r="J47" s="17">
        <f t="shared" si="3"/>
        <v>-1570579.7000000002</v>
      </c>
    </row>
    <row r="48" spans="2:10" ht="9.75" customHeight="1" x14ac:dyDescent="0.25">
      <c r="B48" s="2"/>
      <c r="C48" s="11"/>
      <c r="D48" s="19" t="s">
        <v>39</v>
      </c>
      <c r="E48" s="17">
        <v>1376247.93</v>
      </c>
      <c r="F48" s="17">
        <v>0</v>
      </c>
      <c r="G48" s="17">
        <f t="shared" si="4"/>
        <v>1376247.93</v>
      </c>
      <c r="H48" s="17">
        <v>1163256.1200000001</v>
      </c>
      <c r="I48" s="17">
        <v>1163256.1200000001</v>
      </c>
      <c r="J48" s="17">
        <f t="shared" si="3"/>
        <v>-212991.80999999982</v>
      </c>
    </row>
    <row r="49" spans="2:10" ht="9.75" customHeight="1" x14ac:dyDescent="0.25">
      <c r="B49" s="2"/>
      <c r="C49" s="11"/>
      <c r="D49" s="19" t="s">
        <v>40</v>
      </c>
      <c r="E49" s="17">
        <v>36160.120000000003</v>
      </c>
      <c r="F49" s="17">
        <v>0</v>
      </c>
      <c r="G49" s="17">
        <f t="shared" si="4"/>
        <v>36160.120000000003</v>
      </c>
      <c r="H49" s="17">
        <v>23781.119999999999</v>
      </c>
      <c r="I49" s="17">
        <v>23781.119999999999</v>
      </c>
      <c r="J49" s="17">
        <f t="shared" si="3"/>
        <v>-12379.000000000004</v>
      </c>
    </row>
    <row r="50" spans="2:10" ht="9.75" customHeight="1" x14ac:dyDescent="0.25">
      <c r="B50" s="2"/>
      <c r="C50" s="11"/>
      <c r="D50" s="19" t="s">
        <v>41</v>
      </c>
      <c r="E50" s="17">
        <v>29362.94</v>
      </c>
      <c r="F50" s="17">
        <v>0</v>
      </c>
      <c r="G50" s="17">
        <f t="shared" si="4"/>
        <v>29362.94</v>
      </c>
      <c r="H50" s="17">
        <v>16792.560000000001</v>
      </c>
      <c r="I50" s="17">
        <v>16792.560000000001</v>
      </c>
      <c r="J50" s="17">
        <f t="shared" si="3"/>
        <v>-12570.379999999997</v>
      </c>
    </row>
    <row r="51" spans="2:10" ht="9.75" customHeight="1" x14ac:dyDescent="0.25">
      <c r="B51" s="2"/>
      <c r="C51" s="11"/>
      <c r="D51" s="19" t="s">
        <v>42</v>
      </c>
      <c r="E51" s="17">
        <v>6435.4</v>
      </c>
      <c r="F51" s="17">
        <v>84776.3</v>
      </c>
      <c r="G51" s="17">
        <f t="shared" si="4"/>
        <v>91211.7</v>
      </c>
      <c r="H51" s="17">
        <v>91211.7</v>
      </c>
      <c r="I51" s="17">
        <v>91211.7</v>
      </c>
      <c r="J51" s="17">
        <f t="shared" si="3"/>
        <v>84776.3</v>
      </c>
    </row>
    <row r="52" spans="2:10" ht="9.75" customHeight="1" x14ac:dyDescent="0.25">
      <c r="B52" s="2"/>
      <c r="C52" s="11"/>
      <c r="D52" s="19" t="s">
        <v>43</v>
      </c>
      <c r="E52" s="17">
        <v>11459.2</v>
      </c>
      <c r="F52" s="17">
        <v>0</v>
      </c>
      <c r="G52" s="17">
        <f t="shared" si="4"/>
        <v>11459.2</v>
      </c>
      <c r="H52" s="17">
        <v>8437.34</v>
      </c>
      <c r="I52" s="17">
        <v>8437.34</v>
      </c>
      <c r="J52" s="17">
        <f t="shared" si="3"/>
        <v>-3021.8600000000006</v>
      </c>
    </row>
    <row r="53" spans="2:10" ht="9.75" customHeight="1" x14ac:dyDescent="0.25">
      <c r="B53" s="2"/>
      <c r="C53" s="11"/>
      <c r="D53" s="19" t="s">
        <v>44</v>
      </c>
      <c r="E53" s="17">
        <v>1036487.08</v>
      </c>
      <c r="F53" s="17">
        <v>0</v>
      </c>
      <c r="G53" s="17">
        <f t="shared" si="4"/>
        <v>1036487.08</v>
      </c>
      <c r="H53" s="17">
        <v>354898.41</v>
      </c>
      <c r="I53" s="17">
        <v>354898.41</v>
      </c>
      <c r="J53" s="17">
        <f t="shared" si="3"/>
        <v>-681588.66999999993</v>
      </c>
    </row>
    <row r="54" spans="2:10" ht="9.75" customHeight="1" x14ac:dyDescent="0.25">
      <c r="B54" s="2"/>
      <c r="C54" s="11"/>
      <c r="D54" s="19" t="s">
        <v>45</v>
      </c>
      <c r="E54" s="17">
        <v>71440.44</v>
      </c>
      <c r="F54" s="17">
        <v>0</v>
      </c>
      <c r="G54" s="17">
        <f t="shared" si="4"/>
        <v>71440.44</v>
      </c>
      <c r="H54" s="17">
        <v>20152.86</v>
      </c>
      <c r="I54" s="17">
        <v>20152.86</v>
      </c>
      <c r="J54" s="17">
        <f t="shared" si="3"/>
        <v>-51287.58</v>
      </c>
    </row>
    <row r="55" spans="2:10" ht="9.75" customHeight="1" x14ac:dyDescent="0.25">
      <c r="B55" s="2"/>
      <c r="C55" s="11"/>
      <c r="D55" s="19" t="s">
        <v>46</v>
      </c>
      <c r="E55" s="17">
        <v>545039.38</v>
      </c>
      <c r="F55" s="17">
        <v>0</v>
      </c>
      <c r="G55" s="17">
        <f t="shared" si="4"/>
        <v>545039.38</v>
      </c>
      <c r="H55" s="17">
        <v>177138.19</v>
      </c>
      <c r="I55" s="17">
        <v>177138.19</v>
      </c>
      <c r="J55" s="17">
        <f t="shared" si="3"/>
        <v>-367901.19</v>
      </c>
    </row>
    <row r="56" spans="2:10" ht="9.75" customHeight="1" x14ac:dyDescent="0.25">
      <c r="B56" s="2"/>
      <c r="C56" s="11"/>
      <c r="D56" s="19" t="s">
        <v>47</v>
      </c>
      <c r="E56" s="17">
        <v>41030.639999999999</v>
      </c>
      <c r="F56" s="17">
        <v>0</v>
      </c>
      <c r="G56" s="17">
        <f t="shared" si="4"/>
        <v>41030.639999999999</v>
      </c>
      <c r="H56" s="17">
        <v>2983.44</v>
      </c>
      <c r="I56" s="17">
        <v>2983.44</v>
      </c>
      <c r="J56" s="17">
        <f t="shared" si="3"/>
        <v>-38047.199999999997</v>
      </c>
    </row>
    <row r="57" spans="2:10" ht="9.75" customHeight="1" x14ac:dyDescent="0.25">
      <c r="B57" s="2"/>
      <c r="C57" s="11"/>
      <c r="D57" s="19" t="s">
        <v>48</v>
      </c>
      <c r="E57" s="17">
        <v>51093.14</v>
      </c>
      <c r="F57" s="17">
        <v>0</v>
      </c>
      <c r="G57" s="17">
        <f t="shared" si="4"/>
        <v>51093.14</v>
      </c>
      <c r="H57" s="17">
        <v>64056.85</v>
      </c>
      <c r="I57" s="17">
        <v>64056.85</v>
      </c>
      <c r="J57" s="17">
        <f t="shared" si="3"/>
        <v>12963.71</v>
      </c>
    </row>
    <row r="58" spans="2:10" ht="9.75" customHeight="1" x14ac:dyDescent="0.25">
      <c r="B58" s="2"/>
      <c r="C58" s="11"/>
      <c r="D58" s="19" t="s">
        <v>49</v>
      </c>
      <c r="E58" s="17">
        <v>31812.63</v>
      </c>
      <c r="F58" s="17">
        <v>0</v>
      </c>
      <c r="G58" s="17">
        <f t="shared" si="4"/>
        <v>31812.63</v>
      </c>
      <c r="H58" s="17">
        <v>12388.21</v>
      </c>
      <c r="I58" s="17">
        <v>12388.21</v>
      </c>
      <c r="J58" s="17">
        <f t="shared" si="3"/>
        <v>-19424.420000000002</v>
      </c>
    </row>
    <row r="59" spans="2:10" ht="9.75" customHeight="1" x14ac:dyDescent="0.25">
      <c r="B59" s="2"/>
      <c r="C59" s="11"/>
      <c r="D59" s="19" t="s">
        <v>50</v>
      </c>
      <c r="E59" s="17">
        <v>36257.46</v>
      </c>
      <c r="F59" s="17">
        <v>0</v>
      </c>
      <c r="G59" s="17">
        <f t="shared" si="4"/>
        <v>36257.46</v>
      </c>
      <c r="H59" s="17">
        <v>19817.599999999999</v>
      </c>
      <c r="I59" s="17">
        <v>19817.599999999999</v>
      </c>
      <c r="J59" s="17">
        <f t="shared" si="3"/>
        <v>-16439.86</v>
      </c>
    </row>
    <row r="60" spans="2:10" ht="9.75" customHeight="1" x14ac:dyDescent="0.25">
      <c r="B60" s="2"/>
      <c r="C60" s="11"/>
      <c r="D60" s="19" t="s">
        <v>51</v>
      </c>
      <c r="E60" s="17">
        <v>25135.03</v>
      </c>
      <c r="F60" s="17">
        <v>0</v>
      </c>
      <c r="G60" s="17">
        <f t="shared" si="4"/>
        <v>25135.03</v>
      </c>
      <c r="H60" s="17">
        <v>21032.400000000001</v>
      </c>
      <c r="I60" s="17">
        <v>21032.400000000001</v>
      </c>
      <c r="J60" s="17">
        <f t="shared" si="3"/>
        <v>-4102.6299999999974</v>
      </c>
    </row>
    <row r="61" spans="2:10" ht="9.75" customHeight="1" x14ac:dyDescent="0.25">
      <c r="B61" s="2"/>
      <c r="C61" s="11"/>
      <c r="D61" s="19" t="s">
        <v>52</v>
      </c>
      <c r="E61" s="17">
        <v>4466724.1100000003</v>
      </c>
      <c r="F61" s="17">
        <v>0</v>
      </c>
      <c r="G61" s="17">
        <f t="shared" si="4"/>
        <v>4466724.1100000003</v>
      </c>
      <c r="H61" s="17">
        <v>2003358.7</v>
      </c>
      <c r="I61" s="17">
        <v>2003358.7</v>
      </c>
      <c r="J61" s="17">
        <f t="shared" si="3"/>
        <v>-2463365.41</v>
      </c>
    </row>
    <row r="62" spans="2:10" ht="9.75" customHeight="1" x14ac:dyDescent="0.25">
      <c r="B62" s="2"/>
      <c r="C62" s="11"/>
      <c r="D62" s="19" t="s">
        <v>138</v>
      </c>
      <c r="E62" s="17">
        <v>159818.46</v>
      </c>
      <c r="F62" s="17">
        <v>0</v>
      </c>
      <c r="G62" s="17">
        <f t="shared" si="4"/>
        <v>159818.46</v>
      </c>
      <c r="H62" s="17">
        <v>56997.08</v>
      </c>
      <c r="I62" s="17">
        <v>56997.08</v>
      </c>
      <c r="J62" s="17">
        <f t="shared" si="3"/>
        <v>-102821.37999999999</v>
      </c>
    </row>
    <row r="63" spans="2:10" ht="9.75" customHeight="1" x14ac:dyDescent="0.25">
      <c r="B63" s="2"/>
      <c r="C63" s="11"/>
      <c r="D63" s="19" t="s">
        <v>152</v>
      </c>
      <c r="E63" s="17">
        <v>1186.07</v>
      </c>
      <c r="F63" s="17">
        <v>1160.04</v>
      </c>
      <c r="G63" s="17">
        <f t="shared" si="4"/>
        <v>2346.1099999999997</v>
      </c>
      <c r="H63" s="17">
        <v>2346.11</v>
      </c>
      <c r="I63" s="17">
        <v>2346.11</v>
      </c>
      <c r="J63" s="17">
        <f t="shared" si="3"/>
        <v>1160.0400000000002</v>
      </c>
    </row>
    <row r="64" spans="2:10" ht="9.75" customHeight="1" x14ac:dyDescent="0.25">
      <c r="B64" s="2"/>
      <c r="C64" s="11"/>
      <c r="D64" s="19" t="s">
        <v>139</v>
      </c>
      <c r="E64" s="17">
        <v>1186.07</v>
      </c>
      <c r="F64" s="17">
        <v>0</v>
      </c>
      <c r="G64" s="17">
        <f t="shared" si="4"/>
        <v>1186.07</v>
      </c>
      <c r="H64" s="17">
        <v>0</v>
      </c>
      <c r="I64" s="17">
        <v>0</v>
      </c>
      <c r="J64" s="17">
        <f t="shared" si="3"/>
        <v>-1186.07</v>
      </c>
    </row>
    <row r="65" spans="2:10" ht="9.75" customHeight="1" x14ac:dyDescent="0.25">
      <c r="B65" s="2"/>
      <c r="C65" s="11"/>
      <c r="D65" s="19" t="s">
        <v>53</v>
      </c>
      <c r="E65" s="17">
        <v>67119.16</v>
      </c>
      <c r="F65" s="17">
        <v>0</v>
      </c>
      <c r="G65" s="17">
        <f t="shared" si="4"/>
        <v>67119.16</v>
      </c>
      <c r="H65" s="17">
        <v>32693.42</v>
      </c>
      <c r="I65" s="17">
        <v>32693.42</v>
      </c>
      <c r="J65" s="17">
        <f t="shared" si="3"/>
        <v>-34425.740000000005</v>
      </c>
    </row>
    <row r="66" spans="2:10" ht="9.75" customHeight="1" x14ac:dyDescent="0.25">
      <c r="B66" s="2"/>
      <c r="C66" s="11"/>
      <c r="D66" s="19" t="s">
        <v>54</v>
      </c>
      <c r="E66" s="17">
        <v>22304.27</v>
      </c>
      <c r="F66" s="17">
        <v>0</v>
      </c>
      <c r="G66" s="17">
        <f t="shared" si="4"/>
        <v>22304.27</v>
      </c>
      <c r="H66" s="17">
        <v>4347.0200000000004</v>
      </c>
      <c r="I66" s="17">
        <v>4347.0200000000004</v>
      </c>
      <c r="J66" s="17">
        <f t="shared" si="3"/>
        <v>-17957.25</v>
      </c>
    </row>
    <row r="67" spans="2:10" ht="9.75" customHeight="1" x14ac:dyDescent="0.25">
      <c r="B67" s="2"/>
      <c r="C67" s="11"/>
      <c r="D67" s="19" t="s">
        <v>55</v>
      </c>
      <c r="E67" s="17">
        <v>5837.71</v>
      </c>
      <c r="F67" s="17">
        <v>0</v>
      </c>
      <c r="G67" s="17">
        <f t="shared" si="4"/>
        <v>5837.71</v>
      </c>
      <c r="H67" s="17">
        <v>4095.43</v>
      </c>
      <c r="I67" s="17">
        <v>4095.43</v>
      </c>
      <c r="J67" s="17">
        <f t="shared" si="3"/>
        <v>-1742.2800000000002</v>
      </c>
    </row>
    <row r="68" spans="2:10" ht="9.75" customHeight="1" x14ac:dyDescent="0.25">
      <c r="B68" s="2"/>
      <c r="C68" s="11"/>
      <c r="D68" s="19" t="s">
        <v>56</v>
      </c>
      <c r="E68" s="17">
        <v>1200000</v>
      </c>
      <c r="F68" s="17">
        <v>0</v>
      </c>
      <c r="G68" s="17">
        <f t="shared" si="4"/>
        <v>1200000</v>
      </c>
      <c r="H68" s="17">
        <v>236028.6</v>
      </c>
      <c r="I68" s="17">
        <v>236028.6</v>
      </c>
      <c r="J68" s="17">
        <f t="shared" si="3"/>
        <v>-963971.4</v>
      </c>
    </row>
    <row r="69" spans="2:10" ht="9.75" customHeight="1" x14ac:dyDescent="0.25">
      <c r="B69" s="2"/>
      <c r="C69" s="11"/>
      <c r="D69" s="19" t="s">
        <v>57</v>
      </c>
      <c r="E69" s="17">
        <v>0</v>
      </c>
      <c r="F69" s="17">
        <v>0</v>
      </c>
      <c r="G69" s="17">
        <f t="shared" si="4"/>
        <v>0</v>
      </c>
      <c r="H69" s="17">
        <v>0</v>
      </c>
      <c r="I69" s="17">
        <v>0</v>
      </c>
      <c r="J69" s="17">
        <f t="shared" si="3"/>
        <v>0</v>
      </c>
    </row>
    <row r="70" spans="2:10" ht="9.75" customHeight="1" x14ac:dyDescent="0.25">
      <c r="B70" s="2"/>
      <c r="C70" s="11"/>
      <c r="D70" s="19" t="s">
        <v>58</v>
      </c>
      <c r="E70" s="17">
        <v>6364.21</v>
      </c>
      <c r="F70" s="17">
        <v>0</v>
      </c>
      <c r="G70" s="17">
        <f t="shared" si="4"/>
        <v>6364.21</v>
      </c>
      <c r="H70" s="17">
        <v>1142.69</v>
      </c>
      <c r="I70" s="17">
        <v>1142.69</v>
      </c>
      <c r="J70" s="17">
        <f t="shared" si="3"/>
        <v>-5221.5200000000004</v>
      </c>
    </row>
    <row r="71" spans="2:10" ht="9.75" customHeight="1" x14ac:dyDescent="0.25">
      <c r="B71" s="2"/>
      <c r="C71" s="11"/>
      <c r="D71" s="19" t="s">
        <v>59</v>
      </c>
      <c r="E71" s="17">
        <v>4863.18</v>
      </c>
      <c r="F71" s="17">
        <v>287.17</v>
      </c>
      <c r="G71" s="17">
        <f t="shared" si="4"/>
        <v>5150.3500000000004</v>
      </c>
      <c r="H71" s="17">
        <v>5384.97</v>
      </c>
      <c r="I71" s="17">
        <v>5384.97</v>
      </c>
      <c r="J71" s="17">
        <f t="shared" si="3"/>
        <v>521.79</v>
      </c>
    </row>
    <row r="72" spans="2:10" ht="9.75" customHeight="1" x14ac:dyDescent="0.25">
      <c r="B72" s="2"/>
      <c r="C72" s="11"/>
      <c r="D72" s="19" t="s">
        <v>60</v>
      </c>
      <c r="E72" s="17">
        <v>60342.52</v>
      </c>
      <c r="F72" s="17">
        <v>0</v>
      </c>
      <c r="G72" s="17">
        <f t="shared" si="4"/>
        <v>60342.52</v>
      </c>
      <c r="H72" s="17">
        <v>15484.92</v>
      </c>
      <c r="I72" s="17">
        <v>15484.92</v>
      </c>
      <c r="J72" s="17">
        <f t="shared" si="3"/>
        <v>-44857.599999999999</v>
      </c>
    </row>
    <row r="73" spans="2:10" ht="9.75" customHeight="1" x14ac:dyDescent="0.25">
      <c r="B73" s="2"/>
      <c r="C73" s="11"/>
      <c r="D73" s="19" t="s">
        <v>61</v>
      </c>
      <c r="E73" s="17">
        <v>1132799.2</v>
      </c>
      <c r="F73" s="17">
        <v>0</v>
      </c>
      <c r="G73" s="17">
        <f t="shared" si="4"/>
        <v>1132799.2</v>
      </c>
      <c r="H73" s="17">
        <v>601097.34</v>
      </c>
      <c r="I73" s="17">
        <v>601097.34</v>
      </c>
      <c r="J73" s="17">
        <f t="shared" si="3"/>
        <v>-531701.86</v>
      </c>
    </row>
    <row r="74" spans="2:10" ht="9.75" customHeight="1" x14ac:dyDescent="0.25">
      <c r="B74" s="2"/>
      <c r="C74" s="11"/>
      <c r="D74" s="19" t="s">
        <v>62</v>
      </c>
      <c r="E74" s="17">
        <v>1508.82</v>
      </c>
      <c r="F74" s="17">
        <v>491.98</v>
      </c>
      <c r="G74" s="17">
        <f t="shared" si="4"/>
        <v>2000.8</v>
      </c>
      <c r="H74" s="17">
        <v>2000.8</v>
      </c>
      <c r="I74" s="17">
        <v>2000.8</v>
      </c>
      <c r="J74" s="17">
        <f t="shared" si="3"/>
        <v>491.98</v>
      </c>
    </row>
    <row r="75" spans="2:10" ht="9.75" customHeight="1" x14ac:dyDescent="0.25">
      <c r="B75" s="2"/>
      <c r="C75" s="11"/>
      <c r="D75" s="19" t="s">
        <v>63</v>
      </c>
      <c r="E75" s="17">
        <v>21777.48</v>
      </c>
      <c r="F75" s="17">
        <v>0</v>
      </c>
      <c r="G75" s="17">
        <f t="shared" si="4"/>
        <v>21777.48</v>
      </c>
      <c r="H75" s="17">
        <v>9386.2000000000007</v>
      </c>
      <c r="I75" s="17">
        <v>9386.2000000000007</v>
      </c>
      <c r="J75" s="17">
        <f t="shared" si="3"/>
        <v>-12391.279999999999</v>
      </c>
    </row>
    <row r="76" spans="2:10" ht="9.75" customHeight="1" x14ac:dyDescent="0.25">
      <c r="B76" s="2"/>
      <c r="C76" s="11"/>
      <c r="D76" s="19" t="s">
        <v>64</v>
      </c>
      <c r="E76" s="17">
        <v>1664.13</v>
      </c>
      <c r="F76" s="17">
        <v>0</v>
      </c>
      <c r="G76" s="17">
        <f t="shared" si="4"/>
        <v>1664.13</v>
      </c>
      <c r="H76" s="17">
        <v>234.64</v>
      </c>
      <c r="I76" s="17">
        <v>234.64</v>
      </c>
      <c r="J76" s="17">
        <f t="shared" si="3"/>
        <v>-1429.4900000000002</v>
      </c>
    </row>
    <row r="77" spans="2:10" ht="9.75" customHeight="1" x14ac:dyDescent="0.25">
      <c r="B77" s="2"/>
      <c r="C77" s="11"/>
      <c r="D77" s="19" t="s">
        <v>65</v>
      </c>
      <c r="E77" s="17">
        <v>0</v>
      </c>
      <c r="F77" s="17">
        <v>0</v>
      </c>
      <c r="G77" s="17">
        <f t="shared" si="4"/>
        <v>0</v>
      </c>
      <c r="H77" s="17">
        <v>0</v>
      </c>
      <c r="I77" s="17">
        <v>0</v>
      </c>
      <c r="J77" s="17">
        <f t="shared" si="3"/>
        <v>0</v>
      </c>
    </row>
    <row r="78" spans="2:10" ht="9.75" customHeight="1" x14ac:dyDescent="0.25">
      <c r="B78" s="2"/>
      <c r="C78" s="11"/>
      <c r="D78" s="19" t="s">
        <v>66</v>
      </c>
      <c r="E78" s="17">
        <v>91499.31</v>
      </c>
      <c r="F78" s="17">
        <v>0</v>
      </c>
      <c r="G78" s="17">
        <f t="shared" si="4"/>
        <v>91499.31</v>
      </c>
      <c r="H78" s="17">
        <v>31348.09</v>
      </c>
      <c r="I78" s="17">
        <v>31348.09</v>
      </c>
      <c r="J78" s="17">
        <f t="shared" si="3"/>
        <v>-60151.22</v>
      </c>
    </row>
    <row r="79" spans="2:10" ht="9.75" customHeight="1" x14ac:dyDescent="0.25">
      <c r="B79" s="2"/>
      <c r="C79" s="11"/>
      <c r="D79" s="19" t="s">
        <v>132</v>
      </c>
      <c r="E79" s="17">
        <v>68557.3</v>
      </c>
      <c r="F79" s="17">
        <v>0</v>
      </c>
      <c r="G79" s="17">
        <f t="shared" si="4"/>
        <v>68557.3</v>
      </c>
      <c r="H79" s="17">
        <v>13641.97</v>
      </c>
      <c r="I79" s="17">
        <v>13641.97</v>
      </c>
      <c r="J79" s="17">
        <f t="shared" si="3"/>
        <v>-54915.33</v>
      </c>
    </row>
    <row r="80" spans="2:10" ht="9.75" customHeight="1" x14ac:dyDescent="0.25">
      <c r="B80" s="2"/>
      <c r="C80" s="11"/>
      <c r="D80" s="19" t="s">
        <v>133</v>
      </c>
      <c r="E80" s="17">
        <v>3143.68</v>
      </c>
      <c r="F80" s="17">
        <v>0</v>
      </c>
      <c r="G80" s="17">
        <f t="shared" si="4"/>
        <v>3143.68</v>
      </c>
      <c r="H80" s="17">
        <v>379.9</v>
      </c>
      <c r="I80" s="17">
        <v>379.9</v>
      </c>
      <c r="J80" s="17">
        <f t="shared" si="3"/>
        <v>-2763.7799999999997</v>
      </c>
    </row>
    <row r="81" spans="2:10" ht="9.75" customHeight="1" x14ac:dyDescent="0.25">
      <c r="B81" s="2"/>
      <c r="C81" s="11"/>
      <c r="D81" s="19" t="s">
        <v>67</v>
      </c>
      <c r="E81" s="17">
        <v>628.74</v>
      </c>
      <c r="F81" s="17">
        <v>0</v>
      </c>
      <c r="G81" s="17">
        <f t="shared" si="4"/>
        <v>628.74</v>
      </c>
      <c r="H81" s="17">
        <v>379.9</v>
      </c>
      <c r="I81" s="17">
        <v>379.9</v>
      </c>
      <c r="J81" s="17">
        <f t="shared" si="3"/>
        <v>-248.84000000000003</v>
      </c>
    </row>
    <row r="82" spans="2:10" ht="9.75" customHeight="1" x14ac:dyDescent="0.25">
      <c r="B82" s="2"/>
      <c r="C82" s="11"/>
      <c r="D82" s="19" t="s">
        <v>68</v>
      </c>
      <c r="E82" s="17">
        <v>10323690.939999999</v>
      </c>
      <c r="F82" s="17">
        <v>0</v>
      </c>
      <c r="G82" s="17">
        <f t="shared" si="4"/>
        <v>10323690.939999999</v>
      </c>
      <c r="H82" s="17">
        <v>5074388.75</v>
      </c>
      <c r="I82" s="17">
        <v>5074388.75</v>
      </c>
      <c r="J82" s="17">
        <f t="shared" si="3"/>
        <v>-5249302.1899999995</v>
      </c>
    </row>
    <row r="83" spans="2:10" ht="9.75" customHeight="1" x14ac:dyDescent="0.25">
      <c r="B83" s="2"/>
      <c r="C83" s="11"/>
      <c r="D83" s="19" t="s">
        <v>69</v>
      </c>
      <c r="E83" s="17">
        <v>716309.06</v>
      </c>
      <c r="F83" s="17">
        <v>0</v>
      </c>
      <c r="G83" s="17">
        <f t="shared" si="4"/>
        <v>716309.06</v>
      </c>
      <c r="H83" s="17">
        <v>125450.14</v>
      </c>
      <c r="I83" s="17">
        <v>125450.14</v>
      </c>
      <c r="J83" s="17">
        <f t="shared" ref="J83:J88" si="5">I83-E83</f>
        <v>-590858.92000000004</v>
      </c>
    </row>
    <row r="84" spans="2:10" ht="9.75" customHeight="1" x14ac:dyDescent="0.25">
      <c r="B84" s="2"/>
      <c r="C84" s="11"/>
      <c r="D84" s="19" t="s">
        <v>70</v>
      </c>
      <c r="E84" s="17">
        <v>873484.28</v>
      </c>
      <c r="F84" s="17">
        <v>0</v>
      </c>
      <c r="G84" s="17">
        <f t="shared" ref="G84:G99" si="6">+E84+F84</f>
        <v>873484.28</v>
      </c>
      <c r="H84" s="17">
        <v>138696.66</v>
      </c>
      <c r="I84" s="17">
        <v>138696.66</v>
      </c>
      <c r="J84" s="17">
        <f t="shared" si="5"/>
        <v>-734787.62</v>
      </c>
    </row>
    <row r="85" spans="2:10" ht="9.75" customHeight="1" x14ac:dyDescent="0.25">
      <c r="B85" s="2"/>
      <c r="C85" s="11"/>
      <c r="D85" s="19" t="s">
        <v>71</v>
      </c>
      <c r="E85" s="17">
        <v>86515.72</v>
      </c>
      <c r="F85" s="17">
        <v>0</v>
      </c>
      <c r="G85" s="17">
        <f t="shared" si="6"/>
        <v>86515.72</v>
      </c>
      <c r="H85" s="17">
        <v>3438.46</v>
      </c>
      <c r="I85" s="17">
        <v>3438.46</v>
      </c>
      <c r="J85" s="17">
        <f t="shared" si="5"/>
        <v>-83077.259999999995</v>
      </c>
    </row>
    <row r="86" spans="2:10" ht="9.75" customHeight="1" x14ac:dyDescent="0.25">
      <c r="B86" s="2"/>
      <c r="C86" s="11"/>
      <c r="D86" s="19" t="s">
        <v>147</v>
      </c>
      <c r="E86" s="17">
        <v>0</v>
      </c>
      <c r="F86" s="17">
        <v>700</v>
      </c>
      <c r="G86" s="17">
        <f t="shared" si="6"/>
        <v>700</v>
      </c>
      <c r="H86" s="17">
        <v>700</v>
      </c>
      <c r="I86" s="17">
        <v>700</v>
      </c>
      <c r="J86" s="17">
        <f t="shared" si="5"/>
        <v>700</v>
      </c>
    </row>
    <row r="87" spans="2:10" ht="9.75" customHeight="1" x14ac:dyDescent="0.25">
      <c r="B87" s="2"/>
      <c r="C87" s="11"/>
      <c r="D87" s="19" t="s">
        <v>153</v>
      </c>
      <c r="E87" s="17">
        <v>5722.45</v>
      </c>
      <c r="F87" s="17">
        <v>0</v>
      </c>
      <c r="G87" s="17">
        <f t="shared" si="6"/>
        <v>5722.45</v>
      </c>
      <c r="H87" s="17">
        <v>0</v>
      </c>
      <c r="I87" s="17">
        <v>0</v>
      </c>
      <c r="J87" s="17">
        <f t="shared" si="5"/>
        <v>-5722.45</v>
      </c>
    </row>
    <row r="88" spans="2:10" ht="9.75" customHeight="1" x14ac:dyDescent="0.25">
      <c r="B88" s="2"/>
      <c r="C88" s="11"/>
      <c r="D88" s="19" t="s">
        <v>72</v>
      </c>
      <c r="E88" s="17">
        <v>0</v>
      </c>
      <c r="F88" s="17">
        <v>3000</v>
      </c>
      <c r="G88" s="17">
        <f t="shared" si="6"/>
        <v>3000</v>
      </c>
      <c r="H88" s="17">
        <v>4407.72</v>
      </c>
      <c r="I88" s="17">
        <v>4407.72</v>
      </c>
      <c r="J88" s="17">
        <f t="shared" si="5"/>
        <v>4407.72</v>
      </c>
    </row>
    <row r="89" spans="2:10" ht="9.75" customHeight="1" x14ac:dyDescent="0.25">
      <c r="B89" s="2"/>
      <c r="C89" s="11"/>
      <c r="D89" s="19" t="s">
        <v>154</v>
      </c>
      <c r="E89" s="17">
        <v>6671.37</v>
      </c>
      <c r="F89" s="17">
        <v>3955.35</v>
      </c>
      <c r="G89" s="17">
        <f t="shared" si="6"/>
        <v>10626.72</v>
      </c>
      <c r="H89" s="17">
        <v>10856.72</v>
      </c>
      <c r="I89" s="17">
        <v>10856.72</v>
      </c>
      <c r="J89" s="17">
        <f t="shared" si="3"/>
        <v>4185.3499999999995</v>
      </c>
    </row>
    <row r="90" spans="2:10" ht="9.75" customHeight="1" x14ac:dyDescent="0.25">
      <c r="B90" s="2"/>
      <c r="C90" s="11"/>
      <c r="D90" s="19" t="s">
        <v>140</v>
      </c>
      <c r="E90" s="17">
        <v>0</v>
      </c>
      <c r="F90" s="17">
        <v>0</v>
      </c>
      <c r="G90" s="17">
        <f t="shared" si="6"/>
        <v>0</v>
      </c>
      <c r="H90" s="17">
        <v>0</v>
      </c>
      <c r="I90" s="17">
        <v>0</v>
      </c>
      <c r="J90" s="17">
        <f t="shared" si="3"/>
        <v>0</v>
      </c>
    </row>
    <row r="91" spans="2:10" ht="9.75" customHeight="1" x14ac:dyDescent="0.25">
      <c r="B91" s="2"/>
      <c r="C91" s="11"/>
      <c r="D91" s="19" t="s">
        <v>145</v>
      </c>
      <c r="E91" s="17">
        <v>0</v>
      </c>
      <c r="F91" s="17">
        <v>405719</v>
      </c>
      <c r="G91" s="17">
        <f t="shared" si="6"/>
        <v>405719</v>
      </c>
      <c r="H91" s="17">
        <v>405719</v>
      </c>
      <c r="I91" s="17">
        <v>405719</v>
      </c>
      <c r="J91" s="17">
        <f t="shared" si="3"/>
        <v>405719</v>
      </c>
    </row>
    <row r="92" spans="2:10" ht="9.75" customHeight="1" x14ac:dyDescent="0.25">
      <c r="B92" s="2"/>
      <c r="C92" s="11"/>
      <c r="D92" s="19" t="s">
        <v>16</v>
      </c>
      <c r="E92" s="17">
        <v>0</v>
      </c>
      <c r="F92" s="17">
        <v>4370</v>
      </c>
      <c r="G92" s="17">
        <f t="shared" si="6"/>
        <v>4370</v>
      </c>
      <c r="H92" s="17">
        <v>4370</v>
      </c>
      <c r="I92" s="17">
        <v>4370</v>
      </c>
      <c r="J92" s="17">
        <f t="shared" si="3"/>
        <v>4370</v>
      </c>
    </row>
    <row r="93" spans="2:10" ht="9.75" customHeight="1" x14ac:dyDescent="0.25">
      <c r="B93" s="2"/>
      <c r="C93" s="11"/>
      <c r="D93" s="19" t="s">
        <v>146</v>
      </c>
      <c r="E93" s="17">
        <v>0</v>
      </c>
      <c r="F93" s="17">
        <v>46061.5</v>
      </c>
      <c r="G93" s="17">
        <f t="shared" si="6"/>
        <v>46061.5</v>
      </c>
      <c r="H93" s="17">
        <v>51298.49</v>
      </c>
      <c r="I93" s="17">
        <v>51298.49</v>
      </c>
      <c r="J93" s="17">
        <f t="shared" si="3"/>
        <v>51298.49</v>
      </c>
    </row>
    <row r="94" spans="2:10" ht="9.75" customHeight="1" x14ac:dyDescent="0.25">
      <c r="B94" s="2"/>
      <c r="C94" s="11"/>
      <c r="D94" s="19" t="s">
        <v>148</v>
      </c>
      <c r="E94" s="17">
        <v>0</v>
      </c>
      <c r="F94" s="17">
        <v>0</v>
      </c>
      <c r="G94" s="17">
        <f t="shared" si="6"/>
        <v>0</v>
      </c>
      <c r="H94" s="17">
        <v>0</v>
      </c>
      <c r="I94" s="17">
        <v>0</v>
      </c>
      <c r="J94" s="17">
        <f t="shared" si="3"/>
        <v>0</v>
      </c>
    </row>
    <row r="95" spans="2:10" ht="9.75" customHeight="1" x14ac:dyDescent="0.25">
      <c r="B95" s="2"/>
      <c r="C95" s="11"/>
      <c r="D95" s="19" t="s">
        <v>149</v>
      </c>
      <c r="E95" s="17">
        <v>0</v>
      </c>
      <c r="F95" s="17">
        <v>0</v>
      </c>
      <c r="G95" s="17">
        <f t="shared" si="6"/>
        <v>0</v>
      </c>
      <c r="H95" s="17">
        <v>0</v>
      </c>
      <c r="I95" s="17">
        <v>0</v>
      </c>
      <c r="J95" s="17"/>
    </row>
    <row r="96" spans="2:10" ht="9.75" customHeight="1" x14ac:dyDescent="0.25">
      <c r="B96" s="2"/>
      <c r="C96" s="11"/>
      <c r="D96" s="19" t="s">
        <v>156</v>
      </c>
      <c r="E96" s="17">
        <v>338.71</v>
      </c>
      <c r="F96" s="17">
        <v>0</v>
      </c>
      <c r="G96" s="17">
        <f t="shared" si="6"/>
        <v>338.71</v>
      </c>
      <c r="H96" s="17">
        <v>0</v>
      </c>
      <c r="I96" s="17">
        <v>0</v>
      </c>
      <c r="J96" s="17"/>
    </row>
    <row r="97" spans="2:10" ht="9.75" customHeight="1" x14ac:dyDescent="0.25">
      <c r="B97" s="2"/>
      <c r="C97" s="11"/>
      <c r="D97" s="19" t="s">
        <v>156</v>
      </c>
      <c r="E97" s="17">
        <v>0</v>
      </c>
      <c r="F97" s="17">
        <v>2716490</v>
      </c>
      <c r="G97" s="17">
        <f t="shared" si="6"/>
        <v>2716490</v>
      </c>
      <c r="H97" s="17">
        <v>2716490</v>
      </c>
      <c r="I97" s="17">
        <v>2716490</v>
      </c>
      <c r="J97" s="17"/>
    </row>
    <row r="98" spans="2:10" ht="9.75" customHeight="1" x14ac:dyDescent="0.25">
      <c r="B98" s="2"/>
      <c r="C98" s="11"/>
      <c r="D98" s="19" t="s">
        <v>157</v>
      </c>
      <c r="E98" s="17">
        <v>0</v>
      </c>
      <c r="F98" s="17">
        <v>0</v>
      </c>
      <c r="G98" s="17">
        <f t="shared" si="6"/>
        <v>0</v>
      </c>
      <c r="H98" s="17">
        <v>0</v>
      </c>
      <c r="I98" s="17">
        <v>0</v>
      </c>
      <c r="J98" s="17">
        <f t="shared" si="3"/>
        <v>0</v>
      </c>
    </row>
    <row r="99" spans="2:10" ht="9.75" customHeight="1" x14ac:dyDescent="0.25">
      <c r="B99" s="2"/>
      <c r="C99" s="11"/>
      <c r="D99" s="19" t="s">
        <v>155</v>
      </c>
      <c r="E99" s="17">
        <v>0</v>
      </c>
      <c r="F99" s="17">
        <v>0</v>
      </c>
      <c r="G99" s="17">
        <f t="shared" si="6"/>
        <v>0</v>
      </c>
      <c r="H99" s="17">
        <v>0</v>
      </c>
      <c r="I99" s="17">
        <v>0</v>
      </c>
      <c r="J99" s="17">
        <f t="shared" si="3"/>
        <v>0</v>
      </c>
    </row>
    <row r="100" spans="2:10" ht="21.75" customHeight="1" x14ac:dyDescent="0.25">
      <c r="B100" s="2"/>
      <c r="C100" s="29" t="s">
        <v>142</v>
      </c>
      <c r="D100" s="30"/>
      <c r="E100" s="20">
        <v>0</v>
      </c>
      <c r="F100" s="20">
        <v>0</v>
      </c>
      <c r="G100" s="20">
        <f t="shared" ref="G100" si="7">E100+F100</f>
        <v>0</v>
      </c>
      <c r="H100" s="20">
        <v>0</v>
      </c>
      <c r="I100" s="20">
        <v>0</v>
      </c>
      <c r="J100" s="20">
        <f t="shared" ref="J100" si="8">I100-E100</f>
        <v>0</v>
      </c>
    </row>
    <row r="101" spans="2:10" ht="9.75" customHeight="1" x14ac:dyDescent="0.25">
      <c r="B101" s="2"/>
      <c r="C101" s="11"/>
      <c r="D101" s="19" t="s">
        <v>73</v>
      </c>
      <c r="E101" s="15"/>
      <c r="F101" s="15"/>
      <c r="G101" s="15"/>
      <c r="H101" s="15"/>
      <c r="I101" s="15"/>
      <c r="J101" s="15"/>
    </row>
    <row r="102" spans="2:10" ht="9.75" customHeight="1" x14ac:dyDescent="0.25">
      <c r="B102" s="2"/>
      <c r="C102" s="11"/>
      <c r="D102" s="19" t="s">
        <v>74</v>
      </c>
      <c r="E102" s="15"/>
      <c r="F102" s="15"/>
      <c r="G102" s="15"/>
      <c r="H102" s="15"/>
      <c r="I102" s="15"/>
      <c r="J102" s="15"/>
    </row>
    <row r="103" spans="2:10" ht="9.75" customHeight="1" x14ac:dyDescent="0.25">
      <c r="B103" s="2"/>
      <c r="C103" s="11"/>
      <c r="D103" s="19" t="s">
        <v>75</v>
      </c>
      <c r="E103" s="15"/>
      <c r="F103" s="15"/>
      <c r="G103" s="15"/>
      <c r="H103" s="15"/>
      <c r="I103" s="15"/>
      <c r="J103" s="15"/>
    </row>
    <row r="104" spans="2:10" ht="9.75" customHeight="1" x14ac:dyDescent="0.25">
      <c r="B104" s="2"/>
      <c r="C104" s="11"/>
      <c r="D104" s="19" t="s">
        <v>76</v>
      </c>
      <c r="E104" s="15"/>
      <c r="F104" s="15"/>
      <c r="G104" s="15"/>
      <c r="H104" s="15"/>
      <c r="I104" s="15"/>
      <c r="J104" s="15"/>
    </row>
    <row r="105" spans="2:10" ht="9.75" customHeight="1" x14ac:dyDescent="0.25">
      <c r="B105" s="2"/>
      <c r="C105" s="11"/>
      <c r="D105" s="19" t="s">
        <v>77</v>
      </c>
      <c r="E105" s="15"/>
      <c r="F105" s="15"/>
      <c r="G105" s="15"/>
      <c r="H105" s="15"/>
      <c r="I105" s="15"/>
      <c r="J105" s="15"/>
    </row>
    <row r="106" spans="2:10" ht="9.75" customHeight="1" x14ac:dyDescent="0.25">
      <c r="B106" s="2"/>
      <c r="C106" s="11"/>
      <c r="D106" s="19" t="s">
        <v>78</v>
      </c>
      <c r="E106" s="15"/>
      <c r="F106" s="15"/>
      <c r="G106" s="15"/>
      <c r="H106" s="15"/>
      <c r="I106" s="15"/>
      <c r="J106" s="15"/>
    </row>
    <row r="107" spans="2:10" ht="9.75" customHeight="1" x14ac:dyDescent="0.25">
      <c r="B107" s="2"/>
      <c r="C107" s="11"/>
      <c r="D107" s="19" t="s">
        <v>79</v>
      </c>
      <c r="E107" s="15"/>
      <c r="F107" s="15"/>
      <c r="G107" s="15"/>
      <c r="H107" s="15"/>
      <c r="I107" s="15"/>
      <c r="J107" s="15"/>
    </row>
    <row r="108" spans="2:10" ht="9.75" customHeight="1" x14ac:dyDescent="0.25">
      <c r="B108" s="2"/>
      <c r="C108" s="11"/>
      <c r="D108" s="19" t="s">
        <v>80</v>
      </c>
      <c r="E108" s="15"/>
      <c r="F108" s="15"/>
      <c r="G108" s="15"/>
      <c r="H108" s="15"/>
      <c r="I108" s="15"/>
      <c r="J108" s="15"/>
    </row>
    <row r="109" spans="2:10" ht="9.75" customHeight="1" x14ac:dyDescent="0.25">
      <c r="B109" s="2"/>
      <c r="C109" s="11"/>
      <c r="D109" s="19" t="s">
        <v>81</v>
      </c>
      <c r="E109" s="15"/>
      <c r="F109" s="15"/>
      <c r="G109" s="15"/>
      <c r="H109" s="15"/>
      <c r="I109" s="15"/>
      <c r="J109" s="15"/>
    </row>
    <row r="110" spans="2:10" ht="9.75" customHeight="1" x14ac:dyDescent="0.25">
      <c r="B110" s="2"/>
      <c r="C110" s="11"/>
      <c r="D110" s="19" t="s">
        <v>82</v>
      </c>
      <c r="E110" s="15"/>
      <c r="F110" s="15"/>
      <c r="G110" s="15"/>
      <c r="H110" s="15"/>
      <c r="I110" s="15"/>
      <c r="J110" s="15"/>
    </row>
    <row r="111" spans="2:10" ht="22.5" x14ac:dyDescent="0.25">
      <c r="B111" s="2"/>
      <c r="C111" s="11"/>
      <c r="D111" s="21" t="s">
        <v>83</v>
      </c>
      <c r="E111" s="15"/>
      <c r="F111" s="15"/>
      <c r="G111" s="15"/>
      <c r="H111" s="15"/>
      <c r="I111" s="15"/>
      <c r="J111" s="15"/>
    </row>
    <row r="112" spans="2:10" ht="20.25" customHeight="1" x14ac:dyDescent="0.25">
      <c r="B112" s="2"/>
      <c r="C112" s="29" t="s">
        <v>84</v>
      </c>
      <c r="D112" s="30"/>
      <c r="E112" s="20">
        <f>SUM(E113:E117)</f>
        <v>0</v>
      </c>
      <c r="F112" s="20">
        <f>SUM(F113:F117)</f>
        <v>0</v>
      </c>
      <c r="G112" s="20">
        <f t="shared" ref="G112" si="9">E112+F112</f>
        <v>0</v>
      </c>
      <c r="H112" s="20">
        <f t="shared" ref="H112:I112" si="10">SUM(H113:H117)</f>
        <v>0</v>
      </c>
      <c r="I112" s="20">
        <f t="shared" si="10"/>
        <v>0</v>
      </c>
      <c r="J112" s="20">
        <f t="shared" ref="J112" si="11">I112-E112</f>
        <v>0</v>
      </c>
    </row>
    <row r="113" spans="2:12" ht="9.75" customHeight="1" x14ac:dyDescent="0.25">
      <c r="B113" s="2"/>
      <c r="C113" s="11"/>
      <c r="D113" s="21" t="s">
        <v>85</v>
      </c>
      <c r="E113" s="3"/>
      <c r="F113" s="3"/>
      <c r="G113" s="3"/>
      <c r="H113" s="3"/>
      <c r="I113" s="3"/>
      <c r="J113" s="3"/>
    </row>
    <row r="114" spans="2:12" ht="9.75" customHeight="1" x14ac:dyDescent="0.25">
      <c r="B114" s="2"/>
      <c r="C114" s="11"/>
      <c r="D114" s="21" t="s">
        <v>86</v>
      </c>
      <c r="E114" s="3"/>
      <c r="F114" s="3"/>
      <c r="G114" s="3"/>
      <c r="H114" s="3"/>
      <c r="I114" s="3"/>
      <c r="J114" s="3"/>
    </row>
    <row r="115" spans="2:12" ht="9.75" customHeight="1" x14ac:dyDescent="0.25">
      <c r="B115" s="2"/>
      <c r="C115" s="11"/>
      <c r="D115" s="21" t="s">
        <v>87</v>
      </c>
      <c r="E115" s="3"/>
      <c r="F115" s="3"/>
      <c r="G115" s="3"/>
      <c r="H115" s="3"/>
      <c r="I115" s="3"/>
      <c r="J115" s="3"/>
    </row>
    <row r="116" spans="2:12" ht="9.75" customHeight="1" x14ac:dyDescent="0.25">
      <c r="B116" s="2"/>
      <c r="C116" s="11"/>
      <c r="D116" s="21" t="s">
        <v>88</v>
      </c>
      <c r="E116" s="3"/>
      <c r="F116" s="3"/>
      <c r="G116" s="3"/>
      <c r="H116" s="3"/>
      <c r="I116" s="3"/>
      <c r="J116" s="3"/>
    </row>
    <row r="117" spans="2:12" ht="9.75" customHeight="1" x14ac:dyDescent="0.25">
      <c r="B117" s="2"/>
      <c r="C117" s="11"/>
      <c r="D117" s="21" t="s">
        <v>89</v>
      </c>
      <c r="E117" s="17">
        <v>0</v>
      </c>
      <c r="F117" s="17">
        <v>0</v>
      </c>
      <c r="G117" s="18">
        <f t="shared" ref="G117" si="12">E117+F117</f>
        <v>0</v>
      </c>
      <c r="H117" s="17">
        <v>0</v>
      </c>
      <c r="I117" s="17">
        <v>0</v>
      </c>
      <c r="J117" s="17">
        <f t="shared" ref="J117" si="13">I117-E117</f>
        <v>0</v>
      </c>
    </row>
    <row r="118" spans="2:12" ht="9.75" customHeight="1" x14ac:dyDescent="0.25">
      <c r="B118" s="2"/>
      <c r="C118" s="29" t="s">
        <v>90</v>
      </c>
      <c r="D118" s="30"/>
      <c r="E118" s="20">
        <f>+E119</f>
        <v>40000000</v>
      </c>
      <c r="F118" s="20">
        <f>+F119</f>
        <v>0</v>
      </c>
      <c r="G118" s="20">
        <f t="shared" ref="G118:G120" si="14">E118+F118</f>
        <v>40000000</v>
      </c>
      <c r="H118" s="20">
        <f>+H119</f>
        <v>17194971</v>
      </c>
      <c r="I118" s="20">
        <f>+I119</f>
        <v>17194971</v>
      </c>
      <c r="J118" s="20">
        <f>+J119</f>
        <v>-22805029</v>
      </c>
    </row>
    <row r="119" spans="2:12" ht="9.75" customHeight="1" x14ac:dyDescent="0.25">
      <c r="B119" s="2"/>
      <c r="C119" s="11"/>
      <c r="D119" s="21" t="s">
        <v>158</v>
      </c>
      <c r="E119" s="17">
        <v>40000000</v>
      </c>
      <c r="F119" s="17">
        <v>0</v>
      </c>
      <c r="G119" s="18">
        <f t="shared" si="14"/>
        <v>40000000</v>
      </c>
      <c r="H119" s="7">
        <v>17194971</v>
      </c>
      <c r="I119" s="7">
        <v>17194971</v>
      </c>
      <c r="J119" s="17">
        <f t="shared" ref="J119:J120" si="15">I119-E119</f>
        <v>-22805029</v>
      </c>
    </row>
    <row r="120" spans="2:12" ht="9.75" customHeight="1" x14ac:dyDescent="0.25">
      <c r="B120" s="2"/>
      <c r="C120" s="29" t="s">
        <v>91</v>
      </c>
      <c r="D120" s="30"/>
      <c r="E120" s="20">
        <v>0</v>
      </c>
      <c r="F120" s="20">
        <v>0</v>
      </c>
      <c r="G120" s="20">
        <f t="shared" si="14"/>
        <v>0</v>
      </c>
      <c r="H120" s="20">
        <v>0</v>
      </c>
      <c r="I120" s="20">
        <v>0</v>
      </c>
      <c r="J120" s="20">
        <f t="shared" si="15"/>
        <v>0</v>
      </c>
    </row>
    <row r="121" spans="2:12" ht="9.75" customHeight="1" x14ac:dyDescent="0.25">
      <c r="B121" s="2"/>
      <c r="C121" s="11"/>
      <c r="D121" s="21" t="s">
        <v>92</v>
      </c>
      <c r="E121" s="15"/>
      <c r="F121" s="15"/>
      <c r="G121" s="15"/>
      <c r="H121" s="15"/>
      <c r="I121" s="15"/>
      <c r="J121" s="15"/>
    </row>
    <row r="122" spans="2:12" ht="24" customHeight="1" x14ac:dyDescent="0.25">
      <c r="B122" s="2"/>
      <c r="C122" s="29" t="s">
        <v>93</v>
      </c>
      <c r="D122" s="30"/>
      <c r="E122" s="20">
        <v>0</v>
      </c>
      <c r="F122" s="20">
        <v>0</v>
      </c>
      <c r="G122" s="20">
        <f t="shared" ref="G122" si="16">E122+F122</f>
        <v>0</v>
      </c>
      <c r="H122" s="20">
        <v>0</v>
      </c>
      <c r="I122" s="20">
        <v>0</v>
      </c>
      <c r="J122" s="20">
        <f t="shared" ref="J122" si="17">I122-E122</f>
        <v>0</v>
      </c>
    </row>
    <row r="123" spans="2:12" ht="9.75" customHeight="1" x14ac:dyDescent="0.25">
      <c r="B123" s="2"/>
      <c r="C123" s="11"/>
      <c r="D123" s="21" t="s">
        <v>94</v>
      </c>
      <c r="E123" s="3"/>
      <c r="F123" s="3"/>
      <c r="G123" s="3"/>
      <c r="H123" s="3"/>
      <c r="I123" s="3"/>
      <c r="J123" s="3"/>
    </row>
    <row r="124" spans="2:12" ht="9.75" customHeight="1" x14ac:dyDescent="0.25">
      <c r="B124" s="2"/>
      <c r="C124" s="11"/>
      <c r="D124" s="21" t="s">
        <v>95</v>
      </c>
      <c r="E124" s="12"/>
      <c r="F124" s="12"/>
      <c r="G124" s="12"/>
      <c r="H124" s="12"/>
      <c r="I124" s="12"/>
      <c r="J124" s="12"/>
    </row>
    <row r="125" spans="2:12" ht="24.75" customHeight="1" x14ac:dyDescent="0.25">
      <c r="B125" s="35" t="s">
        <v>96</v>
      </c>
      <c r="C125" s="35"/>
      <c r="D125" s="35"/>
      <c r="E125" s="13">
        <f>E14+E18+E122+E100+E112+E118</f>
        <v>1016586175.7900006</v>
      </c>
      <c r="F125" s="13">
        <f>F14+F18+F122+F100+F112+F118</f>
        <v>3279047.51</v>
      </c>
      <c r="G125" s="13">
        <f>G14+G18+G122+G100+G112+G118</f>
        <v>1019865223.3000005</v>
      </c>
      <c r="H125" s="13">
        <f t="shared" ref="H125:I125" si="18">H14+H18+H122+H100+H112+H118</f>
        <v>456094395.38999993</v>
      </c>
      <c r="I125" s="13">
        <f t="shared" si="18"/>
        <v>456094395.38999993</v>
      </c>
      <c r="J125" s="13">
        <f>J14+J18+J122+J100+J112+J118</f>
        <v>-563207931.68999994</v>
      </c>
      <c r="L125" s="4"/>
    </row>
    <row r="126" spans="2:12" x14ac:dyDescent="0.25">
      <c r="B126" s="38" t="s">
        <v>97</v>
      </c>
      <c r="C126" s="38"/>
      <c r="D126" s="38"/>
      <c r="E126" s="3"/>
      <c r="F126" s="3"/>
      <c r="G126" s="3"/>
      <c r="H126" s="3"/>
      <c r="I126" s="3"/>
      <c r="J126" s="3"/>
    </row>
    <row r="127" spans="2:12" ht="6" customHeight="1" x14ac:dyDescent="0.25">
      <c r="B127" s="2"/>
      <c r="C127" s="11"/>
      <c r="D127" s="9"/>
      <c r="E127" s="14"/>
      <c r="F127" s="14"/>
      <c r="G127" s="14"/>
      <c r="H127" s="14"/>
      <c r="I127" s="14"/>
      <c r="J127" s="14"/>
    </row>
    <row r="128" spans="2:12" ht="15" customHeight="1" x14ac:dyDescent="0.25">
      <c r="B128" s="26" t="s">
        <v>98</v>
      </c>
      <c r="C128" s="26"/>
      <c r="D128" s="26"/>
      <c r="E128" s="15"/>
      <c r="F128" s="15"/>
      <c r="G128" s="15"/>
      <c r="H128" s="15"/>
      <c r="I128" s="15"/>
      <c r="J128" s="15"/>
    </row>
    <row r="129" spans="2:10" ht="9.75" customHeight="1" x14ac:dyDescent="0.25">
      <c r="B129" s="2"/>
      <c r="C129" s="29" t="s">
        <v>99</v>
      </c>
      <c r="D129" s="30"/>
      <c r="E129" s="20">
        <v>0</v>
      </c>
      <c r="F129" s="20">
        <v>0</v>
      </c>
      <c r="G129" s="20">
        <f t="shared" ref="G129" si="19">E129+F129</f>
        <v>0</v>
      </c>
      <c r="H129" s="20">
        <v>0</v>
      </c>
      <c r="I129" s="20">
        <v>0</v>
      </c>
      <c r="J129" s="20">
        <f t="shared" ref="J129" si="20">I129-E129</f>
        <v>0</v>
      </c>
    </row>
    <row r="130" spans="2:10" ht="22.5" x14ac:dyDescent="0.25">
      <c r="B130" s="2"/>
      <c r="C130" s="11"/>
      <c r="D130" s="21" t="s">
        <v>100</v>
      </c>
      <c r="E130" s="15"/>
      <c r="F130" s="15"/>
      <c r="G130" s="15"/>
      <c r="H130" s="15"/>
      <c r="I130" s="15"/>
      <c r="J130" s="15"/>
    </row>
    <row r="131" spans="2:10" x14ac:dyDescent="0.25">
      <c r="B131" s="2"/>
      <c r="C131" s="11"/>
      <c r="D131" s="21" t="s">
        <v>101</v>
      </c>
      <c r="E131" s="15"/>
      <c r="F131" s="15"/>
      <c r="G131" s="15"/>
      <c r="H131" s="15"/>
      <c r="I131" s="15"/>
      <c r="J131" s="15"/>
    </row>
    <row r="132" spans="2:10" ht="22.5" x14ac:dyDescent="0.25">
      <c r="B132" s="2"/>
      <c r="C132" s="11"/>
      <c r="D132" s="21" t="s">
        <v>102</v>
      </c>
      <c r="E132" s="15"/>
      <c r="F132" s="15"/>
      <c r="G132" s="15"/>
      <c r="H132" s="15"/>
      <c r="I132" s="15"/>
      <c r="J132" s="15"/>
    </row>
    <row r="133" spans="2:10" ht="33.75" x14ac:dyDescent="0.25">
      <c r="B133" s="2"/>
      <c r="C133" s="11"/>
      <c r="D133" s="21" t="s">
        <v>103</v>
      </c>
      <c r="E133" s="15"/>
      <c r="F133" s="15"/>
      <c r="G133" s="15"/>
      <c r="H133" s="15"/>
      <c r="I133" s="15"/>
      <c r="J133" s="15"/>
    </row>
    <row r="134" spans="2:10" x14ac:dyDescent="0.25">
      <c r="B134" s="2"/>
      <c r="C134" s="11"/>
      <c r="D134" s="21" t="s">
        <v>104</v>
      </c>
      <c r="E134" s="15"/>
      <c r="F134" s="15"/>
      <c r="G134" s="15"/>
      <c r="H134" s="15"/>
      <c r="I134" s="15"/>
      <c r="J134" s="15"/>
    </row>
    <row r="135" spans="2:10" ht="22.5" x14ac:dyDescent="0.25">
      <c r="B135" s="2"/>
      <c r="C135" s="11"/>
      <c r="D135" s="21" t="s">
        <v>105</v>
      </c>
      <c r="E135" s="15"/>
      <c r="F135" s="15"/>
      <c r="G135" s="15"/>
      <c r="H135" s="15"/>
      <c r="I135" s="15"/>
      <c r="J135" s="15"/>
    </row>
    <row r="136" spans="2:10" ht="22.5" x14ac:dyDescent="0.25">
      <c r="B136" s="2"/>
      <c r="C136" s="11"/>
      <c r="D136" s="21" t="s">
        <v>106</v>
      </c>
      <c r="E136" s="15"/>
      <c r="F136" s="15"/>
      <c r="G136" s="15"/>
      <c r="H136" s="15"/>
      <c r="I136" s="15"/>
      <c r="J136" s="15"/>
    </row>
    <row r="137" spans="2:10" ht="22.5" x14ac:dyDescent="0.25">
      <c r="B137" s="2"/>
      <c r="C137" s="11"/>
      <c r="D137" s="21" t="s">
        <v>107</v>
      </c>
      <c r="E137" s="15"/>
      <c r="F137" s="15"/>
      <c r="G137" s="15"/>
      <c r="H137" s="15"/>
      <c r="I137" s="15"/>
      <c r="J137" s="15"/>
    </row>
    <row r="138" spans="2:10" ht="9.75" customHeight="1" x14ac:dyDescent="0.25">
      <c r="B138" s="2"/>
      <c r="C138" s="29" t="s">
        <v>108</v>
      </c>
      <c r="D138" s="30"/>
      <c r="E138" s="20">
        <v>0</v>
      </c>
      <c r="F138" s="20">
        <v>0</v>
      </c>
      <c r="G138" s="20">
        <f t="shared" ref="G138" si="21">E138+F138</f>
        <v>0</v>
      </c>
      <c r="H138" s="20">
        <v>0</v>
      </c>
      <c r="I138" s="20">
        <v>0</v>
      </c>
      <c r="J138" s="20">
        <f t="shared" ref="J138" si="22">I138-E138</f>
        <v>0</v>
      </c>
    </row>
    <row r="139" spans="2:10" x14ac:dyDescent="0.25">
      <c r="B139" s="2"/>
      <c r="C139" s="11"/>
      <c r="D139" s="21" t="s">
        <v>109</v>
      </c>
      <c r="E139" s="15"/>
      <c r="F139" s="15"/>
      <c r="G139" s="15"/>
      <c r="H139" s="15"/>
      <c r="I139" s="15"/>
      <c r="J139" s="15"/>
    </row>
    <row r="140" spans="2:10" x14ac:dyDescent="0.25">
      <c r="B140" s="2"/>
      <c r="C140" s="11"/>
      <c r="D140" s="21" t="s">
        <v>110</v>
      </c>
      <c r="E140" s="15"/>
      <c r="F140" s="15"/>
      <c r="G140" s="15"/>
      <c r="H140" s="15"/>
      <c r="I140" s="15"/>
      <c r="J140" s="15"/>
    </row>
    <row r="141" spans="2:10" x14ac:dyDescent="0.25">
      <c r="B141" s="2"/>
      <c r="C141" s="11"/>
      <c r="D141" s="21" t="s">
        <v>111</v>
      </c>
      <c r="E141" s="15"/>
      <c r="F141" s="15"/>
      <c r="G141" s="15"/>
      <c r="H141" s="15"/>
      <c r="I141" s="15"/>
      <c r="J141" s="15"/>
    </row>
    <row r="142" spans="2:10" x14ac:dyDescent="0.25">
      <c r="B142" s="2"/>
      <c r="C142" s="11"/>
      <c r="D142" s="21" t="s">
        <v>112</v>
      </c>
      <c r="E142" s="15"/>
      <c r="F142" s="15"/>
      <c r="G142" s="15"/>
      <c r="H142" s="15"/>
      <c r="I142" s="15"/>
      <c r="J142" s="15"/>
    </row>
    <row r="143" spans="2:10" ht="9.75" customHeight="1" x14ac:dyDescent="0.25">
      <c r="B143" s="2"/>
      <c r="C143" s="29" t="s">
        <v>113</v>
      </c>
      <c r="D143" s="30"/>
      <c r="E143" s="20">
        <v>0</v>
      </c>
      <c r="F143" s="20">
        <v>0</v>
      </c>
      <c r="G143" s="20">
        <f t="shared" ref="G143" si="23">E143+F143</f>
        <v>0</v>
      </c>
      <c r="H143" s="20">
        <v>0</v>
      </c>
      <c r="I143" s="20">
        <v>0</v>
      </c>
      <c r="J143" s="20">
        <f t="shared" ref="J143" si="24">I143-E143</f>
        <v>0</v>
      </c>
    </row>
    <row r="144" spans="2:10" ht="22.5" x14ac:dyDescent="0.25">
      <c r="B144" s="2"/>
      <c r="C144" s="11"/>
      <c r="D144" s="21" t="s">
        <v>114</v>
      </c>
      <c r="E144" s="3"/>
      <c r="F144" s="3"/>
      <c r="G144" s="3"/>
      <c r="H144" s="3"/>
      <c r="I144" s="3"/>
      <c r="J144" s="3"/>
    </row>
    <row r="145" spans="2:13" ht="9.75" customHeight="1" x14ac:dyDescent="0.25">
      <c r="B145" s="2"/>
      <c r="C145" s="11"/>
      <c r="D145" s="21" t="s">
        <v>115</v>
      </c>
      <c r="E145" s="3"/>
      <c r="F145" s="3"/>
      <c r="G145" s="3"/>
      <c r="H145" s="3"/>
      <c r="I145" s="3"/>
      <c r="J145" s="3"/>
    </row>
    <row r="146" spans="2:13" ht="37.5" customHeight="1" x14ac:dyDescent="0.25">
      <c r="B146" s="2"/>
      <c r="C146" s="34" t="s">
        <v>116</v>
      </c>
      <c r="D146" s="35"/>
      <c r="E146" s="1">
        <f>+E147</f>
        <v>35000000</v>
      </c>
      <c r="F146" s="20">
        <f>+F147</f>
        <v>0</v>
      </c>
      <c r="G146" s="1">
        <f>+E146+F146</f>
        <v>35000000</v>
      </c>
      <c r="H146" s="20">
        <f>+H147</f>
        <v>0</v>
      </c>
      <c r="I146" s="20">
        <f>+I147</f>
        <v>0</v>
      </c>
      <c r="J146" s="20">
        <f t="shared" ref="J146:J148" si="25">I146-E146</f>
        <v>-35000000</v>
      </c>
    </row>
    <row r="147" spans="2:13" ht="22.5" x14ac:dyDescent="0.25">
      <c r="B147" s="2"/>
      <c r="C147" s="11"/>
      <c r="D147" s="21" t="s">
        <v>117</v>
      </c>
      <c r="E147" s="7">
        <v>35000000</v>
      </c>
      <c r="F147" s="17">
        <v>0</v>
      </c>
      <c r="G147" s="7">
        <f>E147+F147</f>
        <v>35000000</v>
      </c>
      <c r="H147" s="17">
        <v>0</v>
      </c>
      <c r="I147" s="17">
        <v>0</v>
      </c>
      <c r="J147" s="7">
        <f>I147-E147</f>
        <v>-35000000</v>
      </c>
    </row>
    <row r="148" spans="2:13" ht="23.25" customHeight="1" x14ac:dyDescent="0.25">
      <c r="B148" s="2"/>
      <c r="C148" s="34" t="s">
        <v>118</v>
      </c>
      <c r="D148" s="35"/>
      <c r="E148" s="20">
        <f>+E149</f>
        <v>0</v>
      </c>
      <c r="F148" s="20">
        <f>+F149</f>
        <v>0</v>
      </c>
      <c r="G148" s="20">
        <f t="shared" ref="G148" si="26">E148+F148</f>
        <v>0</v>
      </c>
      <c r="H148" s="20">
        <f>+H149</f>
        <v>0</v>
      </c>
      <c r="I148" s="20">
        <f>+I149</f>
        <v>0</v>
      </c>
      <c r="J148" s="20">
        <f t="shared" si="25"/>
        <v>0</v>
      </c>
    </row>
    <row r="149" spans="2:13" ht="14.25" customHeight="1" x14ac:dyDescent="0.25">
      <c r="B149" s="2"/>
      <c r="C149" s="22"/>
      <c r="D149" s="21" t="s">
        <v>144</v>
      </c>
      <c r="E149" s="7"/>
      <c r="F149" s="7"/>
      <c r="G149" s="7">
        <f>+E149+F149</f>
        <v>0</v>
      </c>
      <c r="H149" s="7">
        <v>0</v>
      </c>
      <c r="I149" s="7">
        <v>0</v>
      </c>
      <c r="J149" s="7">
        <f>I149-E149</f>
        <v>0</v>
      </c>
    </row>
    <row r="150" spans="2:13" ht="25.5" customHeight="1" x14ac:dyDescent="0.25">
      <c r="B150" s="36" t="s">
        <v>119</v>
      </c>
      <c r="C150" s="37"/>
      <c r="D150" s="33"/>
      <c r="E150" s="1">
        <f>E146+E148</f>
        <v>35000000</v>
      </c>
      <c r="F150" s="20">
        <f t="shared" ref="F150:J150" si="27">F146+F148</f>
        <v>0</v>
      </c>
      <c r="G150" s="1">
        <f t="shared" si="27"/>
        <v>35000000</v>
      </c>
      <c r="H150" s="20">
        <f t="shared" si="27"/>
        <v>0</v>
      </c>
      <c r="I150" s="20">
        <f t="shared" si="27"/>
        <v>0</v>
      </c>
      <c r="J150" s="20">
        <f t="shared" si="27"/>
        <v>-35000000</v>
      </c>
    </row>
    <row r="151" spans="2:13" ht="6" customHeight="1" x14ac:dyDescent="0.25">
      <c r="B151" s="2"/>
      <c r="C151" s="27"/>
      <c r="D151" s="28"/>
      <c r="E151" s="14"/>
      <c r="F151" s="14"/>
      <c r="G151" s="14"/>
      <c r="H151" s="14"/>
      <c r="I151" s="14"/>
      <c r="J151" s="14"/>
    </row>
    <row r="152" spans="2:13" ht="10.5" customHeight="1" x14ac:dyDescent="0.25">
      <c r="B152" s="26" t="s">
        <v>120</v>
      </c>
      <c r="C152" s="26"/>
      <c r="D152" s="26"/>
      <c r="E152" s="20">
        <v>0</v>
      </c>
      <c r="F152" s="20">
        <v>0</v>
      </c>
      <c r="G152" s="20">
        <v>0</v>
      </c>
      <c r="H152" s="20">
        <v>0</v>
      </c>
      <c r="I152" s="20">
        <v>0</v>
      </c>
      <c r="J152" s="20">
        <v>0</v>
      </c>
    </row>
    <row r="153" spans="2:13" ht="9" customHeight="1" x14ac:dyDescent="0.25">
      <c r="B153" s="2"/>
      <c r="C153" s="29" t="s">
        <v>121</v>
      </c>
      <c r="D153" s="30"/>
      <c r="E153" s="3"/>
      <c r="F153" s="3"/>
      <c r="G153" s="3"/>
      <c r="H153" s="3"/>
      <c r="I153" s="3"/>
      <c r="J153" s="3"/>
    </row>
    <row r="154" spans="2:13" ht="6" customHeight="1" x14ac:dyDescent="0.25">
      <c r="B154" s="2"/>
      <c r="C154" s="27"/>
      <c r="D154" s="28"/>
      <c r="E154" s="3"/>
      <c r="F154" s="3"/>
      <c r="G154" s="3"/>
      <c r="H154" s="3"/>
      <c r="I154" s="3"/>
      <c r="J154" s="3"/>
    </row>
    <row r="155" spans="2:13" ht="18.75" customHeight="1" x14ac:dyDescent="0.25">
      <c r="B155" s="26" t="s">
        <v>122</v>
      </c>
      <c r="C155" s="26"/>
      <c r="D155" s="26"/>
      <c r="E155" s="1">
        <f>E125+E150+E152</f>
        <v>1051586175.7900006</v>
      </c>
      <c r="F155" s="1">
        <f t="shared" ref="F155:J155" si="28">F125+F150+F152</f>
        <v>3279047.51</v>
      </c>
      <c r="G155" s="1">
        <f>G125+G150+G152</f>
        <v>1054865223.3000005</v>
      </c>
      <c r="H155" s="1">
        <f t="shared" si="28"/>
        <v>456094395.38999993</v>
      </c>
      <c r="I155" s="1">
        <f t="shared" si="28"/>
        <v>456094395.38999993</v>
      </c>
      <c r="J155" s="1">
        <f t="shared" si="28"/>
        <v>-598207931.68999994</v>
      </c>
      <c r="M155" s="4"/>
    </row>
    <row r="156" spans="2:13" ht="5.25" customHeight="1" x14ac:dyDescent="0.25">
      <c r="B156" s="2"/>
      <c r="C156" s="27"/>
      <c r="D156" s="28"/>
      <c r="E156" s="3"/>
      <c r="F156" s="3"/>
      <c r="G156" s="3"/>
      <c r="H156" s="3"/>
      <c r="I156" s="3"/>
      <c r="J156" s="3"/>
    </row>
    <row r="157" spans="2:13" ht="10.5" customHeight="1" x14ac:dyDescent="0.25">
      <c r="B157" s="2"/>
      <c r="C157" s="29" t="s">
        <v>123</v>
      </c>
      <c r="D157" s="30"/>
      <c r="E157" s="3"/>
      <c r="F157" s="3"/>
      <c r="G157" s="3"/>
      <c r="H157" s="3"/>
      <c r="I157" s="3"/>
      <c r="J157" s="3"/>
    </row>
    <row r="158" spans="2:13" ht="24" customHeight="1" x14ac:dyDescent="0.25">
      <c r="B158" s="2"/>
      <c r="C158" s="31" t="s">
        <v>124</v>
      </c>
      <c r="D158" s="32"/>
      <c r="E158" s="3"/>
      <c r="F158" s="3"/>
      <c r="G158" s="3"/>
      <c r="H158" s="3"/>
      <c r="I158" s="3"/>
      <c r="J158" s="3"/>
    </row>
    <row r="159" spans="2:13" ht="27.75" customHeight="1" x14ac:dyDescent="0.25">
      <c r="B159" s="2"/>
      <c r="C159" s="31" t="s">
        <v>125</v>
      </c>
      <c r="D159" s="32"/>
      <c r="E159" s="3"/>
      <c r="F159" s="3"/>
      <c r="G159" s="3"/>
      <c r="H159" s="3"/>
      <c r="I159" s="3"/>
      <c r="J159" s="3"/>
    </row>
    <row r="160" spans="2:13" ht="19.5" customHeight="1" x14ac:dyDescent="0.25">
      <c r="B160" s="2"/>
      <c r="C160" s="33" t="s">
        <v>126</v>
      </c>
      <c r="D160" s="30"/>
      <c r="E160" s="3"/>
      <c r="F160" s="3"/>
      <c r="G160" s="3"/>
      <c r="H160" s="3"/>
      <c r="I160" s="3"/>
      <c r="J160" s="3"/>
    </row>
    <row r="161" spans="2:10" ht="5.25" customHeight="1" thickBot="1" x14ac:dyDescent="0.3">
      <c r="B161" s="5"/>
      <c r="C161" s="24"/>
      <c r="D161" s="25"/>
      <c r="E161" s="6"/>
      <c r="F161" s="6"/>
      <c r="G161" s="6"/>
      <c r="H161" s="6"/>
      <c r="I161" s="6"/>
      <c r="J161" s="6"/>
    </row>
  </sheetData>
  <mergeCells count="46">
    <mergeCell ref="C11:D11"/>
    <mergeCell ref="I1:J1"/>
    <mergeCell ref="B2:J2"/>
    <mergeCell ref="B3:J3"/>
    <mergeCell ref="B4:J4"/>
    <mergeCell ref="B5:J5"/>
    <mergeCell ref="B6:D8"/>
    <mergeCell ref="E6:I6"/>
    <mergeCell ref="J6:J8"/>
    <mergeCell ref="E7:E8"/>
    <mergeCell ref="F7:F8"/>
    <mergeCell ref="G7:G8"/>
    <mergeCell ref="H7:H8"/>
    <mergeCell ref="I7:I8"/>
    <mergeCell ref="B9:D9"/>
    <mergeCell ref="C10:D10"/>
    <mergeCell ref="B126:D126"/>
    <mergeCell ref="C12:D12"/>
    <mergeCell ref="C13:D13"/>
    <mergeCell ref="C14:D14"/>
    <mergeCell ref="C17:D17"/>
    <mergeCell ref="C18:D18"/>
    <mergeCell ref="C100:D100"/>
    <mergeCell ref="C112:D112"/>
    <mergeCell ref="C118:D118"/>
    <mergeCell ref="C120:D120"/>
    <mergeCell ref="C122:D122"/>
    <mergeCell ref="B125:D125"/>
    <mergeCell ref="C154:D154"/>
    <mergeCell ref="B128:D128"/>
    <mergeCell ref="C129:D129"/>
    <mergeCell ref="C138:D138"/>
    <mergeCell ref="C143:D143"/>
    <mergeCell ref="C146:D146"/>
    <mergeCell ref="C148:D148"/>
    <mergeCell ref="B150:D150"/>
    <mergeCell ref="C151:D151"/>
    <mergeCell ref="B152:D152"/>
    <mergeCell ref="C153:D153"/>
    <mergeCell ref="C161:D161"/>
    <mergeCell ref="B155:D155"/>
    <mergeCell ref="C156:D156"/>
    <mergeCell ref="C157:D157"/>
    <mergeCell ref="C158:D158"/>
    <mergeCell ref="C159:D159"/>
    <mergeCell ref="C160:D160"/>
  </mergeCells>
  <printOptions horizontalCentered="1"/>
  <pageMargins left="0.31496062992125984" right="0.31496062992125984" top="0.51181102362204722" bottom="0.45" header="0" footer="0"/>
  <pageSetup scale="68" fitToHeight="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LDF-5</vt:lpstr>
      <vt:lpstr>'LDF-5'!Títulos_a_imprimir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José Juan Peláez Salgado</cp:lastModifiedBy>
  <cp:lastPrinted>2025-08-07T00:30:22Z</cp:lastPrinted>
  <dcterms:created xsi:type="dcterms:W3CDTF">2021-11-08T20:19:42Z</dcterms:created>
  <dcterms:modified xsi:type="dcterms:W3CDTF">2026-07-21T16:08:40Z</dcterms:modified>
</cp:coreProperties>
</file>