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FORMATOS PRESUPUESTALES JUNIO 2025\FORMATOS DE LA LEY DE LA DICIPLINA FINANCIERA\Estado analítico del presupuesto de egresos cog\"/>
    </mc:Choice>
  </mc:AlternateContent>
  <bookViews>
    <workbookView xWindow="0" yWindow="0" windowWidth="20490" windowHeight="7650"/>
  </bookViews>
  <sheets>
    <sheet name="Formato 6 a)" sheetId="30" r:id="rId1"/>
    <sheet name="Hoja1" sheetId="31" r:id="rId2"/>
  </sheets>
  <definedNames>
    <definedName name="_xlnm.Print_Titles" localSheetId="0">'Formato 6 a)'!$1:$8</definedName>
  </definedNames>
  <calcPr calcId="162913"/>
</workbook>
</file>

<file path=xl/calcChain.xml><?xml version="1.0" encoding="utf-8"?>
<calcChain xmlns="http://schemas.openxmlformats.org/spreadsheetml/2006/main">
  <c r="C84" i="30" l="1"/>
  <c r="G58" i="30" l="1"/>
  <c r="F58" i="30"/>
  <c r="D58" i="30"/>
  <c r="G132" i="30"/>
  <c r="F132" i="30"/>
  <c r="D132" i="30"/>
  <c r="G10" i="30"/>
  <c r="F10" i="30"/>
  <c r="D10" i="30"/>
  <c r="G18" i="30"/>
  <c r="F18" i="30"/>
  <c r="D18" i="30"/>
  <c r="G28" i="30"/>
  <c r="F28" i="30"/>
  <c r="D28" i="30"/>
  <c r="G38" i="30"/>
  <c r="F38" i="30"/>
  <c r="D38" i="30"/>
  <c r="G48" i="30"/>
  <c r="F48" i="30"/>
  <c r="D48" i="30"/>
  <c r="G74" i="30"/>
  <c r="F74" i="30"/>
  <c r="D74" i="30"/>
  <c r="E82" i="30" l="1"/>
  <c r="E73" i="30"/>
  <c r="H73" i="30" s="1"/>
  <c r="E72" i="30"/>
  <c r="H72" i="30" s="1"/>
  <c r="E71" i="30"/>
  <c r="H71" i="30" s="1"/>
  <c r="E69" i="30"/>
  <c r="H69" i="30" s="1"/>
  <c r="E68" i="30"/>
  <c r="H68" i="30" s="1"/>
  <c r="E67" i="30"/>
  <c r="H67" i="30" s="1"/>
  <c r="E66" i="30"/>
  <c r="H66" i="30" s="1"/>
  <c r="E65" i="30"/>
  <c r="H65" i="30" s="1"/>
  <c r="E64" i="30"/>
  <c r="H64" i="30" s="1"/>
  <c r="E63" i="30"/>
  <c r="H63" i="30" s="1"/>
  <c r="E18" i="30" l="1"/>
  <c r="E58" i="30"/>
  <c r="H18" i="30"/>
  <c r="H28" i="30" l="1"/>
  <c r="E28" i="30"/>
  <c r="E48" i="30"/>
  <c r="H74" i="30"/>
  <c r="E74" i="30"/>
  <c r="H58" i="30"/>
  <c r="G102" i="30"/>
  <c r="F102" i="30"/>
  <c r="D102" i="30"/>
  <c r="C102" i="30"/>
  <c r="H102" i="30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G92" i="30"/>
  <c r="F92" i="30"/>
  <c r="D92" i="30"/>
  <c r="C92" i="30"/>
  <c r="C83" i="30" s="1"/>
  <c r="H84" i="30"/>
  <c r="G84" i="30"/>
  <c r="F84" i="30"/>
  <c r="D8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C58" i="30"/>
  <c r="C48" i="30"/>
  <c r="C38" i="30"/>
  <c r="C28" i="30"/>
  <c r="C18" i="30"/>
  <c r="C10" i="30"/>
  <c r="E122" i="30"/>
  <c r="E84" i="30"/>
  <c r="H132" i="30" l="1"/>
  <c r="E132" i="30"/>
  <c r="H10" i="30"/>
  <c r="E10" i="30"/>
  <c r="H48" i="30"/>
  <c r="H38" i="30"/>
  <c r="E38" i="30"/>
  <c r="D9" i="30"/>
  <c r="D83" i="30"/>
  <c r="G83" i="30"/>
  <c r="F9" i="30"/>
  <c r="G9" i="30"/>
  <c r="C9" i="30"/>
  <c r="F83" i="30"/>
  <c r="H92" i="30"/>
  <c r="E92" i="30"/>
  <c r="E102" i="30"/>
  <c r="H83" i="30" l="1"/>
  <c r="N84" i="30" s="1"/>
  <c r="E83" i="30"/>
  <c r="F157" i="30"/>
  <c r="G157" i="30"/>
  <c r="D157" i="30"/>
  <c r="H9" i="30"/>
  <c r="C157" i="30"/>
  <c r="E9" i="30"/>
  <c r="H157" i="30" l="1"/>
  <c r="E157" i="30"/>
</calcChain>
</file>

<file path=xl/sharedStrings.xml><?xml version="1.0" encoding="utf-8"?>
<sst xmlns="http://schemas.openxmlformats.org/spreadsheetml/2006/main" count="341" uniqueCount="189">
  <si>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</si>
  <si>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</si>
  <si>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</si>
  <si>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</si>
  <si>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</si>
  <si>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</si>
  <si>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</si>
  <si>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</si>
  <si>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</si>
  <si>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</si>
  <si>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</si>
  <si>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</si>
  <si>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</si>
  <si>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</si>
  <si>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</si>
  <si>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</si>
  <si>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</si>
  <si>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</si>
  <si>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</si>
  <si>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</si>
  <si>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</si>
  <si>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</si>
  <si>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</si>
  <si>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</si>
  <si>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</si>
  <si>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</si>
  <si>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</si>
  <si>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</si>
  <si>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</si>
  <si>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</si>
  <si>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</si>
  <si>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</si>
  <si>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</si>
  <si>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</si>
  <si>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</si>
  <si>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</si>
  <si>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</si>
  <si>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</si>
  <si>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</si>
  <si>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</si>
  <si>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</si>
  <si>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</si>
  <si>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</si>
  <si>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</si>
  <si>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</si>
  <si>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</si>
  <si>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</si>
  <si>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</si>
  <si>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</si>
  <si>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</si>
  <si>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</si>
  <si>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</si>
  <si>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</si>
  <si>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</si>
  <si>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</si>
  <si>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</si>
  <si>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</si>
  <si>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</si>
  <si>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</si>
  <si>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</si>
  <si>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</si>
  <si>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</si>
  <si>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</si>
  <si>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</si>
  <si>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</si>
  <si>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</si>
  <si>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</si>
  <si>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</si>
  <si>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</si>
  <si>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</si>
  <si>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</si>
  <si>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</si>
  <si>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</si>
  <si>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</si>
  <si>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</si>
  <si>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</si>
  <si>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</si>
  <si>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</si>
  <si>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</si>
  <si>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</si>
  <si>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</si>
  <si>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</si>
  <si>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</si>
  <si>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</si>
  <si>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</si>
  <si>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</si>
  <si>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</si>
  <si>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</si>
  <si>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 xml:space="preserve">COMISIÓN DE AGUA POTABLE Y ALCANTARILLADO DEL MUNICIPIO DE ACAPULCO                       </t>
  </si>
  <si>
    <t xml:space="preserve">                                                                                          </t>
  </si>
  <si>
    <t>Del 1 de Enero al 30 de Junio de 2025</t>
  </si>
  <si>
    <t>En Pesos</t>
  </si>
  <si>
    <t>Concepto ( c )</t>
  </si>
  <si>
    <t>SubEjercicio (e)</t>
  </si>
  <si>
    <t>Aprobado (d)</t>
  </si>
  <si>
    <t>Ampliaciones / Reducciones</t>
  </si>
  <si>
    <t>Modificado</t>
  </si>
  <si>
    <t>Pagado</t>
  </si>
  <si>
    <t>I. Gasto No Etiquetado</t>
  </si>
  <si>
    <t>A. SERVICIOS PERSONALES</t>
  </si>
  <si>
    <t xml:space="preserve">a1) </t>
  </si>
  <si>
    <t xml:space="preserve">a2) </t>
  </si>
  <si>
    <t xml:space="preserve">a3) </t>
  </si>
  <si>
    <t xml:space="preserve">a4) </t>
  </si>
  <si>
    <t xml:space="preserve">a5) </t>
  </si>
  <si>
    <t xml:space="preserve">a6) </t>
  </si>
  <si>
    <t xml:space="preserve">a7) </t>
  </si>
  <si>
    <t xml:space="preserve">a8) </t>
  </si>
  <si>
    <t>B. MATERIALES Y SUMINISTROS</t>
  </si>
  <si>
    <t xml:space="preserve">b1) </t>
  </si>
  <si>
    <t xml:space="preserve">b2) </t>
  </si>
  <si>
    <t xml:space="preserve">b3) </t>
  </si>
  <si>
    <t xml:space="preserve">b4) </t>
  </si>
  <si>
    <t xml:space="preserve">b5) </t>
  </si>
  <si>
    <t xml:space="preserve">b6) </t>
  </si>
  <si>
    <t xml:space="preserve">b7) </t>
  </si>
  <si>
    <t xml:space="preserve">b8) </t>
  </si>
  <si>
    <t xml:space="preserve">b9) </t>
  </si>
  <si>
    <t>C. SERVICIOS GENERALES</t>
  </si>
  <si>
    <t xml:space="preserve">c1) </t>
  </si>
  <si>
    <t xml:space="preserve">c2) </t>
  </si>
  <si>
    <t xml:space="preserve">c3) </t>
  </si>
  <si>
    <t xml:space="preserve">c4) </t>
  </si>
  <si>
    <t xml:space="preserve">c5) </t>
  </si>
  <si>
    <t xml:space="preserve">c6) </t>
  </si>
  <si>
    <t xml:space="preserve">c7) </t>
  </si>
  <si>
    <t xml:space="preserve">c8) </t>
  </si>
  <si>
    <t xml:space="preserve">c9) </t>
  </si>
  <si>
    <t>D. TRANSFERENCIAS, ASIG, SUBSIDIOS Y OTR</t>
  </si>
  <si>
    <t xml:space="preserve">d1) </t>
  </si>
  <si>
    <t xml:space="preserve">d2) </t>
  </si>
  <si>
    <t xml:space="preserve">d3) </t>
  </si>
  <si>
    <t xml:space="preserve">d4) </t>
  </si>
  <si>
    <t xml:space="preserve">d5) </t>
  </si>
  <si>
    <t xml:space="preserve">d6) </t>
  </si>
  <si>
    <t xml:space="preserve">d7) </t>
  </si>
  <si>
    <t xml:space="preserve">d8) </t>
  </si>
  <si>
    <t xml:space="preserve">d9) </t>
  </si>
  <si>
    <t>E. BIENES MUEBLES, INMUEBLES E INTANGIBLES</t>
  </si>
  <si>
    <t xml:space="preserve">e1) </t>
  </si>
  <si>
    <t xml:space="preserve">e2) </t>
  </si>
  <si>
    <t xml:space="preserve">e3) </t>
  </si>
  <si>
    <t xml:space="preserve">e4) </t>
  </si>
  <si>
    <t xml:space="preserve">e5) </t>
  </si>
  <si>
    <t xml:space="preserve">e6) </t>
  </si>
  <si>
    <t xml:space="preserve">e7) </t>
  </si>
  <si>
    <t xml:space="preserve">e8) </t>
  </si>
  <si>
    <t xml:space="preserve">e9) </t>
  </si>
  <si>
    <t>F. INVERSIÓN PÚBLICA</t>
  </si>
  <si>
    <t xml:space="preserve">f1) </t>
  </si>
  <si>
    <t xml:space="preserve">f2) </t>
  </si>
  <si>
    <t xml:space="preserve">f3) </t>
  </si>
  <si>
    <t>G. INVERSIONES FINANCIERAS Y OTRAS PROV</t>
  </si>
  <si>
    <t xml:space="preserve">g1) </t>
  </si>
  <si>
    <t xml:space="preserve">g2) </t>
  </si>
  <si>
    <t xml:space="preserve">g3) </t>
  </si>
  <si>
    <t xml:space="preserve">g4) </t>
  </si>
  <si>
    <t xml:space="preserve">g5) </t>
  </si>
  <si>
    <t xml:space="preserve">g6) </t>
  </si>
  <si>
    <t xml:space="preserve">g7) </t>
  </si>
  <si>
    <t>H. PARTICIPACIONES Y APORTACIONES</t>
  </si>
  <si>
    <t xml:space="preserve">h1) </t>
  </si>
  <si>
    <t xml:space="preserve">h2) </t>
  </si>
  <si>
    <t xml:space="preserve">h3) </t>
  </si>
  <si>
    <t>I. DEUDA PÚBLICA</t>
  </si>
  <si>
    <t xml:space="preserve">i1) </t>
  </si>
  <si>
    <t xml:space="preserve">i2) </t>
  </si>
  <si>
    <t xml:space="preserve">i3) </t>
  </si>
  <si>
    <t xml:space="preserve">i4) </t>
  </si>
  <si>
    <t xml:space="preserve">i5) </t>
  </si>
  <si>
    <t xml:space="preserve">i6) </t>
  </si>
  <si>
    <t xml:space="preserve">i7) </t>
  </si>
  <si>
    <t>Gasto Etiquetado</t>
  </si>
  <si>
    <t>Total de Egresos</t>
  </si>
  <si>
    <t xml:space="preserve">ELABORADO POR:                                              </t>
  </si>
  <si>
    <t xml:space="preserve">REVISADO POR:                                               </t>
  </si>
  <si>
    <t>_____________________________________</t>
  </si>
  <si>
    <t xml:space="preserve">L.C. LETICIA PALMA PÉREZ                                    </t>
  </si>
  <si>
    <t xml:space="preserve">L.C. EDGAR IBARRA MARTÍNEZ                                  </t>
  </si>
  <si>
    <t xml:space="preserve">JEFA DEL DEPARTAMENTO DE CONTROL PRESUPUESTAL Y ANÁLISIS    </t>
  </si>
  <si>
    <t xml:space="preserve">DIRECTOR DE FINANZAS                                        </t>
  </si>
  <si>
    <t xml:space="preserve">APROBADO POR:                                               </t>
  </si>
  <si>
    <t xml:space="preserve">VO. BO. POR:                                                </t>
  </si>
  <si>
    <t xml:space="preserve">L.C. HUGO LOZANO HERNANDEZ                                  </t>
  </si>
  <si>
    <t xml:space="preserve">L.C. JORGE ISSAC PÉREZ SALAS                                </t>
  </si>
  <si>
    <t xml:space="preserve">DIRECTOR GENERAL                                            </t>
  </si>
  <si>
    <t xml:space="preserve">CONTRALOR  GENERAL                                          </t>
  </si>
  <si>
    <t>BAJO PROTESTA DE DECIR VERDAD DECLARAMOS QUE LOS ESTADOS FINANCIEROS Y SUS NOTAS, SON RAZONABLEMENTE CORRECTOS Y SON RESPONSABILIDAD DEL EMISOR.</t>
  </si>
  <si>
    <t>Del 01 de Enero al 30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</si>
</sst>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11" xfId="2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39" fontId="2" fillId="0" borderId="11" xfId="1" applyNumberFormat="1" applyFont="1" applyFill="1" applyBorder="1" applyAlignment="1">
      <alignment horizontal="right" vertical="center"/>
    </xf>
    <xf numFmtId="43" fontId="10" fillId="0" borderId="11" xfId="1" applyFont="1" applyFill="1" applyBorder="1"/>
    <xf numFmtId="43" fontId="0" fillId="0" borderId="0" xfId="0" applyNumberFormat="1"/>
    <xf numFmtId="44" fontId="0" fillId="0" borderId="0" xfId="0" applyNumberFormat="1"/>
    <xf numFmtId="43" fontId="0" fillId="0" borderId="0" xfId="1" applyFont="1" applyFill="1"/>
    <xf numFmtId="43" fontId="10" fillId="0" borderId="11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13" fillId="0" borderId="0" xfId="0" applyFont="1" applyBorder="1" applyAlignment="1" applyProtection="1"/>
    <xf numFmtId="44" fontId="13" fillId="0" borderId="0" xfId="2" applyFont="1" applyBorder="1" applyAlignment="1" applyProtection="1"/>
    <xf numFmtId="44" fontId="13" fillId="0" borderId="0" xfId="2" applyNumberFormat="1" applyFont="1" applyBorder="1" applyAlignment="1" applyProtection="1"/>
    <xf numFmtId="44" fontId="13" fillId="0" borderId="0" xfId="0" applyNumberFormat="1" applyFont="1" applyBorder="1" applyAlignment="1" applyProtection="1"/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tabSelected="1" zoomScaleNormal="100" workbookViewId="0">
      <pane ySplit="9" topLeftCell="A81" activePane="bottomLeft" state="frozen"/>
      <selection activeCell="C175" sqref="C175"/>
      <selection pane="bottomLeft" activeCell="E160" sqref="E160"/>
    </sheetView>
  </sheetViews>
  <sheetFormatPr baseColWidth="10" defaultRowHeight="15" x14ac:dyDescent="0.25"/>
  <cols>
    <col min="1" max="1" width="1.7109375" customWidth="1"/>
    <col min="2" max="2" width="39.85546875" customWidth="1"/>
    <col min="3" max="3" width="15.5703125" customWidth="1"/>
    <col min="4" max="4" width="16" customWidth="1"/>
    <col min="5" max="5" width="15.85546875" customWidth="1"/>
    <col min="6" max="7" width="15.85546875" bestFit="1" customWidth="1"/>
    <col min="8" max="8" width="15.85546875" customWidth="1"/>
    <col min="9" max="10" width="15" bestFit="1" customWidth="1"/>
    <col min="11" max="12" width="16.140625" bestFit="1" customWidth="1"/>
  </cols>
  <sheetData>
    <row r="1" spans="1:13" ht="33" customHeight="1" thickBot="1" x14ac:dyDescent="0.3">
      <c r="A1" s="42" t="s">
        <v>87</v>
      </c>
      <c r="B1" s="43"/>
      <c r="C1" s="43"/>
      <c r="D1" s="43"/>
      <c r="E1" s="43"/>
      <c r="F1" s="43"/>
      <c r="G1" s="43"/>
      <c r="H1" s="44"/>
    </row>
    <row r="2" spans="1:13" ht="12" customHeight="1" x14ac:dyDescent="0.25">
      <c r="A2" s="22" t="s">
        <v>84</v>
      </c>
      <c r="B2" s="23"/>
      <c r="C2" s="23"/>
      <c r="D2" s="23"/>
      <c r="E2" s="23"/>
      <c r="F2" s="23"/>
      <c r="G2" s="23"/>
      <c r="H2" s="24"/>
    </row>
    <row r="3" spans="1:13" ht="12" customHeight="1" x14ac:dyDescent="0.25">
      <c r="A3" s="25" t="s">
        <v>3</v>
      </c>
      <c r="B3" s="26"/>
      <c r="C3" s="26"/>
      <c r="D3" s="26"/>
      <c r="E3" s="26"/>
      <c r="F3" s="26"/>
      <c r="G3" s="26"/>
      <c r="H3" s="27"/>
    </row>
    <row r="4" spans="1:13" ht="12" customHeight="1" x14ac:dyDescent="0.25">
      <c r="A4" s="25" t="s">
        <v>4</v>
      </c>
      <c r="B4" s="26"/>
      <c r="C4" s="26"/>
      <c r="D4" s="26"/>
      <c r="E4" s="26"/>
      <c r="F4" s="26"/>
      <c r="G4" s="26"/>
      <c r="H4" s="27"/>
    </row>
    <row r="5" spans="1:13" ht="12" customHeight="1" x14ac:dyDescent="0.25">
      <c r="A5" s="25" t="s">
        <v>188</v>
      </c>
      <c r="B5" s="26"/>
      <c r="C5" s="26"/>
      <c r="D5" s="26"/>
      <c r="E5" s="26"/>
      <c r="F5" s="26"/>
      <c r="G5" s="26"/>
      <c r="H5" s="27"/>
    </row>
    <row r="6" spans="1:13" ht="12" customHeight="1" thickBot="1" x14ac:dyDescent="0.3">
      <c r="A6" s="28" t="s">
        <v>0</v>
      </c>
      <c r="B6" s="29"/>
      <c r="C6" s="29"/>
      <c r="D6" s="29"/>
      <c r="E6" s="29"/>
      <c r="F6" s="29"/>
      <c r="G6" s="29"/>
      <c r="H6" s="30"/>
    </row>
    <row r="7" spans="1:13" ht="18" customHeight="1" thickBot="1" x14ac:dyDescent="0.3">
      <c r="A7" s="32" t="s">
        <v>86</v>
      </c>
      <c r="B7" s="33"/>
      <c r="C7" s="36" t="s">
        <v>5</v>
      </c>
      <c r="D7" s="37"/>
      <c r="E7" s="37"/>
      <c r="F7" s="37"/>
      <c r="G7" s="38"/>
      <c r="H7" s="39" t="s">
        <v>83</v>
      </c>
    </row>
    <row r="8" spans="1:13" ht="26.25" customHeight="1" thickBot="1" x14ac:dyDescent="0.3">
      <c r="A8" s="34"/>
      <c r="B8" s="35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40"/>
    </row>
    <row r="9" spans="1:13" ht="12" customHeight="1" x14ac:dyDescent="0.25">
      <c r="A9" s="47" t="s">
        <v>8</v>
      </c>
      <c r="B9" s="47"/>
      <c r="C9" s="15">
        <f t="shared" ref="C9:H9" si="0">SUM(C10,C18,C28,C38,C48,C58,C62,C70,C74)</f>
        <v>916626843.98000014</v>
      </c>
      <c r="D9" s="15">
        <f>SUM(D10,D18,D28,D38,D48,D58,D62,D70,D74)</f>
        <v>31263108.459999993</v>
      </c>
      <c r="E9" s="15">
        <f t="shared" si="0"/>
        <v>947889952.43999994</v>
      </c>
      <c r="F9" s="15">
        <f t="shared" si="0"/>
        <v>477937470.20000005</v>
      </c>
      <c r="G9" s="15">
        <f t="shared" si="0"/>
        <v>354567755.88</v>
      </c>
      <c r="H9" s="15">
        <f t="shared" si="0"/>
        <v>469952482.24000007</v>
      </c>
    </row>
    <row r="10" spans="1:13" ht="12" customHeight="1" x14ac:dyDescent="0.25">
      <c r="A10" s="31" t="s">
        <v>9</v>
      </c>
      <c r="B10" s="31"/>
      <c r="C10" s="4">
        <f>SUM(C11:C17)</f>
        <v>585469461.82000005</v>
      </c>
      <c r="D10" s="4">
        <f t="shared" ref="D10:H10" si="1">SUM(D11:D17)</f>
        <v>-2948537.7800000003</v>
      </c>
      <c r="E10" s="4">
        <f t="shared" si="1"/>
        <v>582520924.03999996</v>
      </c>
      <c r="F10" s="4">
        <f t="shared" si="1"/>
        <v>273655831.57000005</v>
      </c>
      <c r="G10" s="4">
        <f t="shared" si="1"/>
        <v>215955305.87</v>
      </c>
      <c r="H10" s="4">
        <f t="shared" si="1"/>
        <v>308865092.47000003</v>
      </c>
      <c r="I10" s="18"/>
      <c r="J10" s="18"/>
      <c r="K10" s="18"/>
      <c r="L10" s="18"/>
      <c r="M10" s="18"/>
    </row>
    <row r="11" spans="1:13" ht="12" customHeight="1" x14ac:dyDescent="0.25">
      <c r="A11" s="6"/>
      <c r="B11" s="7" t="s">
        <v>10</v>
      </c>
      <c r="C11" s="1">
        <v>314578801.25999999</v>
      </c>
      <c r="D11" s="1">
        <v>74792.570000000007</v>
      </c>
      <c r="E11" s="1">
        <v>314653593.82999998</v>
      </c>
      <c r="F11" s="1">
        <v>152297661.30000001</v>
      </c>
      <c r="G11" s="1">
        <v>152271464.49000001</v>
      </c>
      <c r="H11" s="1">
        <v>162355932.53</v>
      </c>
    </row>
    <row r="12" spans="1:13" ht="12" customHeight="1" x14ac:dyDescent="0.25">
      <c r="A12" s="6"/>
      <c r="B12" s="7" t="s">
        <v>11</v>
      </c>
      <c r="C12" s="1">
        <v>17473460.25</v>
      </c>
      <c r="D12" s="1">
        <v>1280441.6599999999</v>
      </c>
      <c r="E12" s="1">
        <v>18753901.91</v>
      </c>
      <c r="F12" s="1">
        <v>9531565.2899999991</v>
      </c>
      <c r="G12" s="1">
        <v>9531565.2899999991</v>
      </c>
      <c r="H12" s="1">
        <v>9222336.6199999992</v>
      </c>
    </row>
    <row r="13" spans="1:13" ht="12" customHeight="1" x14ac:dyDescent="0.25">
      <c r="A13" s="6"/>
      <c r="B13" s="7" t="s">
        <v>12</v>
      </c>
      <c r="C13" s="1">
        <v>131271033.95999999</v>
      </c>
      <c r="D13" s="1">
        <v>184810.42</v>
      </c>
      <c r="E13" s="1">
        <v>131455844.38</v>
      </c>
      <c r="F13" s="1">
        <v>63675496.490000002</v>
      </c>
      <c r="G13" s="1">
        <v>21292228.760000002</v>
      </c>
      <c r="H13" s="1">
        <v>67780347.890000001</v>
      </c>
    </row>
    <row r="14" spans="1:13" ht="12" customHeight="1" x14ac:dyDescent="0.25">
      <c r="A14" s="6"/>
      <c r="B14" s="7" t="s">
        <v>13</v>
      </c>
      <c r="C14" s="1">
        <v>61400000</v>
      </c>
      <c r="D14" s="1">
        <v>1639722.11</v>
      </c>
      <c r="E14" s="1">
        <v>63039722.109999999</v>
      </c>
      <c r="F14" s="1">
        <v>31066498.710000001</v>
      </c>
      <c r="G14" s="1">
        <v>19898644.079999998</v>
      </c>
      <c r="H14" s="1">
        <v>31973223.399999999</v>
      </c>
    </row>
    <row r="15" spans="1:13" ht="12" customHeight="1" x14ac:dyDescent="0.25">
      <c r="A15" s="6"/>
      <c r="B15" s="7" t="s">
        <v>14</v>
      </c>
      <c r="C15" s="1">
        <v>50004832.030000001</v>
      </c>
      <c r="D15" s="1">
        <v>-2661768.02</v>
      </c>
      <c r="E15" s="1">
        <v>47343064.009999998</v>
      </c>
      <c r="F15" s="1">
        <v>15736787.98</v>
      </c>
      <c r="G15" s="1">
        <v>11613586.85</v>
      </c>
      <c r="H15" s="1">
        <v>31606276.030000001</v>
      </c>
    </row>
    <row r="16" spans="1:13" x14ac:dyDescent="0.25">
      <c r="A16" s="6"/>
      <c r="B16" s="7" t="s">
        <v>15</v>
      </c>
      <c r="C16" s="1">
        <v>5800000</v>
      </c>
      <c r="D16" s="1">
        <v>-2958324.96</v>
      </c>
      <c r="E16" s="1">
        <v>2841675.04</v>
      </c>
      <c r="F16" s="1">
        <v>0</v>
      </c>
      <c r="G16" s="1">
        <v>0</v>
      </c>
      <c r="H16" s="1">
        <v>2841675.04</v>
      </c>
    </row>
    <row r="17" spans="1:12" x14ac:dyDescent="0.25">
      <c r="A17" s="6"/>
      <c r="B17" s="7" t="s">
        <v>16</v>
      </c>
      <c r="C17" s="1">
        <v>4941334.32</v>
      </c>
      <c r="D17" s="1">
        <v>-508211.56</v>
      </c>
      <c r="E17" s="1">
        <v>4433122.76</v>
      </c>
      <c r="F17" s="1">
        <v>1347821.8</v>
      </c>
      <c r="G17" s="1">
        <v>1347816.4</v>
      </c>
      <c r="H17" s="1">
        <v>3085300.96</v>
      </c>
    </row>
    <row r="18" spans="1:12" x14ac:dyDescent="0.25">
      <c r="A18" s="31" t="s">
        <v>17</v>
      </c>
      <c r="B18" s="31"/>
      <c r="C18" s="4">
        <f>SUM(C19:C27)</f>
        <v>36838889.280000001</v>
      </c>
      <c r="D18" s="4">
        <f t="shared" ref="D18:H18" si="2">SUM(D19:D27)</f>
        <v>4255831.79</v>
      </c>
      <c r="E18" s="4">
        <f t="shared" si="2"/>
        <v>41094721.07</v>
      </c>
      <c r="F18" s="4">
        <f t="shared" si="2"/>
        <v>24401262.93</v>
      </c>
      <c r="G18" s="4">
        <f t="shared" si="2"/>
        <v>16375132.719999999</v>
      </c>
      <c r="H18" s="4">
        <f t="shared" si="2"/>
        <v>16693458.140000001</v>
      </c>
    </row>
    <row r="19" spans="1:12" x14ac:dyDescent="0.25">
      <c r="A19" s="6"/>
      <c r="B19" s="7" t="s">
        <v>18</v>
      </c>
      <c r="C19" s="1">
        <v>1805999.19</v>
      </c>
      <c r="D19" s="1">
        <v>274219.27</v>
      </c>
      <c r="E19" s="1">
        <v>2080218.46</v>
      </c>
      <c r="F19" s="1">
        <v>1135558.3799999999</v>
      </c>
      <c r="G19" s="1">
        <v>654215.56000000006</v>
      </c>
      <c r="H19" s="1">
        <v>944660.08</v>
      </c>
    </row>
    <row r="20" spans="1:12" x14ac:dyDescent="0.25">
      <c r="A20" s="6"/>
      <c r="B20" s="7" t="s">
        <v>19</v>
      </c>
      <c r="C20" s="1">
        <v>100000.04</v>
      </c>
      <c r="D20" s="1">
        <v>139684.44</v>
      </c>
      <c r="E20" s="1">
        <v>239684.48000000001</v>
      </c>
      <c r="F20" s="1">
        <v>170378.4</v>
      </c>
      <c r="G20" s="1">
        <v>138727.4</v>
      </c>
      <c r="H20" s="1">
        <v>69306.080000000002</v>
      </c>
    </row>
    <row r="21" spans="1:12" x14ac:dyDescent="0.25">
      <c r="A21" s="6"/>
      <c r="B21" s="7" t="s">
        <v>20</v>
      </c>
      <c r="C21" s="1">
        <v>701016.27</v>
      </c>
      <c r="D21" s="1">
        <v>953072.42</v>
      </c>
      <c r="E21" s="1">
        <v>1654088.69</v>
      </c>
      <c r="F21" s="1">
        <v>1370380</v>
      </c>
      <c r="G21" s="1">
        <v>0</v>
      </c>
      <c r="H21" s="1">
        <v>283708.69</v>
      </c>
    </row>
    <row r="22" spans="1:12" x14ac:dyDescent="0.25">
      <c r="A22" s="6"/>
      <c r="B22" s="7" t="s">
        <v>21</v>
      </c>
      <c r="C22" s="1">
        <v>2642000</v>
      </c>
      <c r="D22" s="1">
        <v>742677.1</v>
      </c>
      <c r="E22" s="1">
        <v>3384677.1</v>
      </c>
      <c r="F22" s="1">
        <v>1717744.7</v>
      </c>
      <c r="G22" s="1">
        <v>1326372.1200000001</v>
      </c>
      <c r="H22" s="1">
        <v>1666932.4</v>
      </c>
      <c r="I22" s="18"/>
    </row>
    <row r="23" spans="1:12" x14ac:dyDescent="0.25">
      <c r="A23" s="6"/>
      <c r="B23" s="7" t="s">
        <v>22</v>
      </c>
      <c r="C23" s="1">
        <v>15980500</v>
      </c>
      <c r="D23" s="21">
        <v>-4028590.24</v>
      </c>
      <c r="E23" s="1">
        <v>11951909.76</v>
      </c>
      <c r="F23" s="21">
        <v>7468431.3300000001</v>
      </c>
      <c r="G23" s="21">
        <v>4005073.41</v>
      </c>
      <c r="H23" s="1">
        <v>4483478.43</v>
      </c>
      <c r="I23" s="18"/>
    </row>
    <row r="24" spans="1:12" x14ac:dyDescent="0.25">
      <c r="A24" s="6"/>
      <c r="B24" s="7" t="s">
        <v>23</v>
      </c>
      <c r="C24" s="1">
        <v>7499999.96</v>
      </c>
      <c r="D24" s="1">
        <v>2582318.66</v>
      </c>
      <c r="E24" s="1">
        <v>10082318.619999999</v>
      </c>
      <c r="F24" s="1">
        <v>6342240.9400000004</v>
      </c>
      <c r="G24" s="1">
        <v>5999592.5700000003</v>
      </c>
      <c r="H24" s="1">
        <v>3740077.68</v>
      </c>
    </row>
    <row r="25" spans="1:12" x14ac:dyDescent="0.25">
      <c r="A25" s="6"/>
      <c r="B25" s="7" t="s">
        <v>24</v>
      </c>
      <c r="C25" s="1">
        <v>515373.38</v>
      </c>
      <c r="D25" s="1">
        <v>-265914.95</v>
      </c>
      <c r="E25" s="1">
        <v>249458.43</v>
      </c>
      <c r="F25" s="1">
        <v>31380.68</v>
      </c>
      <c r="G25" s="1">
        <v>27609.119999999999</v>
      </c>
      <c r="H25" s="1">
        <v>218077.75</v>
      </c>
    </row>
    <row r="26" spans="1:12" x14ac:dyDescent="0.25">
      <c r="A26" s="6"/>
      <c r="B26" s="7" t="s">
        <v>25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12" x14ac:dyDescent="0.25">
      <c r="A27" s="6"/>
      <c r="B27" s="7" t="s">
        <v>26</v>
      </c>
      <c r="C27" s="1">
        <v>7594000.4400000004</v>
      </c>
      <c r="D27" s="1">
        <v>3858365.09</v>
      </c>
      <c r="E27" s="1">
        <v>11452365.529999999</v>
      </c>
      <c r="F27" s="1">
        <v>6165148.5</v>
      </c>
      <c r="G27" s="1">
        <v>4223542.54</v>
      </c>
      <c r="H27" s="1">
        <v>5287217.03</v>
      </c>
      <c r="I27" s="18"/>
      <c r="K27" s="18"/>
      <c r="L27" s="18"/>
    </row>
    <row r="28" spans="1:12" x14ac:dyDescent="0.25">
      <c r="A28" s="31" t="s">
        <v>27</v>
      </c>
      <c r="B28" s="31"/>
      <c r="C28" s="4">
        <f>SUM(C29:C37)</f>
        <v>274664796.19000006</v>
      </c>
      <c r="D28" s="4">
        <f t="shared" ref="D28:H28" si="3">SUM(D29:D37)</f>
        <v>8454725.1899999958</v>
      </c>
      <c r="E28" s="4">
        <f t="shared" si="3"/>
        <v>283119521.38</v>
      </c>
      <c r="F28" s="4">
        <f t="shared" si="3"/>
        <v>141614245.81</v>
      </c>
      <c r="G28" s="4">
        <f t="shared" si="3"/>
        <v>93872317.979999989</v>
      </c>
      <c r="H28" s="4">
        <f t="shared" si="3"/>
        <v>141505275.57000002</v>
      </c>
    </row>
    <row r="29" spans="1:12" x14ac:dyDescent="0.25">
      <c r="A29" s="6"/>
      <c r="B29" s="7" t="s">
        <v>28</v>
      </c>
      <c r="C29" s="1">
        <v>189298935.25</v>
      </c>
      <c r="D29" s="1">
        <v>17833846.469999999</v>
      </c>
      <c r="E29" s="1">
        <v>207132781.72</v>
      </c>
      <c r="F29" s="1">
        <v>109031844.02</v>
      </c>
      <c r="G29" s="12">
        <v>81321279.560000002</v>
      </c>
      <c r="H29" s="1">
        <v>98100937.700000003</v>
      </c>
      <c r="I29" s="18"/>
      <c r="K29" s="18"/>
      <c r="L29" s="18"/>
    </row>
    <row r="30" spans="1:12" x14ac:dyDescent="0.25">
      <c r="A30" s="6"/>
      <c r="B30" s="7" t="s">
        <v>29</v>
      </c>
      <c r="C30" s="1">
        <v>2139540</v>
      </c>
      <c r="D30" s="1">
        <v>1927141.95</v>
      </c>
      <c r="E30" s="1">
        <v>4066681.95</v>
      </c>
      <c r="F30" s="1">
        <v>3008125.8</v>
      </c>
      <c r="G30" s="1">
        <v>2390725.7999999998</v>
      </c>
      <c r="H30" s="1">
        <v>1058556.1499999999</v>
      </c>
    </row>
    <row r="31" spans="1:12" x14ac:dyDescent="0.25">
      <c r="A31" s="6"/>
      <c r="B31" s="7" t="s">
        <v>30</v>
      </c>
      <c r="C31" s="1">
        <v>328417.24</v>
      </c>
      <c r="D31" s="1">
        <v>143158.32999999999</v>
      </c>
      <c r="E31" s="1">
        <v>471575.57</v>
      </c>
      <c r="F31" s="1">
        <v>328772.39</v>
      </c>
      <c r="G31" s="1">
        <v>218650.05</v>
      </c>
      <c r="H31" s="1">
        <v>142803.18</v>
      </c>
    </row>
    <row r="32" spans="1:12" x14ac:dyDescent="0.25">
      <c r="A32" s="6"/>
      <c r="B32" s="7" t="s">
        <v>31</v>
      </c>
      <c r="C32" s="1">
        <v>5364303.2699999996</v>
      </c>
      <c r="D32" s="1">
        <v>1414735.03</v>
      </c>
      <c r="E32" s="1">
        <v>6779038.2999999998</v>
      </c>
      <c r="F32" s="1">
        <v>3847484.49</v>
      </c>
      <c r="G32" s="1">
        <v>3674962.46</v>
      </c>
      <c r="H32" s="1">
        <v>2931553.81</v>
      </c>
    </row>
    <row r="33" spans="1:8" x14ac:dyDescent="0.25">
      <c r="A33" s="6"/>
      <c r="B33" s="7" t="s">
        <v>32</v>
      </c>
      <c r="C33" s="1">
        <v>8510235.3200000003</v>
      </c>
      <c r="D33" s="1">
        <v>-2692278.6</v>
      </c>
      <c r="E33" s="1">
        <v>5817956.7199999997</v>
      </c>
      <c r="F33" s="1">
        <v>2715554.66</v>
      </c>
      <c r="G33" s="1">
        <v>1759634.96</v>
      </c>
      <c r="H33" s="1">
        <v>3102402.06</v>
      </c>
    </row>
    <row r="34" spans="1:8" x14ac:dyDescent="0.25">
      <c r="A34" s="6"/>
      <c r="B34" s="7" t="s">
        <v>33</v>
      </c>
      <c r="C34" s="1">
        <v>45063.6</v>
      </c>
      <c r="D34" s="1">
        <v>205743.57</v>
      </c>
      <c r="E34" s="1">
        <v>250807.17</v>
      </c>
      <c r="F34" s="1">
        <v>218354.01</v>
      </c>
      <c r="G34" s="1">
        <v>164654.01</v>
      </c>
      <c r="H34" s="1">
        <v>32453.16</v>
      </c>
    </row>
    <row r="35" spans="1:8" x14ac:dyDescent="0.25">
      <c r="A35" s="6"/>
      <c r="B35" s="7" t="s">
        <v>34</v>
      </c>
      <c r="C35" s="1">
        <v>926230.83</v>
      </c>
      <c r="D35" s="1">
        <v>585608.48</v>
      </c>
      <c r="E35" s="1">
        <v>1511839.31</v>
      </c>
      <c r="F35" s="1">
        <v>978603.68</v>
      </c>
      <c r="G35" s="1">
        <v>978603.68</v>
      </c>
      <c r="H35" s="1">
        <v>533235.63</v>
      </c>
    </row>
    <row r="36" spans="1:8" x14ac:dyDescent="0.25">
      <c r="A36" s="6"/>
      <c r="B36" s="7" t="s">
        <v>35</v>
      </c>
      <c r="C36" s="1">
        <v>50000</v>
      </c>
      <c r="D36" s="1">
        <v>33825.11</v>
      </c>
      <c r="E36" s="1">
        <v>83825.11</v>
      </c>
      <c r="F36" s="1">
        <v>58825.11</v>
      </c>
      <c r="G36" s="1">
        <v>58825.11</v>
      </c>
      <c r="H36" s="1">
        <v>25000</v>
      </c>
    </row>
    <row r="37" spans="1:8" x14ac:dyDescent="0.25">
      <c r="A37" s="6"/>
      <c r="B37" s="7" t="s">
        <v>36</v>
      </c>
      <c r="C37" s="1">
        <v>68002070.680000007</v>
      </c>
      <c r="D37" s="1">
        <v>-10997055.15</v>
      </c>
      <c r="E37" s="1">
        <v>57005015.530000001</v>
      </c>
      <c r="F37" s="1">
        <v>21426681.649999999</v>
      </c>
      <c r="G37" s="1">
        <v>3304982.35</v>
      </c>
      <c r="H37" s="1">
        <v>35578333.880000003</v>
      </c>
    </row>
    <row r="38" spans="1:8" x14ac:dyDescent="0.25">
      <c r="A38" s="41" t="s">
        <v>37</v>
      </c>
      <c r="B38" s="41"/>
      <c r="C38" s="4">
        <f>SUM(C39:C47)</f>
        <v>6000</v>
      </c>
      <c r="D38" s="4">
        <f t="shared" ref="D38:H38" si="4">SUM(D39:D47)</f>
        <v>52000</v>
      </c>
      <c r="E38" s="4">
        <f t="shared" si="4"/>
        <v>58000</v>
      </c>
      <c r="F38" s="4">
        <f t="shared" si="4"/>
        <v>55000</v>
      </c>
      <c r="G38" s="4">
        <f t="shared" si="4"/>
        <v>25000</v>
      </c>
      <c r="H38" s="4">
        <f t="shared" si="4"/>
        <v>3000</v>
      </c>
    </row>
    <row r="39" spans="1:8" x14ac:dyDescent="0.25">
      <c r="A39" s="6"/>
      <c r="B39" s="7" t="s">
        <v>38</v>
      </c>
      <c r="C39" s="17">
        <v>0</v>
      </c>
      <c r="D39" s="17">
        <v>0</v>
      </c>
      <c r="E39" s="1">
        <v>0</v>
      </c>
      <c r="F39" s="1">
        <v>0</v>
      </c>
      <c r="G39" s="1">
        <v>0</v>
      </c>
      <c r="H39" s="1">
        <v>0</v>
      </c>
    </row>
    <row r="40" spans="1:8" x14ac:dyDescent="0.25">
      <c r="A40" s="6"/>
      <c r="B40" s="7" t="s">
        <v>39</v>
      </c>
      <c r="C40" s="17">
        <v>0</v>
      </c>
      <c r="D40" s="17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25">
      <c r="A41" s="6"/>
      <c r="B41" s="7" t="s">
        <v>40</v>
      </c>
      <c r="C41" s="17">
        <v>0</v>
      </c>
      <c r="D41" s="17">
        <v>0</v>
      </c>
      <c r="E41" s="1">
        <v>0</v>
      </c>
      <c r="F41" s="1">
        <v>0</v>
      </c>
      <c r="G41" s="1">
        <v>0</v>
      </c>
      <c r="H41" s="1">
        <v>0</v>
      </c>
    </row>
    <row r="42" spans="1:8" x14ac:dyDescent="0.25">
      <c r="A42" s="6"/>
      <c r="B42" s="7" t="s">
        <v>41</v>
      </c>
      <c r="C42" s="17">
        <v>6000</v>
      </c>
      <c r="D42" s="17">
        <v>52000</v>
      </c>
      <c r="E42" s="1">
        <v>58000</v>
      </c>
      <c r="F42" s="1">
        <v>55000</v>
      </c>
      <c r="G42" s="1">
        <v>25000</v>
      </c>
      <c r="H42" s="1">
        <v>3000</v>
      </c>
    </row>
    <row r="43" spans="1:8" x14ac:dyDescent="0.25">
      <c r="A43" s="6"/>
      <c r="B43" s="7" t="s">
        <v>42</v>
      </c>
      <c r="C43" s="17">
        <v>0</v>
      </c>
      <c r="D43" s="17">
        <v>0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25">
      <c r="A44" s="6"/>
      <c r="B44" s="7" t="s">
        <v>43</v>
      </c>
      <c r="C44" s="17">
        <v>0</v>
      </c>
      <c r="D44" s="17">
        <v>0</v>
      </c>
      <c r="E44" s="1">
        <v>0</v>
      </c>
      <c r="F44" s="1">
        <v>0</v>
      </c>
      <c r="G44" s="1">
        <v>0</v>
      </c>
      <c r="H44" s="1">
        <v>0</v>
      </c>
    </row>
    <row r="45" spans="1:8" x14ac:dyDescent="0.25">
      <c r="A45" s="6"/>
      <c r="B45" s="7" t="s">
        <v>44</v>
      </c>
      <c r="C45" s="17">
        <v>0</v>
      </c>
      <c r="D45" s="17">
        <v>0</v>
      </c>
      <c r="E45" s="1">
        <v>0</v>
      </c>
      <c r="F45" s="1">
        <v>0</v>
      </c>
      <c r="G45" s="1">
        <v>0</v>
      </c>
      <c r="H45" s="1">
        <v>0</v>
      </c>
    </row>
    <row r="46" spans="1:8" x14ac:dyDescent="0.25">
      <c r="A46" s="6"/>
      <c r="B46" s="7" t="s">
        <v>45</v>
      </c>
      <c r="C46" s="17">
        <v>0</v>
      </c>
      <c r="D46" s="17">
        <v>0</v>
      </c>
      <c r="E46" s="1">
        <v>0</v>
      </c>
      <c r="F46" s="1">
        <v>0</v>
      </c>
      <c r="G46" s="1">
        <v>0</v>
      </c>
      <c r="H46" s="1">
        <v>0</v>
      </c>
    </row>
    <row r="47" spans="1:8" x14ac:dyDescent="0.25">
      <c r="A47" s="6"/>
      <c r="B47" s="7" t="s">
        <v>46</v>
      </c>
      <c r="C47" s="17">
        <v>0</v>
      </c>
      <c r="D47" s="17">
        <v>0</v>
      </c>
      <c r="E47" s="1">
        <v>0</v>
      </c>
      <c r="F47" s="1">
        <v>0</v>
      </c>
      <c r="G47" s="1">
        <v>0</v>
      </c>
      <c r="H47" s="1">
        <v>0</v>
      </c>
    </row>
    <row r="48" spans="1:8" ht="15" customHeight="1" x14ac:dyDescent="0.25">
      <c r="A48" s="41" t="s">
        <v>47</v>
      </c>
      <c r="B48" s="41"/>
      <c r="C48" s="4">
        <f>SUM(C49:C57)</f>
        <v>4555999.96</v>
      </c>
      <c r="D48" s="4">
        <f t="shared" ref="D48:H48" si="5">SUM(D49:D57)</f>
        <v>4676984.84</v>
      </c>
      <c r="E48" s="4">
        <f t="shared" si="5"/>
        <v>9232984.8000000007</v>
      </c>
      <c r="F48" s="4">
        <f t="shared" si="5"/>
        <v>7651043.7599999998</v>
      </c>
      <c r="G48" s="4">
        <f t="shared" si="5"/>
        <v>5206892.46</v>
      </c>
      <c r="H48" s="4">
        <f t="shared" si="5"/>
        <v>1581941.04</v>
      </c>
    </row>
    <row r="49" spans="1:12" ht="12" customHeight="1" x14ac:dyDescent="0.25">
      <c r="A49" s="6"/>
      <c r="B49" s="7" t="s">
        <v>48</v>
      </c>
      <c r="C49" s="17">
        <v>455000</v>
      </c>
      <c r="D49" s="1">
        <v>-113705.17</v>
      </c>
      <c r="E49" s="1">
        <v>341294.83</v>
      </c>
      <c r="F49" s="1">
        <v>113794.83</v>
      </c>
      <c r="G49" s="1">
        <v>113794.83</v>
      </c>
      <c r="H49" s="1">
        <v>227500</v>
      </c>
    </row>
    <row r="50" spans="1:12" ht="12" customHeight="1" x14ac:dyDescent="0.25">
      <c r="A50" s="6"/>
      <c r="B50" s="7" t="s">
        <v>49</v>
      </c>
      <c r="C50" s="17">
        <v>0</v>
      </c>
      <c r="D50" s="17">
        <v>0</v>
      </c>
      <c r="E50" s="1">
        <v>0</v>
      </c>
      <c r="F50" s="17">
        <v>0</v>
      </c>
      <c r="G50" s="17">
        <v>0</v>
      </c>
      <c r="H50" s="1">
        <v>0</v>
      </c>
    </row>
    <row r="51" spans="1:12" ht="12" customHeight="1" x14ac:dyDescent="0.25">
      <c r="A51" s="6"/>
      <c r="B51" s="7" t="s">
        <v>50</v>
      </c>
      <c r="C51" s="17">
        <v>90000</v>
      </c>
      <c r="D51" s="17">
        <v>-65000</v>
      </c>
      <c r="E51" s="1">
        <v>25000</v>
      </c>
      <c r="F51" s="17">
        <v>0</v>
      </c>
      <c r="G51" s="17">
        <v>0</v>
      </c>
      <c r="H51" s="1">
        <v>25000</v>
      </c>
    </row>
    <row r="52" spans="1:12" ht="12" customHeight="1" x14ac:dyDescent="0.25">
      <c r="A52" s="6"/>
      <c r="B52" s="7" t="s">
        <v>51</v>
      </c>
      <c r="C52" s="17">
        <v>505000</v>
      </c>
      <c r="D52" s="17">
        <v>1252336.22</v>
      </c>
      <c r="E52" s="1">
        <v>1757336.22</v>
      </c>
      <c r="F52" s="17">
        <v>1502336.22</v>
      </c>
      <c r="G52" s="17">
        <v>1502336.22</v>
      </c>
      <c r="H52" s="1">
        <v>255000</v>
      </c>
    </row>
    <row r="53" spans="1:12" ht="12" customHeight="1" x14ac:dyDescent="0.25">
      <c r="A53" s="6"/>
      <c r="B53" s="7" t="s">
        <v>52</v>
      </c>
      <c r="C53" s="17">
        <v>0</v>
      </c>
      <c r="D53" s="17">
        <v>0</v>
      </c>
      <c r="E53" s="1">
        <v>0</v>
      </c>
      <c r="F53" s="17">
        <v>0</v>
      </c>
      <c r="G53" s="17">
        <v>0</v>
      </c>
      <c r="H53" s="1">
        <v>0</v>
      </c>
    </row>
    <row r="54" spans="1:12" ht="12" customHeight="1" x14ac:dyDescent="0.25">
      <c r="A54" s="6"/>
      <c r="B54" s="7" t="s">
        <v>53</v>
      </c>
      <c r="C54" s="1">
        <v>3355999.96</v>
      </c>
      <c r="D54" s="1">
        <v>3703353.79</v>
      </c>
      <c r="E54" s="1">
        <v>7059353.75</v>
      </c>
      <c r="F54" s="1">
        <v>6034912.71</v>
      </c>
      <c r="G54" s="1">
        <v>3590761.41</v>
      </c>
      <c r="H54" s="1">
        <v>1024441.04</v>
      </c>
    </row>
    <row r="55" spans="1:12" ht="12" customHeight="1" x14ac:dyDescent="0.25">
      <c r="A55" s="6"/>
      <c r="B55" s="7" t="s">
        <v>54</v>
      </c>
      <c r="C55" s="17">
        <v>0</v>
      </c>
      <c r="D55" s="17">
        <v>0</v>
      </c>
      <c r="E55" s="1">
        <v>0</v>
      </c>
      <c r="F55" s="17">
        <v>0</v>
      </c>
      <c r="G55" s="17">
        <v>0</v>
      </c>
      <c r="H55" s="1">
        <v>0</v>
      </c>
    </row>
    <row r="56" spans="1:12" ht="12" customHeight="1" x14ac:dyDescent="0.25">
      <c r="A56" s="6"/>
      <c r="B56" s="7" t="s">
        <v>55</v>
      </c>
      <c r="C56" s="17">
        <v>0</v>
      </c>
      <c r="D56" s="17">
        <v>0</v>
      </c>
      <c r="E56" s="1">
        <v>0</v>
      </c>
      <c r="F56" s="17">
        <v>0</v>
      </c>
      <c r="G56" s="17">
        <v>0</v>
      </c>
      <c r="H56" s="1">
        <v>0</v>
      </c>
    </row>
    <row r="57" spans="1:12" ht="12" customHeight="1" x14ac:dyDescent="0.25">
      <c r="A57" s="6"/>
      <c r="B57" s="7" t="s">
        <v>56</v>
      </c>
      <c r="C57" s="17">
        <v>150000</v>
      </c>
      <c r="D57" s="17">
        <v>-100000</v>
      </c>
      <c r="E57" s="1">
        <v>50000</v>
      </c>
      <c r="F57" s="17">
        <v>0</v>
      </c>
      <c r="G57" s="17">
        <v>0</v>
      </c>
      <c r="H57" s="1">
        <v>50000</v>
      </c>
    </row>
    <row r="58" spans="1:12" ht="12" customHeight="1" x14ac:dyDescent="0.25">
      <c r="A58" s="31" t="s">
        <v>57</v>
      </c>
      <c r="B58" s="31"/>
      <c r="C58" s="4">
        <f>SUM(C59:C61)</f>
        <v>14000000</v>
      </c>
      <c r="D58" s="4">
        <f t="shared" ref="D58:H58" si="6">SUM(D59:D61)</f>
        <v>17863801.149999999</v>
      </c>
      <c r="E58" s="4">
        <f t="shared" si="6"/>
        <v>31863801.149999999</v>
      </c>
      <c r="F58" s="4">
        <f t="shared" si="6"/>
        <v>30560086.129999999</v>
      </c>
      <c r="G58" s="4">
        <f t="shared" si="6"/>
        <v>23133106.850000001</v>
      </c>
      <c r="H58" s="4">
        <f t="shared" si="6"/>
        <v>1303715.02</v>
      </c>
    </row>
    <row r="59" spans="1:12" ht="12" customHeight="1" x14ac:dyDescent="0.25">
      <c r="A59" s="6"/>
      <c r="B59" s="7" t="s">
        <v>58</v>
      </c>
      <c r="C59" s="1">
        <v>14000000</v>
      </c>
      <c r="D59" s="21">
        <v>10863801.15</v>
      </c>
      <c r="E59" s="1">
        <v>24863801.149999999</v>
      </c>
      <c r="F59" s="21">
        <v>23560086.129999999</v>
      </c>
      <c r="G59" s="21">
        <v>16133106.85</v>
      </c>
      <c r="H59" s="1">
        <v>1303715.02</v>
      </c>
      <c r="I59" s="18"/>
      <c r="K59" s="18"/>
      <c r="L59" s="18"/>
    </row>
    <row r="60" spans="1:12" ht="12" customHeight="1" x14ac:dyDescent="0.25">
      <c r="A60" s="6"/>
      <c r="B60" s="7" t="s">
        <v>59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1:12" ht="12" customHeight="1" x14ac:dyDescent="0.25">
      <c r="A61" s="6"/>
      <c r="B61" s="7" t="s">
        <v>60</v>
      </c>
      <c r="C61" s="1">
        <v>0</v>
      </c>
      <c r="D61" s="1">
        <v>7000000</v>
      </c>
      <c r="E61" s="1">
        <v>7000000</v>
      </c>
      <c r="F61" s="1">
        <v>7000000</v>
      </c>
      <c r="G61" s="1">
        <v>7000000</v>
      </c>
      <c r="H61" s="1">
        <v>0</v>
      </c>
      <c r="I61" s="18"/>
    </row>
    <row r="62" spans="1:12" ht="12" customHeight="1" x14ac:dyDescent="0.25">
      <c r="A62" s="31" t="s">
        <v>61</v>
      </c>
      <c r="B62" s="31"/>
      <c r="C62" s="4">
        <f t="shared" ref="C62:H62" si="7">SUM(C63:C69)</f>
        <v>0</v>
      </c>
      <c r="D62" s="4">
        <f t="shared" si="7"/>
        <v>0</v>
      </c>
      <c r="E62" s="4">
        <f t="shared" si="7"/>
        <v>0</v>
      </c>
      <c r="F62" s="4">
        <f t="shared" si="7"/>
        <v>0</v>
      </c>
      <c r="G62" s="4">
        <f t="shared" si="7"/>
        <v>0</v>
      </c>
      <c r="H62" s="4">
        <f t="shared" si="7"/>
        <v>0</v>
      </c>
    </row>
    <row r="63" spans="1:12" ht="12" customHeight="1" x14ac:dyDescent="0.25">
      <c r="A63" s="6"/>
      <c r="B63" s="7" t="s">
        <v>62</v>
      </c>
      <c r="C63" s="1">
        <v>0</v>
      </c>
      <c r="D63" s="1">
        <v>0</v>
      </c>
      <c r="E63" s="1">
        <f t="shared" ref="E60:E73" si="8">+C63+D63</f>
        <v>0</v>
      </c>
      <c r="F63" s="1">
        <v>0</v>
      </c>
      <c r="G63" s="1">
        <v>0</v>
      </c>
      <c r="H63" s="1">
        <f t="shared" ref="H60:H73" si="9">+E63-F63</f>
        <v>0</v>
      </c>
      <c r="I63" s="18"/>
      <c r="J63" s="18"/>
    </row>
    <row r="64" spans="1:12" x14ac:dyDescent="0.25">
      <c r="A64" s="6"/>
      <c r="B64" s="7" t="s">
        <v>63</v>
      </c>
      <c r="C64" s="1">
        <v>0</v>
      </c>
      <c r="D64" s="1">
        <v>0</v>
      </c>
      <c r="E64" s="1">
        <f t="shared" si="8"/>
        <v>0</v>
      </c>
      <c r="F64" s="1">
        <v>0</v>
      </c>
      <c r="G64" s="1">
        <v>0</v>
      </c>
      <c r="H64" s="1">
        <f t="shared" si="9"/>
        <v>0</v>
      </c>
    </row>
    <row r="65" spans="1:8" x14ac:dyDescent="0.25">
      <c r="A65" s="6"/>
      <c r="B65" s="7" t="s">
        <v>64</v>
      </c>
      <c r="C65" s="1">
        <v>0</v>
      </c>
      <c r="D65" s="1">
        <v>0</v>
      </c>
      <c r="E65" s="1">
        <f t="shared" si="8"/>
        <v>0</v>
      </c>
      <c r="F65" s="1">
        <v>0</v>
      </c>
      <c r="G65" s="1">
        <v>0</v>
      </c>
      <c r="H65" s="1">
        <f t="shared" si="9"/>
        <v>0</v>
      </c>
    </row>
    <row r="66" spans="1:8" x14ac:dyDescent="0.25">
      <c r="A66" s="6"/>
      <c r="B66" s="7" t="s">
        <v>65</v>
      </c>
      <c r="C66" s="1">
        <v>0</v>
      </c>
      <c r="D66" s="1">
        <v>0</v>
      </c>
      <c r="E66" s="1">
        <f t="shared" si="8"/>
        <v>0</v>
      </c>
      <c r="F66" s="1">
        <v>0</v>
      </c>
      <c r="G66" s="1">
        <v>0</v>
      </c>
      <c r="H66" s="1">
        <f t="shared" si="9"/>
        <v>0</v>
      </c>
    </row>
    <row r="67" spans="1:8" ht="16.5" x14ac:dyDescent="0.25">
      <c r="A67" s="6"/>
      <c r="B67" s="8" t="s">
        <v>85</v>
      </c>
      <c r="C67" s="1">
        <v>0</v>
      </c>
      <c r="D67" s="1">
        <v>0</v>
      </c>
      <c r="E67" s="1">
        <f t="shared" si="8"/>
        <v>0</v>
      </c>
      <c r="F67" s="1">
        <v>0</v>
      </c>
      <c r="G67" s="1">
        <v>0</v>
      </c>
      <c r="H67" s="1">
        <f t="shared" si="9"/>
        <v>0</v>
      </c>
    </row>
    <row r="68" spans="1:8" x14ac:dyDescent="0.25">
      <c r="A68" s="6"/>
      <c r="B68" s="7" t="s">
        <v>66</v>
      </c>
      <c r="C68" s="1">
        <v>0</v>
      </c>
      <c r="D68" s="1">
        <v>0</v>
      </c>
      <c r="E68" s="1">
        <f t="shared" si="8"/>
        <v>0</v>
      </c>
      <c r="F68" s="1">
        <v>0</v>
      </c>
      <c r="G68" s="1">
        <v>0</v>
      </c>
      <c r="H68" s="1">
        <f t="shared" si="9"/>
        <v>0</v>
      </c>
    </row>
    <row r="69" spans="1:8" x14ac:dyDescent="0.25">
      <c r="A69" s="6"/>
      <c r="B69" s="7" t="s">
        <v>67</v>
      </c>
      <c r="C69" s="1">
        <v>0</v>
      </c>
      <c r="D69" s="1">
        <v>0</v>
      </c>
      <c r="E69" s="1">
        <f t="shared" si="8"/>
        <v>0</v>
      </c>
      <c r="F69" s="1">
        <v>0</v>
      </c>
      <c r="G69" s="1">
        <v>0</v>
      </c>
      <c r="H69" s="1">
        <f t="shared" si="9"/>
        <v>0</v>
      </c>
    </row>
    <row r="70" spans="1:8" x14ac:dyDescent="0.25">
      <c r="A70" s="31" t="s">
        <v>68</v>
      </c>
      <c r="B70" s="31"/>
      <c r="C70" s="4">
        <f>SUM(C71:C73)</f>
        <v>0</v>
      </c>
      <c r="D70" s="4">
        <f t="shared" ref="D70:H70" si="10">SUM(D71:D73)</f>
        <v>0</v>
      </c>
      <c r="E70" s="4">
        <f t="shared" si="10"/>
        <v>0</v>
      </c>
      <c r="F70" s="4">
        <f t="shared" si="10"/>
        <v>0</v>
      </c>
      <c r="G70" s="4">
        <f t="shared" si="10"/>
        <v>0</v>
      </c>
      <c r="H70" s="4">
        <f t="shared" si="10"/>
        <v>0</v>
      </c>
    </row>
    <row r="71" spans="1:8" x14ac:dyDescent="0.25">
      <c r="A71" s="6"/>
      <c r="B71" s="7" t="s">
        <v>69</v>
      </c>
      <c r="C71" s="1">
        <v>0</v>
      </c>
      <c r="D71" s="1">
        <v>0</v>
      </c>
      <c r="E71" s="1">
        <f t="shared" si="8"/>
        <v>0</v>
      </c>
      <c r="F71" s="1">
        <v>0</v>
      </c>
      <c r="G71" s="1">
        <v>0</v>
      </c>
      <c r="H71" s="1">
        <f t="shared" si="9"/>
        <v>0</v>
      </c>
    </row>
    <row r="72" spans="1:8" x14ac:dyDescent="0.25">
      <c r="A72" s="6"/>
      <c r="B72" s="7" t="s">
        <v>70</v>
      </c>
      <c r="C72" s="1">
        <v>0</v>
      </c>
      <c r="D72" s="1">
        <v>0</v>
      </c>
      <c r="E72" s="1">
        <f t="shared" si="8"/>
        <v>0</v>
      </c>
      <c r="F72" s="1">
        <v>0</v>
      </c>
      <c r="G72" s="1">
        <v>0</v>
      </c>
      <c r="H72" s="1">
        <f t="shared" si="9"/>
        <v>0</v>
      </c>
    </row>
    <row r="73" spans="1:8" x14ac:dyDescent="0.25">
      <c r="A73" s="6"/>
      <c r="B73" s="7" t="s">
        <v>71</v>
      </c>
      <c r="C73" s="1">
        <v>0</v>
      </c>
      <c r="D73" s="1">
        <v>0</v>
      </c>
      <c r="E73" s="1">
        <f t="shared" si="8"/>
        <v>0</v>
      </c>
      <c r="F73" s="1">
        <v>0</v>
      </c>
      <c r="G73" s="1">
        <v>0</v>
      </c>
      <c r="H73" s="1">
        <f t="shared" si="9"/>
        <v>0</v>
      </c>
    </row>
    <row r="74" spans="1:8" x14ac:dyDescent="0.25">
      <c r="A74" s="31" t="s">
        <v>72</v>
      </c>
      <c r="B74" s="31"/>
      <c r="C74" s="4">
        <f>SUM(C75:C81)</f>
        <v>1091696.73</v>
      </c>
      <c r="D74" s="4">
        <f t="shared" ref="D74:H74" si="11">SUM(D75:D81)</f>
        <v>-1091696.73</v>
      </c>
      <c r="E74" s="4">
        <f t="shared" si="11"/>
        <v>0</v>
      </c>
      <c r="F74" s="4">
        <f t="shared" si="11"/>
        <v>0</v>
      </c>
      <c r="G74" s="4">
        <f t="shared" si="11"/>
        <v>0</v>
      </c>
      <c r="H74" s="4">
        <f t="shared" si="11"/>
        <v>0</v>
      </c>
    </row>
    <row r="75" spans="1:8" x14ac:dyDescent="0.25">
      <c r="A75" s="6"/>
      <c r="B75" s="7" t="s">
        <v>73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</row>
    <row r="76" spans="1:8" x14ac:dyDescent="0.25">
      <c r="A76" s="6"/>
      <c r="B76" s="7" t="s">
        <v>74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1:8" x14ac:dyDescent="0.25">
      <c r="A77" s="6"/>
      <c r="B77" s="7" t="s">
        <v>75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</row>
    <row r="78" spans="1:8" x14ac:dyDescent="0.25">
      <c r="A78" s="6"/>
      <c r="B78" s="7" t="s">
        <v>76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</row>
    <row r="79" spans="1:8" x14ac:dyDescent="0.25">
      <c r="A79" s="6"/>
      <c r="B79" s="7" t="s">
        <v>77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</row>
    <row r="80" spans="1:8" x14ac:dyDescent="0.25">
      <c r="A80" s="6"/>
      <c r="B80" s="7" t="s">
        <v>78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</row>
    <row r="81" spans="1:14" x14ac:dyDescent="0.25">
      <c r="A81" s="6"/>
      <c r="B81" s="7" t="s">
        <v>79</v>
      </c>
      <c r="C81" s="1">
        <v>1091696.73</v>
      </c>
      <c r="D81" s="1">
        <v>-1091696.73</v>
      </c>
      <c r="E81" s="1">
        <v>0</v>
      </c>
      <c r="F81" s="16">
        <v>0</v>
      </c>
      <c r="G81" s="16">
        <v>0</v>
      </c>
      <c r="H81" s="1">
        <v>0</v>
      </c>
    </row>
    <row r="82" spans="1:14" x14ac:dyDescent="0.25">
      <c r="A82" s="31"/>
      <c r="B82" s="31"/>
      <c r="C82" s="4"/>
      <c r="D82" s="1">
        <v>0</v>
      </c>
      <c r="E82" s="1">
        <f t="shared" ref="E76:E82" si="12">+C82+D82</f>
        <v>0</v>
      </c>
      <c r="F82" s="4"/>
      <c r="G82" s="4"/>
      <c r="H82" s="4"/>
    </row>
    <row r="83" spans="1:14" x14ac:dyDescent="0.25">
      <c r="A83" s="46" t="s">
        <v>80</v>
      </c>
      <c r="B83" s="46"/>
      <c r="C83" s="14">
        <f>SUM(C84,C92,C102,C112,C122,C132,C136,C144,C148)</f>
        <v>40000000</v>
      </c>
      <c r="D83" s="14">
        <f>SUM(D84,D92,D102,D112,D122,D132,D136,D144,D148)</f>
        <v>0</v>
      </c>
      <c r="E83" s="14">
        <f>SUM(E84,E92,E102,E112,E122,E132,E136,E144,E148)</f>
        <v>40000000</v>
      </c>
      <c r="F83" s="14">
        <f t="shared" ref="F83:H83" si="13">SUM(F84,F92,F102,F112,F122,F132,F136,F144,F148)</f>
        <v>12823119.34</v>
      </c>
      <c r="G83" s="14">
        <f t="shared" si="13"/>
        <v>6094221.2999999998</v>
      </c>
      <c r="H83" s="14">
        <f t="shared" si="13"/>
        <v>27176880.66</v>
      </c>
      <c r="I83" s="20"/>
      <c r="J83" s="20"/>
      <c r="N83">
        <v>8698842.0399999991</v>
      </c>
    </row>
    <row r="84" spans="1:14" x14ac:dyDescent="0.25">
      <c r="A84" s="31" t="s">
        <v>9</v>
      </c>
      <c r="B84" s="31"/>
      <c r="C84" s="1">
        <f>SUM(C85:C91)</f>
        <v>0</v>
      </c>
      <c r="D84" s="1">
        <f t="shared" ref="D84:H84" si="14">SUM(D85:D91)</f>
        <v>0</v>
      </c>
      <c r="E84" s="1">
        <f t="shared" si="14"/>
        <v>0</v>
      </c>
      <c r="F84" s="1">
        <f t="shared" si="14"/>
        <v>0</v>
      </c>
      <c r="G84" s="1">
        <f t="shared" si="14"/>
        <v>0</v>
      </c>
      <c r="H84" s="1">
        <f t="shared" si="14"/>
        <v>0</v>
      </c>
      <c r="I84" s="18"/>
      <c r="J84" s="18"/>
      <c r="K84" s="18"/>
      <c r="L84" s="18"/>
      <c r="M84" s="18"/>
      <c r="N84" s="18">
        <f t="shared" ref="N84" si="15">+H83-N83</f>
        <v>18478038.620000001</v>
      </c>
    </row>
    <row r="85" spans="1:14" x14ac:dyDescent="0.25">
      <c r="A85" s="6"/>
      <c r="B85" s="7" t="s">
        <v>10</v>
      </c>
      <c r="C85" s="1"/>
      <c r="D85" s="1"/>
      <c r="E85" s="1"/>
      <c r="F85" s="1"/>
      <c r="G85" s="1"/>
      <c r="H85" s="1"/>
    </row>
    <row r="86" spans="1:14" x14ac:dyDescent="0.25">
      <c r="A86" s="6"/>
      <c r="B86" s="7" t="s">
        <v>11</v>
      </c>
      <c r="C86" s="1"/>
      <c r="D86" s="1"/>
      <c r="E86" s="1"/>
      <c r="F86" s="1"/>
      <c r="G86" s="1"/>
      <c r="H86" s="1"/>
    </row>
    <row r="87" spans="1:14" x14ac:dyDescent="0.25">
      <c r="A87" s="6"/>
      <c r="B87" s="7" t="s">
        <v>12</v>
      </c>
      <c r="C87" s="1"/>
      <c r="D87" s="1"/>
      <c r="E87" s="1"/>
      <c r="F87" s="1"/>
      <c r="G87" s="1"/>
      <c r="H87" s="1"/>
    </row>
    <row r="88" spans="1:14" x14ac:dyDescent="0.25">
      <c r="A88" s="6"/>
      <c r="B88" s="7" t="s">
        <v>13</v>
      </c>
      <c r="C88" s="1"/>
      <c r="D88" s="1"/>
      <c r="E88" s="1"/>
      <c r="F88" s="1"/>
      <c r="G88" s="1"/>
      <c r="H88" s="1"/>
    </row>
    <row r="89" spans="1:14" x14ac:dyDescent="0.25">
      <c r="A89" s="6"/>
      <c r="B89" s="7" t="s">
        <v>14</v>
      </c>
      <c r="C89" s="1"/>
      <c r="D89" s="1"/>
      <c r="E89" s="1"/>
      <c r="F89" s="1"/>
      <c r="G89" s="1"/>
      <c r="H89" s="1"/>
    </row>
    <row r="90" spans="1:14" x14ac:dyDescent="0.25">
      <c r="A90" s="6"/>
      <c r="B90" s="7" t="s">
        <v>15</v>
      </c>
      <c r="C90" s="1"/>
      <c r="D90" s="1"/>
      <c r="E90" s="1"/>
      <c r="F90" s="1"/>
      <c r="G90" s="1"/>
      <c r="H90" s="1"/>
    </row>
    <row r="91" spans="1:14" x14ac:dyDescent="0.25">
      <c r="A91" s="6"/>
      <c r="B91" s="7" t="s">
        <v>16</v>
      </c>
      <c r="C91" s="1"/>
      <c r="D91" s="1"/>
      <c r="E91" s="1"/>
      <c r="F91" s="1"/>
      <c r="G91" s="1"/>
      <c r="H91" s="1"/>
    </row>
    <row r="92" spans="1:14" x14ac:dyDescent="0.25">
      <c r="A92" s="31" t="s">
        <v>17</v>
      </c>
      <c r="B92" s="31"/>
      <c r="C92" s="4">
        <f>SUM(C93:C101)</f>
        <v>12000000</v>
      </c>
      <c r="D92" s="4">
        <f t="shared" ref="D92:H92" si="16">SUM(D93:D101)</f>
        <v>-2494673</v>
      </c>
      <c r="E92" s="4">
        <f t="shared" si="16"/>
        <v>9505327</v>
      </c>
      <c r="F92" s="4">
        <f t="shared" si="16"/>
        <v>933286.25</v>
      </c>
      <c r="G92" s="4">
        <f t="shared" si="16"/>
        <v>0</v>
      </c>
      <c r="H92" s="4">
        <f t="shared" si="16"/>
        <v>8572040.75</v>
      </c>
    </row>
    <row r="93" spans="1:14" x14ac:dyDescent="0.25">
      <c r="A93" s="6"/>
      <c r="B93" s="7" t="s">
        <v>18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</row>
    <row r="94" spans="1:14" x14ac:dyDescent="0.25">
      <c r="A94" s="6"/>
      <c r="B94" s="7" t="s">
        <v>19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</row>
    <row r="95" spans="1:14" x14ac:dyDescent="0.25">
      <c r="A95" s="6"/>
      <c r="B95" s="7" t="s">
        <v>20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</row>
    <row r="96" spans="1:14" x14ac:dyDescent="0.25">
      <c r="A96" s="6"/>
      <c r="B96" s="7" t="s">
        <v>21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</row>
    <row r="97" spans="1:10" x14ac:dyDescent="0.25">
      <c r="A97" s="6"/>
      <c r="B97" s="7" t="s">
        <v>22</v>
      </c>
      <c r="C97" s="1">
        <v>12000000</v>
      </c>
      <c r="D97" s="21">
        <v>-2494673</v>
      </c>
      <c r="E97" s="1">
        <v>9505327</v>
      </c>
      <c r="F97" s="21">
        <v>933286.25</v>
      </c>
      <c r="G97" s="21">
        <v>0</v>
      </c>
      <c r="H97" s="1">
        <v>8572040.75</v>
      </c>
      <c r="J97" s="18"/>
    </row>
    <row r="98" spans="1:10" x14ac:dyDescent="0.25">
      <c r="A98" s="6"/>
      <c r="B98" s="7" t="s">
        <v>23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</row>
    <row r="99" spans="1:10" x14ac:dyDescent="0.25">
      <c r="A99" s="6"/>
      <c r="B99" s="7" t="s">
        <v>24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</row>
    <row r="100" spans="1:10" x14ac:dyDescent="0.25">
      <c r="A100" s="6"/>
      <c r="B100" s="7" t="s">
        <v>25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</row>
    <row r="101" spans="1:10" x14ac:dyDescent="0.25">
      <c r="A101" s="6"/>
      <c r="B101" s="7" t="s">
        <v>26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</row>
    <row r="102" spans="1:10" x14ac:dyDescent="0.25">
      <c r="A102" s="31" t="s">
        <v>27</v>
      </c>
      <c r="B102" s="31"/>
      <c r="C102" s="4">
        <f>SUM(C103:C111)</f>
        <v>12000000</v>
      </c>
      <c r="D102" s="4">
        <f t="shared" ref="D102:H102" si="17">SUM(D103:D111)</f>
        <v>0</v>
      </c>
      <c r="E102" s="4">
        <f t="shared" si="17"/>
        <v>12000000</v>
      </c>
      <c r="F102" s="4">
        <f t="shared" si="17"/>
        <v>5795611.79</v>
      </c>
      <c r="G102" s="11">
        <f t="shared" si="17"/>
        <v>0</v>
      </c>
      <c r="H102" s="11">
        <f t="shared" si="17"/>
        <v>6204388.21</v>
      </c>
    </row>
    <row r="103" spans="1:10" x14ac:dyDescent="0.25">
      <c r="A103" s="6"/>
      <c r="B103" s="7" t="s">
        <v>28</v>
      </c>
      <c r="C103" s="1">
        <v>12000000</v>
      </c>
      <c r="D103" s="1">
        <v>0</v>
      </c>
      <c r="E103" s="1">
        <v>12000000</v>
      </c>
      <c r="F103" s="1">
        <v>5795611.79</v>
      </c>
      <c r="G103" s="12">
        <v>0</v>
      </c>
      <c r="H103" s="12">
        <v>6204388.21</v>
      </c>
    </row>
    <row r="104" spans="1:10" x14ac:dyDescent="0.25">
      <c r="A104" s="6"/>
      <c r="B104" s="7" t="s">
        <v>29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8"/>
    </row>
    <row r="105" spans="1:10" x14ac:dyDescent="0.25">
      <c r="A105" s="6"/>
      <c r="B105" s="7" t="s">
        <v>30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</row>
    <row r="106" spans="1:10" x14ac:dyDescent="0.25">
      <c r="A106" s="6"/>
      <c r="B106" s="7" t="s">
        <v>31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</row>
    <row r="107" spans="1:10" x14ac:dyDescent="0.25">
      <c r="A107" s="6"/>
      <c r="B107" s="7" t="s">
        <v>32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</row>
    <row r="108" spans="1:10" x14ac:dyDescent="0.25">
      <c r="A108" s="6"/>
      <c r="B108" s="7" t="s">
        <v>33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</row>
    <row r="109" spans="1:10" x14ac:dyDescent="0.25">
      <c r="A109" s="6"/>
      <c r="B109" s="7" t="s">
        <v>34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</row>
    <row r="110" spans="1:10" x14ac:dyDescent="0.25">
      <c r="A110" s="6"/>
      <c r="B110" s="7" t="s">
        <v>35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</row>
    <row r="111" spans="1:10" x14ac:dyDescent="0.25">
      <c r="A111" s="6"/>
      <c r="B111" s="7" t="s">
        <v>36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</row>
    <row r="112" spans="1:10" x14ac:dyDescent="0.25">
      <c r="A112" s="41" t="s">
        <v>37</v>
      </c>
      <c r="B112" s="41"/>
      <c r="C112" s="1">
        <f>SUM(C113:C121)</f>
        <v>0</v>
      </c>
      <c r="D112" s="1">
        <f t="shared" ref="D112:H112" si="18">SUM(D113:D121)</f>
        <v>0</v>
      </c>
      <c r="E112" s="1">
        <f t="shared" si="18"/>
        <v>0</v>
      </c>
      <c r="F112" s="1">
        <f t="shared" si="18"/>
        <v>0</v>
      </c>
      <c r="G112" s="1">
        <f t="shared" si="18"/>
        <v>0</v>
      </c>
      <c r="H112" s="1">
        <f t="shared" si="18"/>
        <v>0</v>
      </c>
    </row>
    <row r="113" spans="1:8" x14ac:dyDescent="0.25">
      <c r="A113" s="6"/>
      <c r="B113" s="7" t="s">
        <v>38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</row>
    <row r="114" spans="1:8" x14ac:dyDescent="0.25">
      <c r="A114" s="6"/>
      <c r="B114" s="7" t="s">
        <v>39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</row>
    <row r="115" spans="1:8" x14ac:dyDescent="0.25">
      <c r="A115" s="6"/>
      <c r="B115" s="7" t="s">
        <v>40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</row>
    <row r="116" spans="1:8" x14ac:dyDescent="0.25">
      <c r="A116" s="6"/>
      <c r="B116" s="7" t="s">
        <v>41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</row>
    <row r="117" spans="1:8" x14ac:dyDescent="0.25">
      <c r="A117" s="6"/>
      <c r="B117" s="7" t="s">
        <v>42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</row>
    <row r="118" spans="1:8" x14ac:dyDescent="0.25">
      <c r="A118" s="6"/>
      <c r="B118" s="7" t="s">
        <v>43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</row>
    <row r="119" spans="1:8" x14ac:dyDescent="0.25">
      <c r="A119" s="6"/>
      <c r="B119" s="7" t="s">
        <v>44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</row>
    <row r="120" spans="1:8" x14ac:dyDescent="0.25">
      <c r="A120" s="6"/>
      <c r="B120" s="7" t="s">
        <v>45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</row>
    <row r="121" spans="1:8" x14ac:dyDescent="0.25">
      <c r="A121" s="6"/>
      <c r="B121" s="7" t="s">
        <v>46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</row>
    <row r="122" spans="1:8" x14ac:dyDescent="0.25">
      <c r="A122" s="31" t="s">
        <v>47</v>
      </c>
      <c r="B122" s="31"/>
      <c r="C122" s="1">
        <f>SUM(C123:C131)</f>
        <v>0</v>
      </c>
      <c r="D122" s="1">
        <f t="shared" ref="D122:H122" si="19">SUM(D123:D131)</f>
        <v>2494673</v>
      </c>
      <c r="E122" s="1">
        <f t="shared" si="19"/>
        <v>2494673</v>
      </c>
      <c r="F122" s="1">
        <f t="shared" si="19"/>
        <v>2494672.42</v>
      </c>
      <c r="G122" s="1">
        <f t="shared" si="19"/>
        <v>2494672.42</v>
      </c>
      <c r="H122" s="1">
        <f t="shared" si="19"/>
        <v>0.57999999999999996</v>
      </c>
    </row>
    <row r="123" spans="1:8" x14ac:dyDescent="0.25">
      <c r="A123" s="6"/>
      <c r="B123" s="7" t="s">
        <v>48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</row>
    <row r="124" spans="1:8" x14ac:dyDescent="0.25">
      <c r="A124" s="6"/>
      <c r="B124" s="7" t="s">
        <v>49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</row>
    <row r="125" spans="1:8" x14ac:dyDescent="0.25">
      <c r="A125" s="6"/>
      <c r="B125" s="7" t="s">
        <v>50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</row>
    <row r="126" spans="1:8" x14ac:dyDescent="0.25">
      <c r="A126" s="6"/>
      <c r="B126" s="7" t="s">
        <v>51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</row>
    <row r="127" spans="1:8" x14ac:dyDescent="0.25">
      <c r="A127" s="6"/>
      <c r="B127" s="7" t="s">
        <v>52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</row>
    <row r="128" spans="1:8" x14ac:dyDescent="0.25">
      <c r="A128" s="6"/>
      <c r="B128" s="7" t="s">
        <v>53</v>
      </c>
      <c r="C128" s="1">
        <v>0</v>
      </c>
      <c r="D128" s="1">
        <v>2494673</v>
      </c>
      <c r="E128" s="1">
        <v>2494673</v>
      </c>
      <c r="F128" s="1">
        <v>2494672.42</v>
      </c>
      <c r="G128" s="1">
        <v>2494672.42</v>
      </c>
      <c r="H128" s="1">
        <v>0.57999999999999996</v>
      </c>
    </row>
    <row r="129" spans="1:9" x14ac:dyDescent="0.25">
      <c r="A129" s="6"/>
      <c r="B129" s="7" t="s">
        <v>54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</row>
    <row r="130" spans="1:9" x14ac:dyDescent="0.25">
      <c r="A130" s="6"/>
      <c r="B130" s="7" t="s">
        <v>55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</row>
    <row r="131" spans="1:9" x14ac:dyDescent="0.25">
      <c r="A131" s="6"/>
      <c r="B131" s="7" t="s">
        <v>56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</row>
    <row r="132" spans="1:9" x14ac:dyDescent="0.25">
      <c r="A132" s="31" t="s">
        <v>57</v>
      </c>
      <c r="B132" s="31"/>
      <c r="C132" s="4">
        <f>SUM(C133:C135)</f>
        <v>16000000</v>
      </c>
      <c r="D132" s="4">
        <f t="shared" ref="D132:H132" si="20">SUM(D133:D135)</f>
        <v>0</v>
      </c>
      <c r="E132" s="4">
        <f t="shared" si="20"/>
        <v>16000000</v>
      </c>
      <c r="F132" s="4">
        <f t="shared" si="20"/>
        <v>3599548.88</v>
      </c>
      <c r="G132" s="4">
        <f t="shared" si="20"/>
        <v>3599548.88</v>
      </c>
      <c r="H132" s="4">
        <f t="shared" si="20"/>
        <v>12400451.119999999</v>
      </c>
    </row>
    <row r="133" spans="1:9" x14ac:dyDescent="0.25">
      <c r="A133" s="6"/>
      <c r="B133" s="7" t="s">
        <v>58</v>
      </c>
      <c r="C133" s="1">
        <v>16000000</v>
      </c>
      <c r="D133" s="21">
        <v>0</v>
      </c>
      <c r="E133" s="1">
        <v>16000000</v>
      </c>
      <c r="F133" s="21">
        <v>3599548.88</v>
      </c>
      <c r="G133" s="21">
        <v>3599548.88</v>
      </c>
      <c r="H133" s="1">
        <v>12400451.119999999</v>
      </c>
    </row>
    <row r="134" spans="1:9" x14ac:dyDescent="0.25">
      <c r="A134" s="6"/>
      <c r="B134" s="7" t="s">
        <v>59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8"/>
    </row>
    <row r="135" spans="1:9" x14ac:dyDescent="0.25">
      <c r="A135" s="6"/>
      <c r="B135" s="7" t="s">
        <v>60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</row>
    <row r="136" spans="1:9" x14ac:dyDescent="0.25">
      <c r="A136" s="31" t="s">
        <v>61</v>
      </c>
      <c r="B136" s="31"/>
      <c r="C136" s="1">
        <f t="shared" ref="C136:H136" si="21">SUM(C137:C143)</f>
        <v>0</v>
      </c>
      <c r="D136" s="1">
        <f t="shared" si="21"/>
        <v>0</v>
      </c>
      <c r="E136" s="1">
        <f t="shared" si="21"/>
        <v>0</v>
      </c>
      <c r="F136" s="1">
        <f t="shared" si="21"/>
        <v>0</v>
      </c>
      <c r="G136" s="1">
        <f t="shared" si="21"/>
        <v>0</v>
      </c>
      <c r="H136" s="1">
        <f t="shared" si="21"/>
        <v>0</v>
      </c>
    </row>
    <row r="137" spans="1:9" x14ac:dyDescent="0.25">
      <c r="A137" s="6"/>
      <c r="B137" s="7" t="s">
        <v>62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</row>
    <row r="138" spans="1:9" x14ac:dyDescent="0.25">
      <c r="A138" s="6"/>
      <c r="B138" s="7" t="s">
        <v>63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</row>
    <row r="139" spans="1:9" x14ac:dyDescent="0.25">
      <c r="A139" s="6"/>
      <c r="B139" s="7" t="s">
        <v>64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</row>
    <row r="140" spans="1:9" x14ac:dyDescent="0.25">
      <c r="A140" s="6"/>
      <c r="B140" s="7" t="s">
        <v>65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</row>
    <row r="141" spans="1:9" ht="16.5" x14ac:dyDescent="0.25">
      <c r="A141" s="6"/>
      <c r="B141" s="8" t="s">
        <v>85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</row>
    <row r="142" spans="1:9" x14ac:dyDescent="0.25">
      <c r="A142" s="6"/>
      <c r="B142" s="7" t="s">
        <v>66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</row>
    <row r="143" spans="1:9" x14ac:dyDescent="0.25">
      <c r="A143" s="6"/>
      <c r="B143" s="7" t="s">
        <v>67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</row>
    <row r="144" spans="1:9" x14ac:dyDescent="0.25">
      <c r="A144" s="31" t="s">
        <v>68</v>
      </c>
      <c r="B144" s="31"/>
      <c r="C144" s="1">
        <f>SUM(C145:C147)</f>
        <v>0</v>
      </c>
      <c r="D144" s="1">
        <f t="shared" ref="D144:H144" si="22">SUM(D145:D147)</f>
        <v>0</v>
      </c>
      <c r="E144" s="1">
        <f t="shared" si="22"/>
        <v>0</v>
      </c>
      <c r="F144" s="1">
        <f t="shared" si="22"/>
        <v>0</v>
      </c>
      <c r="G144" s="1">
        <f t="shared" si="22"/>
        <v>0</v>
      </c>
      <c r="H144" s="1">
        <f t="shared" si="22"/>
        <v>0</v>
      </c>
    </row>
    <row r="145" spans="1:8" x14ac:dyDescent="0.25">
      <c r="A145" s="6"/>
      <c r="B145" s="7" t="s">
        <v>69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</row>
    <row r="146" spans="1:8" x14ac:dyDescent="0.25">
      <c r="A146" s="6"/>
      <c r="B146" s="7" t="s">
        <v>70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</row>
    <row r="147" spans="1:8" x14ac:dyDescent="0.25">
      <c r="A147" s="6"/>
      <c r="B147" s="7" t="s">
        <v>71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</row>
    <row r="148" spans="1:8" x14ac:dyDescent="0.25">
      <c r="A148" s="31" t="s">
        <v>72</v>
      </c>
      <c r="B148" s="31"/>
      <c r="C148" s="1">
        <f>SUM(C149:C155)</f>
        <v>0</v>
      </c>
      <c r="D148" s="1">
        <f t="shared" ref="D148:H148" si="23">SUM(D149:D155)</f>
        <v>0</v>
      </c>
      <c r="E148" s="1">
        <f t="shared" si="23"/>
        <v>0</v>
      </c>
      <c r="F148" s="1">
        <f t="shared" si="23"/>
        <v>0</v>
      </c>
      <c r="G148" s="1">
        <f t="shared" si="23"/>
        <v>0</v>
      </c>
      <c r="H148" s="1">
        <f t="shared" si="23"/>
        <v>0</v>
      </c>
    </row>
    <row r="149" spans="1:8" x14ac:dyDescent="0.25">
      <c r="A149" s="6"/>
      <c r="B149" s="7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</row>
    <row r="150" spans="1:8" x14ac:dyDescent="0.25">
      <c r="A150" s="6"/>
      <c r="B150" s="7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</row>
    <row r="151" spans="1:8" x14ac:dyDescent="0.25">
      <c r="A151" s="6"/>
      <c r="B151" s="7" t="s">
        <v>75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</row>
    <row r="152" spans="1:8" x14ac:dyDescent="0.25">
      <c r="A152" s="6"/>
      <c r="B152" s="7" t="s">
        <v>76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</row>
    <row r="153" spans="1:8" x14ac:dyDescent="0.25">
      <c r="A153" s="6"/>
      <c r="B153" s="7" t="s">
        <v>77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</row>
    <row r="154" spans="1:8" x14ac:dyDescent="0.25">
      <c r="A154" s="6"/>
      <c r="B154" s="7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</row>
    <row r="155" spans="1:8" x14ac:dyDescent="0.25">
      <c r="A155" s="6"/>
      <c r="B155" s="7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</row>
    <row r="156" spans="1:8" x14ac:dyDescent="0.25">
      <c r="A156" s="6"/>
      <c r="B156" s="7"/>
      <c r="C156" s="1"/>
      <c r="D156" s="1"/>
      <c r="E156" s="1"/>
      <c r="F156" s="1"/>
      <c r="G156" s="1"/>
      <c r="H156" s="1"/>
    </row>
    <row r="157" spans="1:8" x14ac:dyDescent="0.25">
      <c r="A157" s="45" t="s">
        <v>81</v>
      </c>
      <c r="B157" s="45"/>
      <c r="C157" s="13">
        <f t="shared" ref="C157:H157" si="24">SUM(C9,C83)</f>
        <v>956626843.98000014</v>
      </c>
      <c r="D157" s="13">
        <f t="shared" si="24"/>
        <v>31263108.459999993</v>
      </c>
      <c r="E157" s="13">
        <f t="shared" si="24"/>
        <v>987889952.43999994</v>
      </c>
      <c r="F157" s="13">
        <f t="shared" si="24"/>
        <v>490760589.54000002</v>
      </c>
      <c r="G157" s="13">
        <f t="shared" si="24"/>
        <v>360661977.18000001</v>
      </c>
      <c r="H157" s="13">
        <f t="shared" si="24"/>
        <v>497129362.9000001</v>
      </c>
    </row>
    <row r="158" spans="1:8" ht="15.75" thickBot="1" x14ac:dyDescent="0.3">
      <c r="A158" s="9"/>
      <c r="B158" s="10"/>
      <c r="C158" s="5"/>
      <c r="D158" s="5"/>
      <c r="E158" s="5"/>
      <c r="F158" s="5"/>
      <c r="G158" s="5"/>
      <c r="H158" s="5"/>
    </row>
    <row r="160" spans="1:8" x14ac:dyDescent="0.25">
      <c r="C160" s="19"/>
      <c r="D160" s="19"/>
      <c r="E160" s="19"/>
      <c r="F160" s="19"/>
      <c r="G160" s="19"/>
      <c r="H160" s="19"/>
    </row>
    <row r="161" spans="3:8" x14ac:dyDescent="0.25">
      <c r="E161" s="19"/>
    </row>
    <row r="162" spans="3:8" x14ac:dyDescent="0.25">
      <c r="D162" s="18"/>
      <c r="F162" s="19"/>
      <c r="G162" s="19"/>
    </row>
    <row r="163" spans="3:8" x14ac:dyDescent="0.25">
      <c r="C163" s="19"/>
      <c r="D163" s="19"/>
      <c r="E163" s="19"/>
      <c r="F163" s="19"/>
      <c r="G163" s="19"/>
      <c r="H163" s="19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opLeftCell="A82" workbookViewId="0">
      <selection activeCell="D157" sqref="D157:I157"/>
    </sheetView>
  </sheetViews>
  <sheetFormatPr baseColWidth="10" defaultRowHeight="15" x14ac:dyDescent="0.25"/>
  <cols>
    <col min="1" max="2" width="3.5703125" customWidth="1"/>
    <col min="3" max="3" width="55.7109375" customWidth="1"/>
    <col min="4" max="9" width="17.140625" customWidth="1"/>
  </cols>
  <sheetData>
    <row r="1" spans="1:9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</row>
    <row r="2" spans="1:9" x14ac:dyDescent="0.25">
      <c r="A2" s="48" t="s">
        <v>89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48" t="s">
        <v>3</v>
      </c>
      <c r="B3" s="48"/>
      <c r="C3" s="48"/>
      <c r="D3" s="48"/>
      <c r="E3" s="48"/>
      <c r="F3" s="48"/>
      <c r="G3" s="48"/>
      <c r="H3" s="48"/>
      <c r="I3" s="48"/>
    </row>
    <row r="4" spans="1:9" x14ac:dyDescent="0.25">
      <c r="A4" s="48" t="s">
        <v>4</v>
      </c>
      <c r="B4" s="48"/>
      <c r="C4" s="48"/>
      <c r="D4" s="48"/>
      <c r="E4" s="48"/>
      <c r="F4" s="48"/>
      <c r="G4" s="48"/>
      <c r="H4" s="48"/>
      <c r="I4" s="48"/>
    </row>
    <row r="5" spans="1:9" x14ac:dyDescent="0.25">
      <c r="A5" s="48" t="s">
        <v>90</v>
      </c>
      <c r="B5" s="48"/>
      <c r="C5" s="48"/>
      <c r="D5" s="48"/>
      <c r="E5" s="48"/>
      <c r="F5" s="48"/>
      <c r="G5" s="48"/>
      <c r="H5" s="48"/>
      <c r="I5" s="48"/>
    </row>
    <row r="6" spans="1:9" x14ac:dyDescent="0.25">
      <c r="A6" s="49" t="s">
        <v>91</v>
      </c>
      <c r="B6" s="49"/>
      <c r="C6" s="49"/>
      <c r="D6" s="49"/>
      <c r="E6" s="49"/>
      <c r="F6" s="49"/>
      <c r="G6" s="49"/>
      <c r="H6" s="49"/>
      <c r="I6" s="49"/>
    </row>
    <row r="7" spans="1:9" x14ac:dyDescent="0.25">
      <c r="A7" s="50" t="s">
        <v>92</v>
      </c>
      <c r="B7" s="51"/>
      <c r="C7" s="52"/>
      <c r="D7" s="53" t="s">
        <v>5</v>
      </c>
      <c r="E7" s="53"/>
      <c r="F7" s="53"/>
      <c r="G7" s="53"/>
      <c r="H7" s="53"/>
      <c r="I7" s="54" t="s">
        <v>93</v>
      </c>
    </row>
    <row r="8" spans="1:9" ht="30.75" customHeight="1" x14ac:dyDescent="0.25">
      <c r="A8" s="55"/>
      <c r="B8" s="56"/>
      <c r="C8" s="57"/>
      <c r="D8" s="58" t="s">
        <v>94</v>
      </c>
      <c r="E8" s="59" t="s">
        <v>95</v>
      </c>
      <c r="F8" s="58" t="s">
        <v>96</v>
      </c>
      <c r="G8" s="58" t="s">
        <v>1</v>
      </c>
      <c r="H8" s="58" t="s">
        <v>97</v>
      </c>
      <c r="I8" s="54"/>
    </row>
    <row r="9" spans="1:9" x14ac:dyDescent="0.25">
      <c r="A9" s="60" t="s">
        <v>98</v>
      </c>
      <c r="D9" s="61">
        <v>916626843.98000002</v>
      </c>
      <c r="E9" s="61">
        <v>31263108.460000001</v>
      </c>
      <c r="F9" s="61">
        <v>947889952.44000006</v>
      </c>
      <c r="G9" s="61">
        <v>477937470.19999999</v>
      </c>
      <c r="H9" s="61">
        <v>354567755.88</v>
      </c>
      <c r="I9" s="61">
        <v>469952482.24000001</v>
      </c>
    </row>
    <row r="10" spans="1:9" x14ac:dyDescent="0.25">
      <c r="B10" s="60" t="s">
        <v>99</v>
      </c>
      <c r="D10" s="62">
        <v>585469461.82000005</v>
      </c>
      <c r="E10" s="62">
        <v>-2948537.78</v>
      </c>
      <c r="F10" s="62">
        <v>582520924.03999996</v>
      </c>
      <c r="G10" s="62">
        <v>273655831.56999999</v>
      </c>
      <c r="H10" s="62">
        <v>215955305.87</v>
      </c>
      <c r="I10" s="62">
        <v>308865092.47000003</v>
      </c>
    </row>
    <row r="11" spans="1:9" x14ac:dyDescent="0.25">
      <c r="C11" t="s">
        <v>100</v>
      </c>
      <c r="D11">
        <v>314578801.25999999</v>
      </c>
      <c r="E11">
        <v>74792.570000000007</v>
      </c>
      <c r="F11">
        <v>314653593.82999998</v>
      </c>
      <c r="G11">
        <v>152297661.30000001</v>
      </c>
      <c r="H11">
        <v>152271464.49000001</v>
      </c>
      <c r="I11">
        <v>162355932.53</v>
      </c>
    </row>
    <row r="12" spans="1:9" x14ac:dyDescent="0.25">
      <c r="C12" t="s">
        <v>101</v>
      </c>
      <c r="D12">
        <v>17473460.25</v>
      </c>
      <c r="E12">
        <v>1280441.6599999999</v>
      </c>
      <c r="F12">
        <v>18753901.91</v>
      </c>
      <c r="G12">
        <v>9531565.2899999991</v>
      </c>
      <c r="H12">
        <v>9531565.2899999991</v>
      </c>
      <c r="I12">
        <v>9222336.6199999992</v>
      </c>
    </row>
    <row r="13" spans="1:9" x14ac:dyDescent="0.25">
      <c r="C13" t="s">
        <v>102</v>
      </c>
      <c r="D13">
        <v>131271033.95999999</v>
      </c>
      <c r="E13">
        <v>184810.42</v>
      </c>
      <c r="F13">
        <v>131455844.38</v>
      </c>
      <c r="G13">
        <v>63675496.490000002</v>
      </c>
      <c r="H13">
        <v>21292228.760000002</v>
      </c>
      <c r="I13">
        <v>67780347.890000001</v>
      </c>
    </row>
    <row r="14" spans="1:9" x14ac:dyDescent="0.25">
      <c r="C14" t="s">
        <v>103</v>
      </c>
      <c r="D14">
        <v>61400000</v>
      </c>
      <c r="E14">
        <v>1639722.11</v>
      </c>
      <c r="F14">
        <v>63039722.109999999</v>
      </c>
      <c r="G14">
        <v>31066498.710000001</v>
      </c>
      <c r="H14">
        <v>19898644.079999998</v>
      </c>
      <c r="I14">
        <v>31973223.399999999</v>
      </c>
    </row>
    <row r="15" spans="1:9" x14ac:dyDescent="0.25">
      <c r="C15" t="s">
        <v>104</v>
      </c>
      <c r="D15">
        <v>50004832.030000001</v>
      </c>
      <c r="E15">
        <v>-2661768.02</v>
      </c>
      <c r="F15">
        <v>47343064.009999998</v>
      </c>
      <c r="G15">
        <v>15736787.98</v>
      </c>
      <c r="H15">
        <v>11613586.85</v>
      </c>
      <c r="I15">
        <v>31606276.030000001</v>
      </c>
    </row>
    <row r="16" spans="1:9" x14ac:dyDescent="0.25">
      <c r="C16" t="s">
        <v>105</v>
      </c>
      <c r="D16">
        <v>5800000</v>
      </c>
      <c r="E16">
        <v>-2958324.96</v>
      </c>
      <c r="F16">
        <v>2841675.04</v>
      </c>
      <c r="G16">
        <v>0</v>
      </c>
      <c r="H16">
        <v>0</v>
      </c>
      <c r="I16">
        <v>2841675.04</v>
      </c>
    </row>
    <row r="17" spans="2:9" x14ac:dyDescent="0.25">
      <c r="C17" t="s">
        <v>106</v>
      </c>
      <c r="D17">
        <v>4941334.32</v>
      </c>
      <c r="E17">
        <v>-508211.56</v>
      </c>
      <c r="F17">
        <v>4433122.76</v>
      </c>
      <c r="G17">
        <v>1347821.8</v>
      </c>
      <c r="H17">
        <v>1347816.4</v>
      </c>
      <c r="I17">
        <v>3085300.96</v>
      </c>
    </row>
    <row r="18" spans="2:9" x14ac:dyDescent="0.25">
      <c r="C18" t="s">
        <v>107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2:9" x14ac:dyDescent="0.25">
      <c r="B19" s="60" t="s">
        <v>108</v>
      </c>
      <c r="D19" s="61">
        <v>36838889.280000001</v>
      </c>
      <c r="E19" s="61">
        <v>4255831.79</v>
      </c>
      <c r="F19" s="61">
        <v>41094721.07</v>
      </c>
      <c r="G19" s="61">
        <v>24401262.93</v>
      </c>
      <c r="H19" s="61">
        <v>16375132.720000001</v>
      </c>
      <c r="I19" s="61">
        <v>16693458.140000001</v>
      </c>
    </row>
    <row r="20" spans="2:9" x14ac:dyDescent="0.25">
      <c r="C20" t="s">
        <v>109</v>
      </c>
      <c r="D20">
        <v>1805999.19</v>
      </c>
      <c r="E20">
        <v>274219.27</v>
      </c>
      <c r="F20">
        <v>2080218.46</v>
      </c>
      <c r="G20">
        <v>1135558.3799999999</v>
      </c>
      <c r="H20">
        <v>654215.56000000006</v>
      </c>
      <c r="I20">
        <v>944660.08</v>
      </c>
    </row>
    <row r="21" spans="2:9" x14ac:dyDescent="0.25">
      <c r="C21" t="s">
        <v>110</v>
      </c>
      <c r="D21">
        <v>100000.04</v>
      </c>
      <c r="E21">
        <v>139684.44</v>
      </c>
      <c r="F21">
        <v>239684.48000000001</v>
      </c>
      <c r="G21">
        <v>170378.4</v>
      </c>
      <c r="H21">
        <v>138727.4</v>
      </c>
      <c r="I21">
        <v>69306.080000000002</v>
      </c>
    </row>
    <row r="22" spans="2:9" x14ac:dyDescent="0.25">
      <c r="C22" t="s">
        <v>111</v>
      </c>
      <c r="D22">
        <v>701016.27</v>
      </c>
      <c r="E22">
        <v>953072.42</v>
      </c>
      <c r="F22">
        <v>1654088.69</v>
      </c>
      <c r="G22">
        <v>1370380</v>
      </c>
      <c r="H22">
        <v>0</v>
      </c>
      <c r="I22">
        <v>283708.69</v>
      </c>
    </row>
    <row r="23" spans="2:9" x14ac:dyDescent="0.25">
      <c r="C23" t="s">
        <v>112</v>
      </c>
      <c r="D23">
        <v>2642000</v>
      </c>
      <c r="E23">
        <v>742677.1</v>
      </c>
      <c r="F23">
        <v>3384677.1</v>
      </c>
      <c r="G23">
        <v>1717744.7</v>
      </c>
      <c r="H23">
        <v>1326372.1200000001</v>
      </c>
      <c r="I23">
        <v>1666932.4</v>
      </c>
    </row>
    <row r="24" spans="2:9" x14ac:dyDescent="0.25">
      <c r="C24" t="s">
        <v>113</v>
      </c>
      <c r="D24">
        <v>15980500</v>
      </c>
      <c r="E24">
        <v>-4028590.24</v>
      </c>
      <c r="F24">
        <v>11951909.76</v>
      </c>
      <c r="G24">
        <v>7468431.3300000001</v>
      </c>
      <c r="H24">
        <v>4005073.41</v>
      </c>
      <c r="I24">
        <v>4483478.43</v>
      </c>
    </row>
    <row r="25" spans="2:9" x14ac:dyDescent="0.25">
      <c r="C25" t="s">
        <v>114</v>
      </c>
      <c r="D25">
        <v>7499999.96</v>
      </c>
      <c r="E25">
        <v>2582318.66</v>
      </c>
      <c r="F25">
        <v>10082318.619999999</v>
      </c>
      <c r="G25">
        <v>6342240.9400000004</v>
      </c>
      <c r="H25">
        <v>5999592.5700000003</v>
      </c>
      <c r="I25">
        <v>3740077.68</v>
      </c>
    </row>
    <row r="26" spans="2:9" x14ac:dyDescent="0.25">
      <c r="C26" t="s">
        <v>115</v>
      </c>
      <c r="D26">
        <v>515373.38</v>
      </c>
      <c r="E26">
        <v>-265914.95</v>
      </c>
      <c r="F26">
        <v>249458.43</v>
      </c>
      <c r="G26">
        <v>31380.68</v>
      </c>
      <c r="H26">
        <v>27609.119999999999</v>
      </c>
      <c r="I26">
        <v>218077.75</v>
      </c>
    </row>
    <row r="27" spans="2:9" x14ac:dyDescent="0.25">
      <c r="C27" t="s">
        <v>116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2:9" x14ac:dyDescent="0.25">
      <c r="C28" t="s">
        <v>117</v>
      </c>
      <c r="D28">
        <v>7594000.4400000004</v>
      </c>
      <c r="E28">
        <v>3858365.09</v>
      </c>
      <c r="F28">
        <v>11452365.529999999</v>
      </c>
      <c r="G28">
        <v>6165148.5</v>
      </c>
      <c r="H28">
        <v>4223542.54</v>
      </c>
      <c r="I28">
        <v>5287217.03</v>
      </c>
    </row>
    <row r="29" spans="2:9" x14ac:dyDescent="0.25">
      <c r="B29" s="60" t="s">
        <v>118</v>
      </c>
      <c r="D29" s="61">
        <v>274664796.19</v>
      </c>
      <c r="E29" s="61">
        <v>8454725.1899999995</v>
      </c>
      <c r="F29" s="61">
        <v>283119521.38</v>
      </c>
      <c r="G29" s="61">
        <v>141614245.81</v>
      </c>
      <c r="H29" s="61">
        <v>93872317.980000004</v>
      </c>
      <c r="I29" s="61">
        <v>141505275.56999999</v>
      </c>
    </row>
    <row r="30" spans="2:9" x14ac:dyDescent="0.25">
      <c r="C30" t="s">
        <v>119</v>
      </c>
      <c r="D30">
        <v>189298935.25</v>
      </c>
      <c r="E30">
        <v>17833846.469999999</v>
      </c>
      <c r="F30">
        <v>207132781.72</v>
      </c>
      <c r="G30">
        <v>109031844.02</v>
      </c>
      <c r="H30">
        <v>81321279.560000002</v>
      </c>
      <c r="I30">
        <v>98100937.700000003</v>
      </c>
    </row>
    <row r="31" spans="2:9" x14ac:dyDescent="0.25">
      <c r="C31" t="s">
        <v>120</v>
      </c>
      <c r="D31">
        <v>2139540</v>
      </c>
      <c r="E31">
        <v>1927141.95</v>
      </c>
      <c r="F31">
        <v>4066681.95</v>
      </c>
      <c r="G31">
        <v>3008125.8</v>
      </c>
      <c r="H31">
        <v>2390725.7999999998</v>
      </c>
      <c r="I31">
        <v>1058556.1499999999</v>
      </c>
    </row>
    <row r="32" spans="2:9" x14ac:dyDescent="0.25">
      <c r="C32" t="s">
        <v>121</v>
      </c>
      <c r="D32">
        <v>328417.24</v>
      </c>
      <c r="E32">
        <v>143158.32999999999</v>
      </c>
      <c r="F32">
        <v>471575.57</v>
      </c>
      <c r="G32">
        <v>328772.39</v>
      </c>
      <c r="H32">
        <v>218650.05</v>
      </c>
      <c r="I32">
        <v>142803.18</v>
      </c>
    </row>
    <row r="33" spans="2:9" x14ac:dyDescent="0.25">
      <c r="C33" t="s">
        <v>122</v>
      </c>
      <c r="D33">
        <v>5364303.2699999996</v>
      </c>
      <c r="E33">
        <v>1414735.03</v>
      </c>
      <c r="F33">
        <v>6779038.2999999998</v>
      </c>
      <c r="G33">
        <v>3847484.49</v>
      </c>
      <c r="H33">
        <v>3674962.46</v>
      </c>
      <c r="I33">
        <v>2931553.81</v>
      </c>
    </row>
    <row r="34" spans="2:9" x14ac:dyDescent="0.25">
      <c r="C34" t="s">
        <v>123</v>
      </c>
      <c r="D34">
        <v>8510235.3200000003</v>
      </c>
      <c r="E34">
        <v>-2692278.6</v>
      </c>
      <c r="F34">
        <v>5817956.7199999997</v>
      </c>
      <c r="G34">
        <v>2715554.66</v>
      </c>
      <c r="H34">
        <v>1759634.96</v>
      </c>
      <c r="I34">
        <v>3102402.06</v>
      </c>
    </row>
    <row r="35" spans="2:9" x14ac:dyDescent="0.25">
      <c r="C35" t="s">
        <v>124</v>
      </c>
      <c r="D35">
        <v>45063.6</v>
      </c>
      <c r="E35">
        <v>205743.57</v>
      </c>
      <c r="F35">
        <v>250807.17</v>
      </c>
      <c r="G35">
        <v>218354.01</v>
      </c>
      <c r="H35">
        <v>164654.01</v>
      </c>
      <c r="I35">
        <v>32453.16</v>
      </c>
    </row>
    <row r="36" spans="2:9" x14ac:dyDescent="0.25">
      <c r="C36" t="s">
        <v>125</v>
      </c>
      <c r="D36">
        <v>926230.83</v>
      </c>
      <c r="E36">
        <v>585608.48</v>
      </c>
      <c r="F36">
        <v>1511839.31</v>
      </c>
      <c r="G36">
        <v>978603.68</v>
      </c>
      <c r="H36">
        <v>978603.68</v>
      </c>
      <c r="I36">
        <v>533235.63</v>
      </c>
    </row>
    <row r="37" spans="2:9" x14ac:dyDescent="0.25">
      <c r="C37" t="s">
        <v>126</v>
      </c>
      <c r="D37">
        <v>50000</v>
      </c>
      <c r="E37">
        <v>33825.11</v>
      </c>
      <c r="F37">
        <v>83825.11</v>
      </c>
      <c r="G37">
        <v>58825.11</v>
      </c>
      <c r="H37">
        <v>58825.11</v>
      </c>
      <c r="I37">
        <v>25000</v>
      </c>
    </row>
    <row r="38" spans="2:9" x14ac:dyDescent="0.25">
      <c r="C38" t="s">
        <v>127</v>
      </c>
      <c r="D38">
        <v>68002070.680000007</v>
      </c>
      <c r="E38">
        <v>-10997055.15</v>
      </c>
      <c r="F38">
        <v>57005015.530000001</v>
      </c>
      <c r="G38">
        <v>21426681.649999999</v>
      </c>
      <c r="H38">
        <v>3304982.35</v>
      </c>
      <c r="I38">
        <v>35578333.880000003</v>
      </c>
    </row>
    <row r="39" spans="2:9" x14ac:dyDescent="0.25">
      <c r="B39" s="60" t="s">
        <v>128</v>
      </c>
      <c r="D39" s="61">
        <v>6000</v>
      </c>
      <c r="E39" s="61">
        <v>52000</v>
      </c>
      <c r="F39" s="61">
        <v>58000</v>
      </c>
      <c r="G39" s="61">
        <v>55000</v>
      </c>
      <c r="H39" s="61">
        <v>25000</v>
      </c>
      <c r="I39" s="61">
        <v>3000</v>
      </c>
    </row>
    <row r="40" spans="2:9" x14ac:dyDescent="0.25">
      <c r="C40" t="s">
        <v>129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2:9" x14ac:dyDescent="0.25">
      <c r="C41" t="s">
        <v>130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</row>
    <row r="42" spans="2:9" x14ac:dyDescent="0.25">
      <c r="C42" t="s">
        <v>131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2:9" x14ac:dyDescent="0.25">
      <c r="C43" t="s">
        <v>132</v>
      </c>
      <c r="D43">
        <v>6000</v>
      </c>
      <c r="E43">
        <v>52000</v>
      </c>
      <c r="F43">
        <v>58000</v>
      </c>
      <c r="G43">
        <v>55000</v>
      </c>
      <c r="H43">
        <v>25000</v>
      </c>
      <c r="I43">
        <v>3000</v>
      </c>
    </row>
    <row r="44" spans="2:9" x14ac:dyDescent="0.25">
      <c r="C44" t="s">
        <v>133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2:9" x14ac:dyDescent="0.25">
      <c r="C45" t="s">
        <v>134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2:9" x14ac:dyDescent="0.25">
      <c r="C46" t="s">
        <v>135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2:9" x14ac:dyDescent="0.25">
      <c r="C47" t="s">
        <v>136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2:9" x14ac:dyDescent="0.25">
      <c r="C48" t="s">
        <v>137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2:9" x14ac:dyDescent="0.25">
      <c r="B49" s="60" t="s">
        <v>138</v>
      </c>
      <c r="D49" s="61">
        <v>4555999.96</v>
      </c>
      <c r="E49" s="61">
        <v>4676984.84</v>
      </c>
      <c r="F49" s="61">
        <v>9232984.8000000007</v>
      </c>
      <c r="G49" s="61">
        <v>7651043.7599999998</v>
      </c>
      <c r="H49" s="61">
        <v>5206892.46</v>
      </c>
      <c r="I49" s="61">
        <v>1581941.04</v>
      </c>
    </row>
    <row r="50" spans="2:9" x14ac:dyDescent="0.25">
      <c r="C50" t="s">
        <v>139</v>
      </c>
      <c r="D50">
        <v>455000</v>
      </c>
      <c r="E50">
        <v>-113705.17</v>
      </c>
      <c r="F50">
        <v>341294.83</v>
      </c>
      <c r="G50">
        <v>113794.83</v>
      </c>
      <c r="H50">
        <v>113794.83</v>
      </c>
      <c r="I50">
        <v>227500</v>
      </c>
    </row>
    <row r="51" spans="2:9" x14ac:dyDescent="0.25">
      <c r="C51" t="s">
        <v>140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2:9" x14ac:dyDescent="0.25">
      <c r="C52" t="s">
        <v>141</v>
      </c>
      <c r="D52">
        <v>90000</v>
      </c>
      <c r="E52">
        <v>-65000</v>
      </c>
      <c r="F52">
        <v>25000</v>
      </c>
      <c r="G52">
        <v>0</v>
      </c>
      <c r="H52">
        <v>0</v>
      </c>
      <c r="I52">
        <v>25000</v>
      </c>
    </row>
    <row r="53" spans="2:9" x14ac:dyDescent="0.25">
      <c r="C53" t="s">
        <v>142</v>
      </c>
      <c r="D53">
        <v>505000</v>
      </c>
      <c r="E53">
        <v>1252336.22</v>
      </c>
      <c r="F53">
        <v>1757336.22</v>
      </c>
      <c r="G53">
        <v>1502336.22</v>
      </c>
      <c r="H53">
        <v>1502336.22</v>
      </c>
      <c r="I53">
        <v>255000</v>
      </c>
    </row>
    <row r="54" spans="2:9" x14ac:dyDescent="0.25">
      <c r="C54" t="s">
        <v>143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</row>
    <row r="55" spans="2:9" x14ac:dyDescent="0.25">
      <c r="C55" t="s">
        <v>144</v>
      </c>
      <c r="D55">
        <v>3355999.96</v>
      </c>
      <c r="E55">
        <v>3703353.79</v>
      </c>
      <c r="F55">
        <v>7059353.75</v>
      </c>
      <c r="G55">
        <v>6034912.71</v>
      </c>
      <c r="H55">
        <v>3590761.41</v>
      </c>
      <c r="I55">
        <v>1024441.04</v>
      </c>
    </row>
    <row r="56" spans="2:9" x14ac:dyDescent="0.25">
      <c r="C56" t="s">
        <v>145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2:9" x14ac:dyDescent="0.25">
      <c r="C57" t="s">
        <v>146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2:9" x14ac:dyDescent="0.25">
      <c r="C58" t="s">
        <v>147</v>
      </c>
      <c r="D58">
        <v>150000</v>
      </c>
      <c r="E58">
        <v>-100000</v>
      </c>
      <c r="F58">
        <v>50000</v>
      </c>
      <c r="G58">
        <v>0</v>
      </c>
      <c r="H58">
        <v>0</v>
      </c>
      <c r="I58">
        <v>50000</v>
      </c>
    </row>
    <row r="59" spans="2:9" x14ac:dyDescent="0.25">
      <c r="B59" s="60" t="s">
        <v>148</v>
      </c>
      <c r="D59" s="61">
        <v>14000000</v>
      </c>
      <c r="E59" s="61">
        <v>17863801.149999999</v>
      </c>
      <c r="F59" s="61">
        <v>31863801.149999999</v>
      </c>
      <c r="G59" s="61">
        <v>30560086.129999999</v>
      </c>
      <c r="H59" s="61">
        <v>23133106.850000001</v>
      </c>
      <c r="I59" s="61">
        <v>1303715.02</v>
      </c>
    </row>
    <row r="60" spans="2:9" x14ac:dyDescent="0.25">
      <c r="C60" t="s">
        <v>149</v>
      </c>
      <c r="D60">
        <v>14000000</v>
      </c>
      <c r="E60">
        <v>10863801.15</v>
      </c>
      <c r="F60">
        <v>24863801.149999999</v>
      </c>
      <c r="G60">
        <v>23560086.129999999</v>
      </c>
      <c r="H60">
        <v>16133106.85</v>
      </c>
      <c r="I60">
        <v>1303715.02</v>
      </c>
    </row>
    <row r="61" spans="2:9" x14ac:dyDescent="0.25">
      <c r="C61" t="s">
        <v>150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2:9" x14ac:dyDescent="0.25">
      <c r="C62" t="s">
        <v>151</v>
      </c>
      <c r="D62">
        <v>0</v>
      </c>
      <c r="E62">
        <v>7000000</v>
      </c>
      <c r="F62">
        <v>7000000</v>
      </c>
      <c r="G62">
        <v>7000000</v>
      </c>
      <c r="H62">
        <v>7000000</v>
      </c>
      <c r="I62">
        <v>0</v>
      </c>
    </row>
    <row r="63" spans="2:9" x14ac:dyDescent="0.25">
      <c r="B63" s="60" t="s">
        <v>152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</row>
    <row r="64" spans="2:9" x14ac:dyDescent="0.25">
      <c r="C64" t="s">
        <v>153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</row>
    <row r="65" spans="2:9" x14ac:dyDescent="0.25">
      <c r="C65" t="s">
        <v>154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2:9" x14ac:dyDescent="0.25">
      <c r="C66" t="s">
        <v>155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2:9" x14ac:dyDescent="0.25">
      <c r="C67" t="s">
        <v>156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2:9" x14ac:dyDescent="0.25">
      <c r="C68" t="s">
        <v>157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2:9" x14ac:dyDescent="0.25">
      <c r="C69" t="s">
        <v>158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2:9" x14ac:dyDescent="0.25">
      <c r="C70" t="s">
        <v>159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</row>
    <row r="71" spans="2:9" x14ac:dyDescent="0.25">
      <c r="B71" s="60" t="s">
        <v>160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</row>
    <row r="72" spans="2:9" x14ac:dyDescent="0.25">
      <c r="C72" t="s">
        <v>161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2:9" x14ac:dyDescent="0.25">
      <c r="C73" t="s">
        <v>162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</row>
    <row r="74" spans="2:9" x14ac:dyDescent="0.25">
      <c r="C74" t="s">
        <v>163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2:9" x14ac:dyDescent="0.25">
      <c r="B75" s="60" t="s">
        <v>164</v>
      </c>
      <c r="D75" s="63">
        <v>1091696.73</v>
      </c>
      <c r="E75" s="63">
        <v>-1091696.73</v>
      </c>
      <c r="F75" s="60">
        <v>0</v>
      </c>
      <c r="G75" s="60">
        <v>0</v>
      </c>
      <c r="H75" s="60">
        <v>0</v>
      </c>
      <c r="I75" s="60">
        <v>0</v>
      </c>
    </row>
    <row r="76" spans="2:9" x14ac:dyDescent="0.25">
      <c r="C76" t="s">
        <v>165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2:9" x14ac:dyDescent="0.25">
      <c r="C77" t="s">
        <v>166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2:9" x14ac:dyDescent="0.25">
      <c r="C78" t="s">
        <v>167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</row>
    <row r="79" spans="2:9" x14ac:dyDescent="0.25">
      <c r="C79" t="s">
        <v>168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2:9" x14ac:dyDescent="0.25">
      <c r="C80" t="s">
        <v>169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C81" t="s">
        <v>170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25">
      <c r="C82" t="s">
        <v>171</v>
      </c>
      <c r="D82">
        <v>1091696.73</v>
      </c>
      <c r="E82">
        <v>-1091696.73</v>
      </c>
      <c r="F82">
        <v>0</v>
      </c>
      <c r="G82">
        <v>0</v>
      </c>
      <c r="H82">
        <v>0</v>
      </c>
      <c r="I82">
        <v>0</v>
      </c>
    </row>
    <row r="83" spans="1:9" x14ac:dyDescent="0.25">
      <c r="A83" s="60" t="s">
        <v>172</v>
      </c>
      <c r="D83" s="63">
        <v>40000000</v>
      </c>
      <c r="E83" s="63">
        <v>0</v>
      </c>
      <c r="F83" s="63">
        <v>40000000</v>
      </c>
      <c r="G83" s="63">
        <v>12823119.34</v>
      </c>
      <c r="H83" s="63">
        <v>6094221.2999999998</v>
      </c>
      <c r="I83" s="63">
        <v>27176880.66</v>
      </c>
    </row>
    <row r="84" spans="1:9" x14ac:dyDescent="0.25">
      <c r="B84" s="60" t="s">
        <v>99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</row>
    <row r="85" spans="1:9" x14ac:dyDescent="0.25">
      <c r="C85" t="s">
        <v>100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25">
      <c r="C86" t="s">
        <v>101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1:9" x14ac:dyDescent="0.25">
      <c r="C87" t="s">
        <v>102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1:9" x14ac:dyDescent="0.25">
      <c r="C88" t="s">
        <v>103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25">
      <c r="C89" t="s">
        <v>104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1:9" x14ac:dyDescent="0.25">
      <c r="C90" t="s">
        <v>105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1:9" x14ac:dyDescent="0.25">
      <c r="C91" t="s">
        <v>106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1:9" x14ac:dyDescent="0.25">
      <c r="C92" t="s">
        <v>107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25">
      <c r="B93" s="60" t="s">
        <v>108</v>
      </c>
      <c r="D93" s="63">
        <v>12000000</v>
      </c>
      <c r="E93" s="63">
        <v>-2494673</v>
      </c>
      <c r="F93" s="63">
        <v>9505327</v>
      </c>
      <c r="G93" s="63">
        <v>933286.25</v>
      </c>
      <c r="H93" s="63">
        <v>0</v>
      </c>
      <c r="I93" s="63">
        <v>8572040.75</v>
      </c>
    </row>
    <row r="94" spans="1:9" x14ac:dyDescent="0.25">
      <c r="C94" t="s">
        <v>109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</row>
    <row r="95" spans="1:9" x14ac:dyDescent="0.25">
      <c r="C95" t="s">
        <v>110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 x14ac:dyDescent="0.25">
      <c r="C96" t="s">
        <v>111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2:9" x14ac:dyDescent="0.25">
      <c r="C97" t="s">
        <v>112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</row>
    <row r="98" spans="2:9" x14ac:dyDescent="0.25">
      <c r="C98" t="s">
        <v>113</v>
      </c>
      <c r="D98">
        <v>12000000</v>
      </c>
      <c r="E98">
        <v>-2494673</v>
      </c>
      <c r="F98">
        <v>9505327</v>
      </c>
      <c r="G98">
        <v>933286.25</v>
      </c>
      <c r="H98">
        <v>0</v>
      </c>
      <c r="I98">
        <v>8572040.75</v>
      </c>
    </row>
    <row r="99" spans="2:9" x14ac:dyDescent="0.25">
      <c r="C99" t="s">
        <v>114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</row>
    <row r="100" spans="2:9" x14ac:dyDescent="0.25">
      <c r="C100" t="s">
        <v>115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2:9" x14ac:dyDescent="0.25">
      <c r="C101" t="s">
        <v>116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2:9" x14ac:dyDescent="0.25">
      <c r="C102" t="s">
        <v>117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2:9" x14ac:dyDescent="0.25">
      <c r="B103" s="60" t="s">
        <v>118</v>
      </c>
      <c r="D103" s="63">
        <v>12000000</v>
      </c>
      <c r="E103" s="63">
        <v>0</v>
      </c>
      <c r="F103" s="63">
        <v>12000000</v>
      </c>
      <c r="G103" s="63">
        <v>5795611.79</v>
      </c>
      <c r="H103" s="63">
        <v>0</v>
      </c>
      <c r="I103" s="63">
        <v>6204388.21</v>
      </c>
    </row>
    <row r="104" spans="2:9" x14ac:dyDescent="0.25">
      <c r="C104" t="s">
        <v>119</v>
      </c>
      <c r="D104">
        <v>12000000</v>
      </c>
      <c r="E104">
        <v>0</v>
      </c>
      <c r="F104">
        <v>12000000</v>
      </c>
      <c r="G104">
        <v>5795611.79</v>
      </c>
      <c r="H104">
        <v>0</v>
      </c>
      <c r="I104">
        <v>6204388.21</v>
      </c>
    </row>
    <row r="105" spans="2:9" x14ac:dyDescent="0.25">
      <c r="C105" t="s">
        <v>120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</row>
    <row r="106" spans="2:9" x14ac:dyDescent="0.25">
      <c r="C106" t="s">
        <v>121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2:9" x14ac:dyDescent="0.25">
      <c r="C107" t="s">
        <v>122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</row>
    <row r="108" spans="2:9" x14ac:dyDescent="0.25">
      <c r="C108" t="s">
        <v>123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2:9" x14ac:dyDescent="0.25">
      <c r="C109" t="s">
        <v>124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</row>
    <row r="110" spans="2:9" x14ac:dyDescent="0.25">
      <c r="C110" t="s">
        <v>125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</row>
    <row r="111" spans="2:9" x14ac:dyDescent="0.25">
      <c r="C111" t="s">
        <v>126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2:9" x14ac:dyDescent="0.25">
      <c r="C112" t="s">
        <v>127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</row>
    <row r="113" spans="2:9" x14ac:dyDescent="0.25">
      <c r="B113" s="60" t="s">
        <v>128</v>
      </c>
      <c r="D113" s="60">
        <v>0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</row>
    <row r="114" spans="2:9" x14ac:dyDescent="0.25">
      <c r="C114" t="s">
        <v>129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</row>
    <row r="115" spans="2:9" x14ac:dyDescent="0.25">
      <c r="C115" t="s">
        <v>130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</row>
    <row r="116" spans="2:9" x14ac:dyDescent="0.25">
      <c r="C116" t="s">
        <v>131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</row>
    <row r="117" spans="2:9" x14ac:dyDescent="0.25">
      <c r="C117" t="s">
        <v>132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</row>
    <row r="118" spans="2:9" x14ac:dyDescent="0.25">
      <c r="C118" t="s">
        <v>133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</row>
    <row r="119" spans="2:9" x14ac:dyDescent="0.25">
      <c r="C119" t="s">
        <v>134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2:9" x14ac:dyDescent="0.25">
      <c r="C120" t="s">
        <v>135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</row>
    <row r="121" spans="2:9" x14ac:dyDescent="0.25">
      <c r="C121" t="s">
        <v>136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</row>
    <row r="122" spans="2:9" x14ac:dyDescent="0.25">
      <c r="C122" t="s">
        <v>137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2:9" x14ac:dyDescent="0.25">
      <c r="B123" s="60" t="s">
        <v>138</v>
      </c>
      <c r="D123" s="63">
        <v>0</v>
      </c>
      <c r="E123" s="63">
        <v>2494673</v>
      </c>
      <c r="F123" s="63">
        <v>2494673</v>
      </c>
      <c r="G123" s="63">
        <v>2494672.42</v>
      </c>
      <c r="H123" s="63">
        <v>2494672.42</v>
      </c>
      <c r="I123" s="63">
        <v>0.57999999999999996</v>
      </c>
    </row>
    <row r="124" spans="2:9" x14ac:dyDescent="0.25">
      <c r="C124" t="s">
        <v>139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</row>
    <row r="125" spans="2:9" x14ac:dyDescent="0.25">
      <c r="C125" t="s">
        <v>140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</row>
    <row r="126" spans="2:9" x14ac:dyDescent="0.25">
      <c r="C126" t="s">
        <v>141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</row>
    <row r="127" spans="2:9" x14ac:dyDescent="0.25">
      <c r="C127" t="s">
        <v>142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</row>
    <row r="128" spans="2:9" x14ac:dyDescent="0.25">
      <c r="C128" t="s">
        <v>143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</row>
    <row r="129" spans="2:9" x14ac:dyDescent="0.25">
      <c r="C129" t="s">
        <v>144</v>
      </c>
      <c r="D129">
        <v>0</v>
      </c>
      <c r="E129">
        <v>2494673</v>
      </c>
      <c r="F129">
        <v>2494673</v>
      </c>
      <c r="G129">
        <v>2494672.42</v>
      </c>
      <c r="H129">
        <v>2494672.42</v>
      </c>
      <c r="I129">
        <v>0.57999999999999996</v>
      </c>
    </row>
    <row r="130" spans="2:9" x14ac:dyDescent="0.25">
      <c r="C130" t="s">
        <v>145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2:9" x14ac:dyDescent="0.25">
      <c r="C131" t="s">
        <v>146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2:9" x14ac:dyDescent="0.25">
      <c r="C132" t="s">
        <v>147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2:9" x14ac:dyDescent="0.25">
      <c r="B133" s="60" t="s">
        <v>148</v>
      </c>
      <c r="D133" s="63">
        <v>16000000</v>
      </c>
      <c r="E133" s="63">
        <v>0</v>
      </c>
      <c r="F133" s="63">
        <v>16000000</v>
      </c>
      <c r="G133" s="63">
        <v>3599548.88</v>
      </c>
      <c r="H133" s="63">
        <v>3599548.88</v>
      </c>
      <c r="I133" s="63">
        <v>12400451.119999999</v>
      </c>
    </row>
    <row r="134" spans="2:9" x14ac:dyDescent="0.25">
      <c r="C134" t="s">
        <v>149</v>
      </c>
      <c r="D134">
        <v>16000000</v>
      </c>
      <c r="E134">
        <v>0</v>
      </c>
      <c r="F134">
        <v>16000000</v>
      </c>
      <c r="G134">
        <v>3599548.88</v>
      </c>
      <c r="H134">
        <v>3599548.88</v>
      </c>
      <c r="I134">
        <v>12400451.119999999</v>
      </c>
    </row>
    <row r="135" spans="2:9" x14ac:dyDescent="0.25">
      <c r="C135" t="s">
        <v>150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2:9" x14ac:dyDescent="0.25">
      <c r="C136" t="s">
        <v>151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2:9" x14ac:dyDescent="0.25">
      <c r="B137" s="60" t="s">
        <v>152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</row>
    <row r="138" spans="2:9" x14ac:dyDescent="0.25">
      <c r="C138" t="s">
        <v>153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2:9" x14ac:dyDescent="0.25">
      <c r="C139" t="s">
        <v>154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2:9" x14ac:dyDescent="0.25">
      <c r="C140" t="s">
        <v>155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2:9" x14ac:dyDescent="0.25">
      <c r="C141" t="s">
        <v>156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2:9" x14ac:dyDescent="0.25">
      <c r="C142" t="s">
        <v>157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2:9" x14ac:dyDescent="0.25">
      <c r="C143" t="s">
        <v>158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2:9" x14ac:dyDescent="0.25">
      <c r="C144" t="s">
        <v>159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25">
      <c r="B145" s="60" t="s">
        <v>160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</row>
    <row r="146" spans="1:9" x14ac:dyDescent="0.25">
      <c r="C146" t="s">
        <v>161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</row>
    <row r="147" spans="1:9" x14ac:dyDescent="0.25">
      <c r="C147" t="s">
        <v>162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</row>
    <row r="148" spans="1:9" x14ac:dyDescent="0.25">
      <c r="C148" t="s">
        <v>163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B149" s="60" t="s">
        <v>164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</row>
    <row r="150" spans="1:9" x14ac:dyDescent="0.25">
      <c r="C150" t="s">
        <v>165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</row>
    <row r="151" spans="1:9" x14ac:dyDescent="0.25">
      <c r="C151" t="s">
        <v>166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C152" t="s">
        <v>167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C153" t="s">
        <v>168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</row>
    <row r="154" spans="1:9" x14ac:dyDescent="0.25">
      <c r="C154" t="s">
        <v>169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</row>
    <row r="155" spans="1:9" x14ac:dyDescent="0.25">
      <c r="C155" t="s">
        <v>170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</row>
    <row r="156" spans="1:9" x14ac:dyDescent="0.25">
      <c r="C156" t="s">
        <v>171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</row>
    <row r="157" spans="1:9" x14ac:dyDescent="0.25">
      <c r="A157" s="60" t="s">
        <v>173</v>
      </c>
      <c r="D157" s="63">
        <v>956626843.98000002</v>
      </c>
      <c r="E157" s="63">
        <v>31263108.460000001</v>
      </c>
      <c r="F157" s="63">
        <v>987889952.44000006</v>
      </c>
      <c r="G157" s="63">
        <v>490760589.54000002</v>
      </c>
      <c r="H157" s="63">
        <v>360661977.18000001</v>
      </c>
      <c r="I157" s="63">
        <v>497129362.89999998</v>
      </c>
    </row>
    <row r="159" spans="1:9" x14ac:dyDescent="0.25">
      <c r="C159" t="s">
        <v>174</v>
      </c>
      <c r="H159" t="s">
        <v>175</v>
      </c>
    </row>
    <row r="161" spans="1:8" x14ac:dyDescent="0.25">
      <c r="C161" t="s">
        <v>176</v>
      </c>
      <c r="H161" t="s">
        <v>176</v>
      </c>
    </row>
    <row r="162" spans="1:8" x14ac:dyDescent="0.25">
      <c r="C162" t="s">
        <v>177</v>
      </c>
      <c r="H162" t="s">
        <v>178</v>
      </c>
    </row>
    <row r="163" spans="1:8" x14ac:dyDescent="0.25">
      <c r="C163" t="s">
        <v>179</v>
      </c>
      <c r="H163" t="s">
        <v>180</v>
      </c>
    </row>
    <row r="165" spans="1:8" x14ac:dyDescent="0.25">
      <c r="C165" t="s">
        <v>181</v>
      </c>
      <c r="H165" t="s">
        <v>182</v>
      </c>
    </row>
    <row r="167" spans="1:8" x14ac:dyDescent="0.25">
      <c r="C167" t="s">
        <v>176</v>
      </c>
      <c r="H167" t="s">
        <v>176</v>
      </c>
    </row>
    <row r="168" spans="1:8" x14ac:dyDescent="0.25">
      <c r="C168" t="s">
        <v>183</v>
      </c>
      <c r="H168" t="s">
        <v>184</v>
      </c>
    </row>
    <row r="169" spans="1:8" x14ac:dyDescent="0.25">
      <c r="C169" t="s">
        <v>185</v>
      </c>
      <c r="H169" t="s">
        <v>186</v>
      </c>
    </row>
    <row r="171" spans="1:8" x14ac:dyDescent="0.25">
      <c r="A171" t="s">
        <v>187</v>
      </c>
    </row>
  </sheetData>
  <mergeCells count="9">
    <mergeCell ref="A7:C8"/>
    <mergeCell ref="D7:H7"/>
    <mergeCell ref="I7:I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 a)</vt:lpstr>
      <vt:lpstr>Hoja1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ALMA</cp:lastModifiedBy>
  <cp:lastPrinted>2021-11-09T00:10:56Z</cp:lastPrinted>
  <dcterms:created xsi:type="dcterms:W3CDTF">2016-10-14T15:00:32Z</dcterms:created>
  <dcterms:modified xsi:type="dcterms:W3CDTF">2025-07-28T16:11:00Z</dcterms:modified>
</cp:coreProperties>
</file>