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3\Portal CAP, Transp y SIPOT 2023\Fracc. XI Ley de Disciplina Financiera\2do. Trimestre 2023\"/>
    </mc:Choice>
  </mc:AlternateContent>
  <bookViews>
    <workbookView xWindow="0" yWindow="0" windowWidth="20490" windowHeight="7125"/>
  </bookViews>
  <sheets>
    <sheet name="Formato 6 a)" sheetId="30" r:id="rId1"/>
  </sheets>
  <definedNames>
    <definedName name="_xlnm.Print_Titles" localSheetId="0">'Formato 6 a)'!$1:$8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30" l="1"/>
  <c r="F58" i="30"/>
  <c r="D58" i="30"/>
  <c r="G132" i="30"/>
  <c r="F132" i="30"/>
  <c r="D132" i="30"/>
  <c r="G10" i="30"/>
  <c r="F10" i="30"/>
  <c r="D10" i="30"/>
  <c r="G18" i="30"/>
  <c r="F18" i="30"/>
  <c r="D18" i="30"/>
  <c r="G28" i="30"/>
  <c r="F28" i="30"/>
  <c r="D28" i="30"/>
  <c r="G38" i="30"/>
  <c r="F38" i="30"/>
  <c r="D38" i="30"/>
  <c r="G48" i="30"/>
  <c r="F48" i="30"/>
  <c r="D48" i="30"/>
  <c r="G74" i="30"/>
  <c r="F74" i="30"/>
  <c r="D74" i="30"/>
  <c r="E82" i="30" l="1"/>
  <c r="E73" i="30"/>
  <c r="H73" i="30" s="1"/>
  <c r="E72" i="30"/>
  <c r="H72" i="30" s="1"/>
  <c r="E71" i="30"/>
  <c r="H71" i="30" s="1"/>
  <c r="E69" i="30"/>
  <c r="H69" i="30" s="1"/>
  <c r="E68" i="30"/>
  <c r="H68" i="30" s="1"/>
  <c r="E67" i="30"/>
  <c r="H67" i="30" s="1"/>
  <c r="E66" i="30"/>
  <c r="H66" i="30" s="1"/>
  <c r="E65" i="30"/>
  <c r="H65" i="30" s="1"/>
  <c r="E64" i="30"/>
  <c r="H64" i="30" s="1"/>
  <c r="E63" i="30"/>
  <c r="H63" i="30" s="1"/>
  <c r="E81" i="30" l="1"/>
  <c r="H81" i="30" s="1"/>
  <c r="E80" i="30"/>
  <c r="H80" i="30" s="1"/>
  <c r="E79" i="30"/>
  <c r="H79" i="30" s="1"/>
  <c r="E78" i="30"/>
  <c r="H78" i="30" s="1"/>
  <c r="E77" i="30"/>
  <c r="H77" i="30" s="1"/>
  <c r="E76" i="30"/>
  <c r="H76" i="30" s="1"/>
  <c r="E61" i="30"/>
  <c r="H61" i="30" s="1"/>
  <c r="E60" i="30"/>
  <c r="H60" i="30" s="1"/>
  <c r="E57" i="30"/>
  <c r="E56" i="30"/>
  <c r="E55" i="30"/>
  <c r="E54" i="30"/>
  <c r="E53" i="30"/>
  <c r="E52" i="30"/>
  <c r="H52" i="30" s="1"/>
  <c r="E51" i="30"/>
  <c r="E50" i="30"/>
  <c r="H50" i="30" s="1"/>
  <c r="E47" i="30"/>
  <c r="H47" i="30" s="1"/>
  <c r="E46" i="30"/>
  <c r="H46" i="30" s="1"/>
  <c r="E45" i="30"/>
  <c r="H45" i="30" s="1"/>
  <c r="E44" i="30"/>
  <c r="H44" i="30" s="1"/>
  <c r="E43" i="30"/>
  <c r="H43" i="30" s="1"/>
  <c r="E42" i="30"/>
  <c r="H42" i="30" s="1"/>
  <c r="E41" i="30"/>
  <c r="H41" i="30" s="1"/>
  <c r="E40" i="30"/>
  <c r="H40" i="30" s="1"/>
  <c r="E37" i="30"/>
  <c r="H37" i="30" s="1"/>
  <c r="E36" i="30"/>
  <c r="H36" i="30" s="1"/>
  <c r="E35" i="30"/>
  <c r="H35" i="30" s="1"/>
  <c r="E34" i="30"/>
  <c r="H34" i="30" s="1"/>
  <c r="E33" i="30"/>
  <c r="H33" i="30" s="1"/>
  <c r="E32" i="30"/>
  <c r="H32" i="30" s="1"/>
  <c r="E31" i="30"/>
  <c r="H31" i="30" s="1"/>
  <c r="E30" i="30"/>
  <c r="H30" i="30" s="1"/>
  <c r="E27" i="30"/>
  <c r="H27" i="30" s="1"/>
  <c r="E26" i="30"/>
  <c r="H26" i="30" s="1"/>
  <c r="E25" i="30"/>
  <c r="H25" i="30" s="1"/>
  <c r="E24" i="30"/>
  <c r="H24" i="30" s="1"/>
  <c r="E23" i="30"/>
  <c r="H23" i="30" s="1"/>
  <c r="E22" i="30"/>
  <c r="H22" i="30" s="1"/>
  <c r="E21" i="30"/>
  <c r="H21" i="30" s="1"/>
  <c r="E20" i="30"/>
  <c r="H20" i="30" s="1"/>
  <c r="E19" i="30"/>
  <c r="E17" i="30"/>
  <c r="H17" i="30" s="1"/>
  <c r="E16" i="30"/>
  <c r="H16" i="30" s="1"/>
  <c r="E15" i="30"/>
  <c r="H15" i="30" s="1"/>
  <c r="E14" i="30"/>
  <c r="H14" i="30" s="1"/>
  <c r="E13" i="30"/>
  <c r="H13" i="30" s="1"/>
  <c r="E12" i="30"/>
  <c r="H12" i="30" s="1"/>
  <c r="E18" i="30" l="1"/>
  <c r="E75" i="30"/>
  <c r="E59" i="30"/>
  <c r="E58" i="30" s="1"/>
  <c r="H57" i="30"/>
  <c r="H54" i="30"/>
  <c r="H51" i="30"/>
  <c r="E49" i="30"/>
  <c r="E29" i="30"/>
  <c r="H19" i="30"/>
  <c r="H18" i="30" s="1"/>
  <c r="H29" i="30" l="1"/>
  <c r="H28" i="30" s="1"/>
  <c r="E28" i="30"/>
  <c r="H49" i="30"/>
  <c r="E48" i="30"/>
  <c r="H75" i="30"/>
  <c r="H74" i="30" s="1"/>
  <c r="E74" i="30"/>
  <c r="H59" i="30"/>
  <c r="H58" i="30" s="1"/>
  <c r="G102" i="30"/>
  <c r="F102" i="30"/>
  <c r="D102" i="30"/>
  <c r="C102" i="30"/>
  <c r="E103" i="30"/>
  <c r="H103" i="30" s="1"/>
  <c r="H102" i="30" s="1"/>
  <c r="H148" i="30"/>
  <c r="G148" i="30"/>
  <c r="F148" i="30"/>
  <c r="E148" i="30"/>
  <c r="D148" i="30"/>
  <c r="C148" i="30"/>
  <c r="H144" i="30"/>
  <c r="G144" i="30"/>
  <c r="F144" i="30"/>
  <c r="E144" i="30"/>
  <c r="D144" i="30"/>
  <c r="C144" i="30"/>
  <c r="H136" i="30"/>
  <c r="G136" i="30"/>
  <c r="F136" i="30"/>
  <c r="E136" i="30"/>
  <c r="D136" i="30"/>
  <c r="C136" i="30"/>
  <c r="H134" i="30"/>
  <c r="E133" i="30"/>
  <c r="C132" i="30"/>
  <c r="H122" i="30"/>
  <c r="G122" i="30"/>
  <c r="F122" i="30"/>
  <c r="D122" i="30"/>
  <c r="C122" i="30"/>
  <c r="H112" i="30"/>
  <c r="G112" i="30"/>
  <c r="F112" i="30"/>
  <c r="E112" i="30"/>
  <c r="D112" i="30"/>
  <c r="C112" i="30"/>
  <c r="E97" i="30"/>
  <c r="G92" i="30"/>
  <c r="F92" i="30"/>
  <c r="D92" i="30"/>
  <c r="C92" i="30"/>
  <c r="H84" i="30"/>
  <c r="G84" i="30"/>
  <c r="F84" i="30"/>
  <c r="D84" i="30"/>
  <c r="C84" i="30"/>
  <c r="C74" i="30"/>
  <c r="H70" i="30"/>
  <c r="G70" i="30"/>
  <c r="F70" i="30"/>
  <c r="E70" i="30"/>
  <c r="D70" i="30"/>
  <c r="C70" i="30"/>
  <c r="H62" i="30"/>
  <c r="G62" i="30"/>
  <c r="F62" i="30"/>
  <c r="E62" i="30"/>
  <c r="D62" i="30"/>
  <c r="C62" i="30"/>
  <c r="C58" i="30"/>
  <c r="H56" i="30"/>
  <c r="H55" i="30"/>
  <c r="H53" i="30"/>
  <c r="C48" i="30"/>
  <c r="E39" i="30"/>
  <c r="C38" i="30"/>
  <c r="C28" i="30"/>
  <c r="C18" i="30"/>
  <c r="E11" i="30"/>
  <c r="C10" i="30"/>
  <c r="E122" i="30"/>
  <c r="E84" i="30"/>
  <c r="H133" i="30" l="1"/>
  <c r="H132" i="30" s="1"/>
  <c r="E132" i="30"/>
  <c r="H11" i="30"/>
  <c r="H10" i="30" s="1"/>
  <c r="E10" i="30"/>
  <c r="H48" i="30"/>
  <c r="H39" i="30"/>
  <c r="H38" i="30" s="1"/>
  <c r="E38" i="30"/>
  <c r="D9" i="30"/>
  <c r="C83" i="30"/>
  <c r="D83" i="30"/>
  <c r="G83" i="30"/>
  <c r="F9" i="30"/>
  <c r="G9" i="30"/>
  <c r="C9" i="30"/>
  <c r="F83" i="30"/>
  <c r="H97" i="30"/>
  <c r="H92" i="30" s="1"/>
  <c r="H83" i="30" s="1"/>
  <c r="E92" i="30"/>
  <c r="E102" i="30"/>
  <c r="F157" i="30" l="1"/>
  <c r="G157" i="30"/>
  <c r="D157" i="30"/>
  <c r="H9" i="30"/>
  <c r="C157" i="30"/>
  <c r="E9" i="30"/>
  <c r="E83" i="30"/>
  <c r="H157" i="30" l="1"/>
  <c r="E157" i="30"/>
</calcChain>
</file>

<file path=xl/sharedStrings.xml><?xml version="1.0" encoding="utf-8"?>
<sst xmlns="http://schemas.openxmlformats.org/spreadsheetml/2006/main" count="161" uniqueCount="89">
  <si>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</si>
  <si>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</si>
  <si>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</si>
  <si>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</si>
  <si>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</si>
  <si>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</si>
  <si>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</si>
  <si>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</si>
  <si>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</si>
  <si>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</si>
  <si>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</si>
  <si>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</si>
  <si>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</si>
  <si>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</si>
  <si>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</si>
  <si>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</si>
  <si>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</si>
  <si>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</si>
  <si>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</si>
  <si>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</si>
  <si>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</si>
  <si>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</si>
  <si>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</si>
  <si>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</si>
  <si>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</si>
  <si>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</si>
  <si>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</si>
  <si>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</si>
  <si>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</si>
  <si>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</si>
  <si>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</si>
  <si>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</si>
  <si>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</si>
  <si>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</si>
  <si>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</si>
  <si>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</si>
  <si>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</si>
  <si>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</si>
  <si>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</si>
  <si>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</si>
  <si>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</si>
  <si>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</si>
  <si>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</si>
  <si>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</si>
  <si>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</si>
  <si>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</si>
  <si>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</si>
  <si>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</si>
  <si>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</si>
  <si>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</si>
  <si>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</si>
  <si>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</si>
  <si>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</si>
  <si>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</si>
  <si>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</si>
  <si>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</si>
  <si>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</si>
  <si>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</si>
  <si>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</si>
  <si>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</si>
  <si>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</si>
  <si>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</si>
  <si>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</si>
  <si>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</si>
  <si>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</si>
  <si>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</si>
  <si>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</si>
  <si>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</si>
  <si>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</si>
  <si>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</si>
  <si>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</si>
  <si>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</si>
  <si>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</si>
  <si>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</si>
  <si>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</si>
  <si>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</si>
  <si>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</si>
  <si>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</si>
  <si>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</si>
  <si>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</si>
  <si>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</si>
  <si>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</si>
  <si>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</si>
  <si>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</si>
  <si>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</si>
  <si>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</si>
  <si>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</si>
  <si>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Formato 6 a) Estado Analítico del Ejercicio del Presupuesto de Egresos Detallado - LDF 
                       (Clasificación por Objeto del Gasto)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</si>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</sst>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9">
    <xf numFmtId="0" fontId="0" fillId="0" borderId="0" xfId="0"/>
    <xf numFmtId="43" fontId="2" fillId="0" borderId="11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1" fillId="0" borderId="11" xfId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166" fontId="1" fillId="0" borderId="11" xfId="1" applyNumberFormat="1" applyFont="1" applyFill="1" applyBorder="1" applyAlignment="1">
      <alignment horizontal="right" vertical="center"/>
    </xf>
    <xf numFmtId="166" fontId="2" fillId="0" borderId="11" xfId="1" applyNumberFormat="1" applyFont="1" applyFill="1" applyBorder="1" applyAlignment="1">
      <alignment horizontal="right" vertical="center"/>
    </xf>
    <xf numFmtId="44" fontId="12" fillId="0" borderId="11" xfId="2" applyFont="1" applyFill="1" applyBorder="1" applyAlignment="1">
      <alignment horizontal="center" vertical="center"/>
    </xf>
    <xf numFmtId="43" fontId="11" fillId="0" borderId="11" xfId="1" applyFont="1" applyFill="1" applyBorder="1" applyAlignment="1">
      <alignment horizontal="center" vertical="center"/>
    </xf>
    <xf numFmtId="43" fontId="11" fillId="0" borderId="10" xfId="1" applyFont="1" applyFill="1" applyBorder="1" applyAlignment="1">
      <alignment horizontal="center" vertical="center"/>
    </xf>
    <xf numFmtId="39" fontId="2" fillId="0" borderId="11" xfId="1" applyNumberFormat="1" applyFont="1" applyFill="1" applyBorder="1" applyAlignment="1">
      <alignment horizontal="right" vertical="center"/>
    </xf>
    <xf numFmtId="43" fontId="10" fillId="0" borderId="11" xfId="1" applyFont="1" applyFill="1" applyBorder="1"/>
    <xf numFmtId="43" fontId="0" fillId="0" borderId="0" xfId="0" applyNumberFormat="1" applyFill="1"/>
    <xf numFmtId="44" fontId="0" fillId="0" borderId="0" xfId="0" applyNumberFormat="1"/>
    <xf numFmtId="43" fontId="0" fillId="0" borderId="0" xfId="0" applyNumberFormat="1"/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tabSelected="1" zoomScale="115" zoomScaleNormal="115" workbookViewId="0">
      <pane ySplit="9" topLeftCell="A10" activePane="bottomLeft" state="frozen"/>
      <selection activeCell="C175" sqref="C175"/>
      <selection pane="bottomLeft" sqref="A1:H1"/>
    </sheetView>
  </sheetViews>
  <sheetFormatPr baseColWidth="10" defaultRowHeight="15" x14ac:dyDescent="0.25"/>
  <cols>
    <col min="1" max="1" width="1.7109375" customWidth="1"/>
    <col min="2" max="2" width="39.85546875" customWidth="1"/>
    <col min="3" max="3" width="15.5703125" customWidth="1"/>
    <col min="4" max="4" width="16" customWidth="1"/>
    <col min="5" max="5" width="15.85546875" customWidth="1"/>
    <col min="6" max="8" width="15.85546875" bestFit="1" customWidth="1"/>
  </cols>
  <sheetData>
    <row r="1" spans="1:13" ht="33" customHeight="1" thickBot="1" x14ac:dyDescent="0.3">
      <c r="A1" s="23" t="s">
        <v>87</v>
      </c>
      <c r="B1" s="24"/>
      <c r="C1" s="24"/>
      <c r="D1" s="24"/>
      <c r="E1" s="24"/>
      <c r="F1" s="24"/>
      <c r="G1" s="24"/>
      <c r="H1" s="25"/>
    </row>
    <row r="2" spans="1:13" ht="12" customHeight="1" x14ac:dyDescent="0.25">
      <c r="A2" s="40" t="s">
        <v>84</v>
      </c>
      <c r="B2" s="41"/>
      <c r="C2" s="41"/>
      <c r="D2" s="41"/>
      <c r="E2" s="41"/>
      <c r="F2" s="41"/>
      <c r="G2" s="41"/>
      <c r="H2" s="42"/>
    </row>
    <row r="3" spans="1:13" ht="12" customHeight="1" x14ac:dyDescent="0.25">
      <c r="A3" s="43" t="s">
        <v>3</v>
      </c>
      <c r="B3" s="44"/>
      <c r="C3" s="44"/>
      <c r="D3" s="44"/>
      <c r="E3" s="44"/>
      <c r="F3" s="44"/>
      <c r="G3" s="44"/>
      <c r="H3" s="45"/>
    </row>
    <row r="4" spans="1:13" ht="12" customHeight="1" x14ac:dyDescent="0.25">
      <c r="A4" s="43" t="s">
        <v>4</v>
      </c>
      <c r="B4" s="44"/>
      <c r="C4" s="44"/>
      <c r="D4" s="44"/>
      <c r="E4" s="44"/>
      <c r="F4" s="44"/>
      <c r="G4" s="44"/>
      <c r="H4" s="45"/>
    </row>
    <row r="5" spans="1:13" ht="12" customHeight="1" x14ac:dyDescent="0.25">
      <c r="A5" s="43" t="s">
        <v>88</v>
      </c>
      <c r="B5" s="44"/>
      <c r="C5" s="44"/>
      <c r="D5" s="44"/>
      <c r="E5" s="44"/>
      <c r="F5" s="44"/>
      <c r="G5" s="44"/>
      <c r="H5" s="45"/>
    </row>
    <row r="6" spans="1:13" ht="12" customHeight="1" thickBot="1" x14ac:dyDescent="0.3">
      <c r="A6" s="46" t="s">
        <v>0</v>
      </c>
      <c r="B6" s="47"/>
      <c r="C6" s="47"/>
      <c r="D6" s="47"/>
      <c r="E6" s="47"/>
      <c r="F6" s="47"/>
      <c r="G6" s="47"/>
      <c r="H6" s="48"/>
    </row>
    <row r="7" spans="1:13" ht="18" customHeight="1" thickBot="1" x14ac:dyDescent="0.3">
      <c r="A7" s="31" t="s">
        <v>86</v>
      </c>
      <c r="B7" s="32"/>
      <c r="C7" s="35" t="s">
        <v>5</v>
      </c>
      <c r="D7" s="36"/>
      <c r="E7" s="36"/>
      <c r="F7" s="36"/>
      <c r="G7" s="37"/>
      <c r="H7" s="38" t="s">
        <v>83</v>
      </c>
    </row>
    <row r="8" spans="1:13" ht="26.25" customHeight="1" thickBot="1" x14ac:dyDescent="0.3">
      <c r="A8" s="33"/>
      <c r="B8" s="34"/>
      <c r="C8" s="3" t="s">
        <v>82</v>
      </c>
      <c r="D8" s="3" t="s">
        <v>6</v>
      </c>
      <c r="E8" s="2" t="s">
        <v>7</v>
      </c>
      <c r="F8" s="2" t="s">
        <v>1</v>
      </c>
      <c r="G8" s="2" t="s">
        <v>2</v>
      </c>
      <c r="H8" s="39"/>
    </row>
    <row r="9" spans="1:13" ht="12" customHeight="1" x14ac:dyDescent="0.25">
      <c r="A9" s="30" t="s">
        <v>8</v>
      </c>
      <c r="B9" s="30"/>
      <c r="C9" s="17">
        <f t="shared" ref="C9:H9" si="0">SUM(C10,C18,C28,C38,C48,C58,C62,C70,C74)</f>
        <v>827992669.47000015</v>
      </c>
      <c r="D9" s="17">
        <f>SUM(D10,D18,D28,D38,D48,D58,D62,D70,D74)</f>
        <v>-5034160.6999999937</v>
      </c>
      <c r="E9" s="17">
        <f t="shared" si="0"/>
        <v>822958508.76999986</v>
      </c>
      <c r="F9" s="17">
        <f t="shared" si="0"/>
        <v>415897829.49000001</v>
      </c>
      <c r="G9" s="17">
        <f t="shared" si="0"/>
        <v>328757939.97000003</v>
      </c>
      <c r="H9" s="17">
        <f t="shared" si="0"/>
        <v>407060679.27999997</v>
      </c>
    </row>
    <row r="10" spans="1:13" s="4" customFormat="1" ht="12" customHeight="1" x14ac:dyDescent="0.25">
      <c r="A10" s="26" t="s">
        <v>9</v>
      </c>
      <c r="B10" s="26"/>
      <c r="C10" s="5">
        <f>SUM(C11:C17)</f>
        <v>495121000.00000006</v>
      </c>
      <c r="D10" s="5">
        <f t="shared" ref="D10:H10" si="1">SUM(D11:D17)</f>
        <v>-6554493.2999999933</v>
      </c>
      <c r="E10" s="5">
        <f t="shared" si="1"/>
        <v>488566506.69999993</v>
      </c>
      <c r="F10" s="5">
        <f t="shared" si="1"/>
        <v>236511260.46000001</v>
      </c>
      <c r="G10" s="5">
        <f t="shared" si="1"/>
        <v>185995495.68000001</v>
      </c>
      <c r="H10" s="5">
        <f t="shared" si="1"/>
        <v>252055246.24000004</v>
      </c>
      <c r="I10" s="20"/>
      <c r="J10" s="20"/>
      <c r="K10" s="20"/>
      <c r="L10" s="20"/>
      <c r="M10" s="20"/>
    </row>
    <row r="11" spans="1:13" s="4" customFormat="1" ht="12" customHeight="1" x14ac:dyDescent="0.25">
      <c r="A11" s="8"/>
      <c r="B11" s="9" t="s">
        <v>10</v>
      </c>
      <c r="C11" s="1">
        <v>262090674.05000004</v>
      </c>
      <c r="D11" s="1">
        <v>344684.01000000187</v>
      </c>
      <c r="E11" s="1">
        <f>+C11+D11</f>
        <v>262435358.06000003</v>
      </c>
      <c r="F11" s="1">
        <v>131390024.13000001</v>
      </c>
      <c r="G11" s="1">
        <v>131383850.07000001</v>
      </c>
      <c r="H11" s="1">
        <f>+E11-F11</f>
        <v>131045333.93000002</v>
      </c>
    </row>
    <row r="12" spans="1:13" s="4" customFormat="1" ht="12" customHeight="1" x14ac:dyDescent="0.25">
      <c r="A12" s="8"/>
      <c r="B12" s="9" t="s">
        <v>11</v>
      </c>
      <c r="C12" s="1">
        <v>18211653.84</v>
      </c>
      <c r="D12" s="1">
        <v>15391.899999999674</v>
      </c>
      <c r="E12" s="1">
        <f t="shared" ref="E12:E17" si="2">+C12+D12</f>
        <v>18227045.739999998</v>
      </c>
      <c r="F12" s="1">
        <v>9121219.0000000019</v>
      </c>
      <c r="G12" s="1">
        <v>9121218.9299999997</v>
      </c>
      <c r="H12" s="1">
        <f t="shared" ref="H12:H17" si="3">+E12-F12</f>
        <v>9105826.7399999965</v>
      </c>
    </row>
    <row r="13" spans="1:13" s="4" customFormat="1" ht="12" customHeight="1" x14ac:dyDescent="0.25">
      <c r="A13" s="8"/>
      <c r="B13" s="9" t="s">
        <v>12</v>
      </c>
      <c r="C13" s="1">
        <v>108747639.99999999</v>
      </c>
      <c r="D13" s="1">
        <v>175246.01000000187</v>
      </c>
      <c r="E13" s="1">
        <f t="shared" si="2"/>
        <v>108922886.00999999</v>
      </c>
      <c r="F13" s="1">
        <v>54549066.410000004</v>
      </c>
      <c r="G13" s="1">
        <v>19666773.689999998</v>
      </c>
      <c r="H13" s="1">
        <f t="shared" si="3"/>
        <v>54373819.599999987</v>
      </c>
    </row>
    <row r="14" spans="1:13" s="4" customFormat="1" ht="12" customHeight="1" x14ac:dyDescent="0.25">
      <c r="A14" s="8"/>
      <c r="B14" s="9" t="s">
        <v>13</v>
      </c>
      <c r="C14" s="1">
        <v>54700000</v>
      </c>
      <c r="D14" s="1">
        <v>-1711485.1699999983</v>
      </c>
      <c r="E14" s="1">
        <f t="shared" si="2"/>
        <v>52988514.829999998</v>
      </c>
      <c r="F14" s="1">
        <v>25638414.84999999</v>
      </c>
      <c r="G14" s="1">
        <v>13746364.99</v>
      </c>
      <c r="H14" s="1">
        <f t="shared" si="3"/>
        <v>27350099.980000008</v>
      </c>
    </row>
    <row r="15" spans="1:13" s="4" customFormat="1" ht="12" customHeight="1" x14ac:dyDescent="0.25">
      <c r="A15" s="8"/>
      <c r="B15" s="9" t="s">
        <v>14</v>
      </c>
      <c r="C15" s="1">
        <v>43463381.189999998</v>
      </c>
      <c r="D15" s="1">
        <v>-2310148.4099999978</v>
      </c>
      <c r="E15" s="1">
        <f t="shared" si="2"/>
        <v>41153232.780000001</v>
      </c>
      <c r="F15" s="1">
        <v>14926892.25</v>
      </c>
      <c r="G15" s="1">
        <v>11191644.199999999</v>
      </c>
      <c r="H15" s="1">
        <f t="shared" si="3"/>
        <v>26226340.530000001</v>
      </c>
    </row>
    <row r="16" spans="1:13" s="4" customFormat="1" x14ac:dyDescent="0.25">
      <c r="A16" s="8"/>
      <c r="B16" s="9" t="s">
        <v>15</v>
      </c>
      <c r="C16" s="1">
        <v>4091650.92</v>
      </c>
      <c r="D16" s="1">
        <v>-2045825.4600000009</v>
      </c>
      <c r="E16" s="1">
        <f t="shared" si="2"/>
        <v>2045825.459999999</v>
      </c>
      <c r="F16" s="1">
        <v>0</v>
      </c>
      <c r="G16" s="1">
        <v>0</v>
      </c>
      <c r="H16" s="1">
        <f t="shared" si="3"/>
        <v>2045825.459999999</v>
      </c>
    </row>
    <row r="17" spans="1:8" s="4" customFormat="1" x14ac:dyDescent="0.25">
      <c r="A17" s="8"/>
      <c r="B17" s="9" t="s">
        <v>16</v>
      </c>
      <c r="C17" s="1">
        <v>3816000</v>
      </c>
      <c r="D17" s="1">
        <v>-1022356.1799999997</v>
      </c>
      <c r="E17" s="1">
        <f t="shared" si="2"/>
        <v>2793643.8200000003</v>
      </c>
      <c r="F17" s="1">
        <v>885643.82</v>
      </c>
      <c r="G17" s="1">
        <v>885643.8</v>
      </c>
      <c r="H17" s="1">
        <f t="shared" si="3"/>
        <v>1908000.0000000005</v>
      </c>
    </row>
    <row r="18" spans="1:8" s="4" customFormat="1" x14ac:dyDescent="0.25">
      <c r="A18" s="26" t="s">
        <v>17</v>
      </c>
      <c r="B18" s="26"/>
      <c r="C18" s="5">
        <f>SUM(C19:C27)</f>
        <v>31914091.18</v>
      </c>
      <c r="D18" s="5">
        <f t="shared" ref="D18:H18" si="4">SUM(D19:D27)</f>
        <v>1744697.5299999998</v>
      </c>
      <c r="E18" s="5">
        <f t="shared" si="4"/>
        <v>33658788.710000001</v>
      </c>
      <c r="F18" s="5">
        <f t="shared" si="4"/>
        <v>16856058.41</v>
      </c>
      <c r="G18" s="5">
        <f t="shared" si="4"/>
        <v>15894991.34</v>
      </c>
      <c r="H18" s="5">
        <f t="shared" si="4"/>
        <v>16802730.299999997</v>
      </c>
    </row>
    <row r="19" spans="1:8" s="4" customFormat="1" x14ac:dyDescent="0.25">
      <c r="A19" s="8"/>
      <c r="B19" s="9" t="s">
        <v>18</v>
      </c>
      <c r="C19" s="1">
        <v>3215104.6999999997</v>
      </c>
      <c r="D19" s="1">
        <v>-963787.30999999982</v>
      </c>
      <c r="E19" s="1">
        <f>+C19+D19</f>
        <v>2251317.3899999997</v>
      </c>
      <c r="F19" s="1">
        <v>844848.37</v>
      </c>
      <c r="G19" s="1">
        <v>798209.27999999991</v>
      </c>
      <c r="H19" s="1">
        <f t="shared" ref="H19:H27" si="5">+E19-F19</f>
        <v>1406469.0199999996</v>
      </c>
    </row>
    <row r="20" spans="1:8" s="4" customFormat="1" x14ac:dyDescent="0.25">
      <c r="A20" s="8"/>
      <c r="B20" s="9" t="s">
        <v>19</v>
      </c>
      <c r="C20" s="1">
        <v>420000</v>
      </c>
      <c r="D20" s="1">
        <v>-44.940000000031432</v>
      </c>
      <c r="E20" s="1">
        <f t="shared" ref="E20:E27" si="6">+C20+D20</f>
        <v>419955.05999999994</v>
      </c>
      <c r="F20" s="1">
        <v>229955.06</v>
      </c>
      <c r="G20" s="1">
        <v>204025.65</v>
      </c>
      <c r="H20" s="1">
        <f t="shared" si="5"/>
        <v>189999.99999999994</v>
      </c>
    </row>
    <row r="21" spans="1:8" s="4" customFormat="1" x14ac:dyDescent="0.25">
      <c r="A21" s="8"/>
      <c r="B21" s="9" t="s">
        <v>20</v>
      </c>
      <c r="C21" s="1">
        <v>500000</v>
      </c>
      <c r="D21" s="1">
        <v>155500</v>
      </c>
      <c r="E21" s="1">
        <f t="shared" si="6"/>
        <v>655500</v>
      </c>
      <c r="F21" s="1">
        <v>655500</v>
      </c>
      <c r="G21" s="1">
        <v>655500</v>
      </c>
      <c r="H21" s="1">
        <f t="shared" si="5"/>
        <v>0</v>
      </c>
    </row>
    <row r="22" spans="1:8" s="4" customFormat="1" x14ac:dyDescent="0.25">
      <c r="A22" s="8"/>
      <c r="B22" s="9" t="s">
        <v>21</v>
      </c>
      <c r="C22" s="1">
        <v>2135000</v>
      </c>
      <c r="D22" s="1">
        <v>-504077.54999999993</v>
      </c>
      <c r="E22" s="1">
        <f t="shared" si="6"/>
        <v>1630922.4500000002</v>
      </c>
      <c r="F22" s="1">
        <v>651272.43000000005</v>
      </c>
      <c r="G22" s="1">
        <v>627940.48</v>
      </c>
      <c r="H22" s="1">
        <f t="shared" si="5"/>
        <v>979650.02000000014</v>
      </c>
    </row>
    <row r="23" spans="1:8" s="4" customFormat="1" x14ac:dyDescent="0.25">
      <c r="A23" s="8"/>
      <c r="B23" s="9" t="s">
        <v>22</v>
      </c>
      <c r="C23" s="1">
        <v>10200296.02</v>
      </c>
      <c r="D23" s="1">
        <v>1822488.8599999999</v>
      </c>
      <c r="E23" s="1">
        <f t="shared" si="6"/>
        <v>12022784.879999999</v>
      </c>
      <c r="F23" s="1">
        <v>5608070.1699999999</v>
      </c>
      <c r="G23" s="1">
        <v>5143777.92</v>
      </c>
      <c r="H23" s="1">
        <f t="shared" si="5"/>
        <v>6414714.709999999</v>
      </c>
    </row>
    <row r="24" spans="1:8" s="4" customFormat="1" x14ac:dyDescent="0.25">
      <c r="A24" s="8"/>
      <c r="B24" s="9" t="s">
        <v>23</v>
      </c>
      <c r="C24" s="1">
        <v>10916150</v>
      </c>
      <c r="D24" s="1">
        <v>-599121.4</v>
      </c>
      <c r="E24" s="1">
        <f t="shared" si="6"/>
        <v>10317028.6</v>
      </c>
      <c r="F24" s="1">
        <v>4834276.99</v>
      </c>
      <c r="G24" s="1">
        <v>4669140.92</v>
      </c>
      <c r="H24" s="1">
        <f t="shared" si="5"/>
        <v>5482751.6099999994</v>
      </c>
    </row>
    <row r="25" spans="1:8" s="4" customFormat="1" x14ac:dyDescent="0.25">
      <c r="A25" s="8"/>
      <c r="B25" s="9" t="s">
        <v>24</v>
      </c>
      <c r="C25" s="1">
        <v>50692.19</v>
      </c>
      <c r="D25" s="1">
        <v>65378.780000000057</v>
      </c>
      <c r="E25" s="1">
        <f t="shared" si="6"/>
        <v>116070.97000000006</v>
      </c>
      <c r="F25" s="1">
        <v>111070.97000000002</v>
      </c>
      <c r="G25" s="1">
        <v>109814.76000000001</v>
      </c>
      <c r="H25" s="1">
        <f t="shared" si="5"/>
        <v>5000.0000000000437</v>
      </c>
    </row>
    <row r="26" spans="1:8" s="4" customFormat="1" x14ac:dyDescent="0.25">
      <c r="A26" s="8"/>
      <c r="B26" s="9" t="s">
        <v>25</v>
      </c>
      <c r="C26" s="1">
        <v>0</v>
      </c>
      <c r="D26" s="1">
        <v>0</v>
      </c>
      <c r="E26" s="1">
        <f t="shared" si="6"/>
        <v>0</v>
      </c>
      <c r="F26" s="1">
        <v>0</v>
      </c>
      <c r="G26" s="1">
        <v>0</v>
      </c>
      <c r="H26" s="1">
        <f t="shared" si="5"/>
        <v>0</v>
      </c>
    </row>
    <row r="27" spans="1:8" s="4" customFormat="1" x14ac:dyDescent="0.25">
      <c r="A27" s="8"/>
      <c r="B27" s="9" t="s">
        <v>26</v>
      </c>
      <c r="C27" s="1">
        <v>4476848.2699999996</v>
      </c>
      <c r="D27" s="1">
        <v>1768361.0899999996</v>
      </c>
      <c r="E27" s="1">
        <f t="shared" si="6"/>
        <v>6245209.3599999994</v>
      </c>
      <c r="F27" s="1">
        <v>3921064.4200000004</v>
      </c>
      <c r="G27" s="1">
        <v>3686582.33</v>
      </c>
      <c r="H27" s="1">
        <f t="shared" si="5"/>
        <v>2324144.939999999</v>
      </c>
    </row>
    <row r="28" spans="1:8" s="4" customFormat="1" x14ac:dyDescent="0.25">
      <c r="A28" s="26" t="s">
        <v>27</v>
      </c>
      <c r="B28" s="26"/>
      <c r="C28" s="5">
        <f>SUM(C29:C37)</f>
        <v>293451427.97000003</v>
      </c>
      <c r="D28" s="5">
        <f t="shared" ref="D28:H28" si="7">SUM(D29:D37)</f>
        <v>4551900.290000001</v>
      </c>
      <c r="E28" s="5">
        <f t="shared" si="7"/>
        <v>298003328.25999999</v>
      </c>
      <c r="F28" s="5">
        <f t="shared" si="7"/>
        <v>159825625.52000001</v>
      </c>
      <c r="G28" s="5">
        <f t="shared" si="7"/>
        <v>124162567.84999999</v>
      </c>
      <c r="H28" s="5">
        <f t="shared" si="7"/>
        <v>138177702.73999998</v>
      </c>
    </row>
    <row r="29" spans="1:8" s="4" customFormat="1" x14ac:dyDescent="0.25">
      <c r="A29" s="8"/>
      <c r="B29" s="9" t="s">
        <v>28</v>
      </c>
      <c r="C29" s="1">
        <v>226043500.01999998</v>
      </c>
      <c r="D29" s="1">
        <v>-256176.74999999875</v>
      </c>
      <c r="E29" s="1">
        <f t="shared" ref="E29:E37" si="8">+C29+D29</f>
        <v>225787323.26999998</v>
      </c>
      <c r="F29" s="1">
        <v>115699926.11000001</v>
      </c>
      <c r="G29" s="1">
        <v>95939747.580000013</v>
      </c>
      <c r="H29" s="1">
        <f t="shared" ref="H29:H37" si="9">+E29-F29</f>
        <v>110087397.15999997</v>
      </c>
    </row>
    <row r="30" spans="1:8" s="4" customFormat="1" x14ac:dyDescent="0.25">
      <c r="A30" s="8"/>
      <c r="B30" s="9" t="s">
        <v>29</v>
      </c>
      <c r="C30" s="1">
        <v>2721000</v>
      </c>
      <c r="D30" s="1">
        <v>-198191.35999999999</v>
      </c>
      <c r="E30" s="1">
        <f t="shared" si="8"/>
        <v>2522808.64</v>
      </c>
      <c r="F30" s="1">
        <v>1662308.6</v>
      </c>
      <c r="G30" s="1">
        <v>1467770.6</v>
      </c>
      <c r="H30" s="1">
        <f t="shared" si="9"/>
        <v>860500.04</v>
      </c>
    </row>
    <row r="31" spans="1:8" s="4" customFormat="1" x14ac:dyDescent="0.25">
      <c r="A31" s="8"/>
      <c r="B31" s="9" t="s">
        <v>30</v>
      </c>
      <c r="C31" s="1">
        <v>2050000</v>
      </c>
      <c r="D31" s="1">
        <v>76402.39</v>
      </c>
      <c r="E31" s="1">
        <f t="shared" si="8"/>
        <v>2126402.39</v>
      </c>
      <c r="F31" s="1">
        <v>1099341.3800000001</v>
      </c>
      <c r="G31" s="1">
        <v>958141.38</v>
      </c>
      <c r="H31" s="1">
        <f t="shared" si="9"/>
        <v>1027061.01</v>
      </c>
    </row>
    <row r="32" spans="1:8" s="4" customFormat="1" x14ac:dyDescent="0.25">
      <c r="A32" s="8"/>
      <c r="B32" s="9" t="s">
        <v>31</v>
      </c>
      <c r="C32" s="1">
        <v>6400000</v>
      </c>
      <c r="D32" s="1">
        <v>1212212.75</v>
      </c>
      <c r="E32" s="1">
        <f t="shared" si="8"/>
        <v>7612212.75</v>
      </c>
      <c r="F32" s="1">
        <v>3878879.4</v>
      </c>
      <c r="G32" s="1">
        <v>2791913.08</v>
      </c>
      <c r="H32" s="1">
        <f t="shared" si="9"/>
        <v>3733333.35</v>
      </c>
    </row>
    <row r="33" spans="1:8" s="4" customFormat="1" x14ac:dyDescent="0.25">
      <c r="A33" s="8"/>
      <c r="B33" s="9" t="s">
        <v>32</v>
      </c>
      <c r="C33" s="1">
        <v>5500000</v>
      </c>
      <c r="D33" s="1">
        <v>-1958620.9500000004</v>
      </c>
      <c r="E33" s="1">
        <f t="shared" si="8"/>
        <v>3541379.05</v>
      </c>
      <c r="F33" s="1">
        <v>1622543.61</v>
      </c>
      <c r="G33" s="1">
        <v>1403333.49</v>
      </c>
      <c r="H33" s="1">
        <f t="shared" si="9"/>
        <v>1918835.4399999997</v>
      </c>
    </row>
    <row r="34" spans="1:8" s="4" customFormat="1" x14ac:dyDescent="0.25">
      <c r="A34" s="8"/>
      <c r="B34" s="9" t="s">
        <v>33</v>
      </c>
      <c r="C34" s="1">
        <v>492242.8</v>
      </c>
      <c r="D34" s="1">
        <v>-408502.5</v>
      </c>
      <c r="E34" s="1">
        <f t="shared" si="8"/>
        <v>83740.299999999988</v>
      </c>
      <c r="F34" s="1">
        <v>67618.899999999994</v>
      </c>
      <c r="G34" s="1">
        <v>67618.899999999994</v>
      </c>
      <c r="H34" s="1">
        <f t="shared" si="9"/>
        <v>16121.399999999994</v>
      </c>
    </row>
    <row r="35" spans="1:8" s="4" customFormat="1" x14ac:dyDescent="0.25">
      <c r="A35" s="8"/>
      <c r="B35" s="9" t="s">
        <v>34</v>
      </c>
      <c r="C35" s="1">
        <v>1900078.4</v>
      </c>
      <c r="D35" s="1">
        <v>-84462.560000000027</v>
      </c>
      <c r="E35" s="1">
        <f t="shared" si="8"/>
        <v>1815615.8399999999</v>
      </c>
      <c r="F35" s="1">
        <v>872626.64</v>
      </c>
      <c r="G35" s="1">
        <v>872626.64000000013</v>
      </c>
      <c r="H35" s="1">
        <f t="shared" si="9"/>
        <v>942989.19999999984</v>
      </c>
    </row>
    <row r="36" spans="1:8" s="4" customFormat="1" x14ac:dyDescent="0.25">
      <c r="A36" s="8"/>
      <c r="B36" s="9" t="s">
        <v>35</v>
      </c>
      <c r="C36" s="1">
        <v>0</v>
      </c>
      <c r="D36" s="1">
        <v>21425</v>
      </c>
      <c r="E36" s="1">
        <f t="shared" si="8"/>
        <v>21425</v>
      </c>
      <c r="F36" s="1">
        <v>21425</v>
      </c>
      <c r="G36" s="1">
        <v>21425</v>
      </c>
      <c r="H36" s="1">
        <f t="shared" si="9"/>
        <v>0</v>
      </c>
    </row>
    <row r="37" spans="1:8" s="4" customFormat="1" x14ac:dyDescent="0.25">
      <c r="A37" s="8"/>
      <c r="B37" s="9" t="s">
        <v>36</v>
      </c>
      <c r="C37" s="1">
        <v>48344606.75</v>
      </c>
      <c r="D37" s="1">
        <v>6147814.2700000005</v>
      </c>
      <c r="E37" s="1">
        <f t="shared" si="8"/>
        <v>54492421.020000003</v>
      </c>
      <c r="F37" s="1">
        <v>34900955.880000003</v>
      </c>
      <c r="G37" s="1">
        <v>20639991.18</v>
      </c>
      <c r="H37" s="1">
        <f t="shared" si="9"/>
        <v>19591465.140000001</v>
      </c>
    </row>
    <row r="38" spans="1:8" s="4" customFormat="1" x14ac:dyDescent="0.25">
      <c r="A38" s="28" t="s">
        <v>37</v>
      </c>
      <c r="B38" s="28"/>
      <c r="C38" s="5">
        <f>SUM(C39:C47)</f>
        <v>50000</v>
      </c>
      <c r="D38" s="5">
        <f t="shared" ref="D38:H38" si="10">SUM(D39:D47)</f>
        <v>-15000</v>
      </c>
      <c r="E38" s="5">
        <f t="shared" si="10"/>
        <v>35000</v>
      </c>
      <c r="F38" s="5">
        <f t="shared" si="10"/>
        <v>10000</v>
      </c>
      <c r="G38" s="5">
        <f t="shared" si="10"/>
        <v>10000</v>
      </c>
      <c r="H38" s="5">
        <f t="shared" si="10"/>
        <v>25000</v>
      </c>
    </row>
    <row r="39" spans="1:8" s="4" customFormat="1" x14ac:dyDescent="0.25">
      <c r="A39" s="8"/>
      <c r="B39" s="9" t="s">
        <v>38</v>
      </c>
      <c r="C39" s="19">
        <v>0</v>
      </c>
      <c r="D39" s="19">
        <v>0</v>
      </c>
      <c r="E39" s="1">
        <f t="shared" ref="E39:E47" si="11">+C39+D39</f>
        <v>0</v>
      </c>
      <c r="F39" s="1">
        <v>0</v>
      </c>
      <c r="G39" s="1">
        <v>0</v>
      </c>
      <c r="H39" s="1">
        <f t="shared" ref="H39:H47" si="12">+E39-F39</f>
        <v>0</v>
      </c>
    </row>
    <row r="40" spans="1:8" s="4" customFormat="1" x14ac:dyDescent="0.25">
      <c r="A40" s="8"/>
      <c r="B40" s="9" t="s">
        <v>39</v>
      </c>
      <c r="C40" s="19">
        <v>0</v>
      </c>
      <c r="D40" s="19">
        <v>0</v>
      </c>
      <c r="E40" s="1">
        <f t="shared" si="11"/>
        <v>0</v>
      </c>
      <c r="F40" s="1">
        <v>0</v>
      </c>
      <c r="G40" s="1">
        <v>0</v>
      </c>
      <c r="H40" s="1">
        <f t="shared" si="12"/>
        <v>0</v>
      </c>
    </row>
    <row r="41" spans="1:8" s="4" customFormat="1" x14ac:dyDescent="0.25">
      <c r="A41" s="8"/>
      <c r="B41" s="9" t="s">
        <v>40</v>
      </c>
      <c r="C41" s="19">
        <v>0</v>
      </c>
      <c r="D41" s="19">
        <v>0</v>
      </c>
      <c r="E41" s="1">
        <f t="shared" si="11"/>
        <v>0</v>
      </c>
      <c r="F41" s="1">
        <v>0</v>
      </c>
      <c r="G41" s="1">
        <v>0</v>
      </c>
      <c r="H41" s="1">
        <f t="shared" si="12"/>
        <v>0</v>
      </c>
    </row>
    <row r="42" spans="1:8" s="4" customFormat="1" x14ac:dyDescent="0.25">
      <c r="A42" s="8"/>
      <c r="B42" s="9" t="s">
        <v>41</v>
      </c>
      <c r="C42" s="19">
        <v>50000</v>
      </c>
      <c r="D42" s="19">
        <v>-15000</v>
      </c>
      <c r="E42" s="1">
        <f t="shared" si="11"/>
        <v>35000</v>
      </c>
      <c r="F42" s="1">
        <v>10000</v>
      </c>
      <c r="G42" s="1">
        <v>10000</v>
      </c>
      <c r="H42" s="1">
        <f t="shared" si="12"/>
        <v>25000</v>
      </c>
    </row>
    <row r="43" spans="1:8" s="4" customFormat="1" x14ac:dyDescent="0.25">
      <c r="A43" s="8"/>
      <c r="B43" s="9" t="s">
        <v>42</v>
      </c>
      <c r="C43" s="19">
        <v>0</v>
      </c>
      <c r="D43" s="19">
        <v>0</v>
      </c>
      <c r="E43" s="1">
        <f t="shared" si="11"/>
        <v>0</v>
      </c>
      <c r="F43" s="1">
        <v>0</v>
      </c>
      <c r="G43" s="1">
        <v>0</v>
      </c>
      <c r="H43" s="1">
        <f t="shared" si="12"/>
        <v>0</v>
      </c>
    </row>
    <row r="44" spans="1:8" s="4" customFormat="1" x14ac:dyDescent="0.25">
      <c r="A44" s="8"/>
      <c r="B44" s="9" t="s">
        <v>43</v>
      </c>
      <c r="C44" s="19">
        <v>0</v>
      </c>
      <c r="D44" s="19">
        <v>0</v>
      </c>
      <c r="E44" s="1">
        <f t="shared" si="11"/>
        <v>0</v>
      </c>
      <c r="F44" s="1">
        <v>0</v>
      </c>
      <c r="G44" s="1">
        <v>0</v>
      </c>
      <c r="H44" s="1">
        <f t="shared" si="12"/>
        <v>0</v>
      </c>
    </row>
    <row r="45" spans="1:8" s="4" customFormat="1" x14ac:dyDescent="0.25">
      <c r="A45" s="8"/>
      <c r="B45" s="9" t="s">
        <v>44</v>
      </c>
      <c r="C45" s="19">
        <v>0</v>
      </c>
      <c r="D45" s="19">
        <v>0</v>
      </c>
      <c r="E45" s="1">
        <f t="shared" si="11"/>
        <v>0</v>
      </c>
      <c r="F45" s="1">
        <v>0</v>
      </c>
      <c r="G45" s="1">
        <v>0</v>
      </c>
      <c r="H45" s="1">
        <f t="shared" si="12"/>
        <v>0</v>
      </c>
    </row>
    <row r="46" spans="1:8" s="4" customFormat="1" x14ac:dyDescent="0.25">
      <c r="A46" s="8"/>
      <c r="B46" s="9" t="s">
        <v>45</v>
      </c>
      <c r="C46" s="19">
        <v>0</v>
      </c>
      <c r="D46" s="19"/>
      <c r="E46" s="1">
        <f t="shared" si="11"/>
        <v>0</v>
      </c>
      <c r="F46" s="1">
        <v>0</v>
      </c>
      <c r="G46" s="1">
        <v>0</v>
      </c>
      <c r="H46" s="1">
        <f t="shared" si="12"/>
        <v>0</v>
      </c>
    </row>
    <row r="47" spans="1:8" s="4" customFormat="1" x14ac:dyDescent="0.25">
      <c r="A47" s="8"/>
      <c r="B47" s="9" t="s">
        <v>46</v>
      </c>
      <c r="C47" s="19">
        <v>0</v>
      </c>
      <c r="D47" s="19">
        <v>0</v>
      </c>
      <c r="E47" s="1">
        <f t="shared" si="11"/>
        <v>0</v>
      </c>
      <c r="F47" s="1">
        <v>0</v>
      </c>
      <c r="G47" s="1">
        <v>0</v>
      </c>
      <c r="H47" s="1">
        <f t="shared" si="12"/>
        <v>0</v>
      </c>
    </row>
    <row r="48" spans="1:8" s="4" customFormat="1" ht="15" customHeight="1" x14ac:dyDescent="0.25">
      <c r="A48" s="28" t="s">
        <v>47</v>
      </c>
      <c r="B48" s="28"/>
      <c r="C48" s="5">
        <f>SUM(C49:C57)</f>
        <v>0</v>
      </c>
      <c r="D48" s="5">
        <f t="shared" ref="D48:H48" si="13">SUM(D49:D57)</f>
        <v>2427263.4699999997</v>
      </c>
      <c r="E48" s="5">
        <f t="shared" si="13"/>
        <v>2427263.4699999997</v>
      </c>
      <c r="F48" s="5">
        <f t="shared" si="13"/>
        <v>2427263.4699999997</v>
      </c>
      <c r="G48" s="5">
        <f t="shared" si="13"/>
        <v>2427263.4699999997</v>
      </c>
      <c r="H48" s="5">
        <f t="shared" si="13"/>
        <v>0</v>
      </c>
    </row>
    <row r="49" spans="1:8" s="4" customFormat="1" ht="12" customHeight="1" x14ac:dyDescent="0.25">
      <c r="A49" s="8"/>
      <c r="B49" s="9" t="s">
        <v>48</v>
      </c>
      <c r="C49" s="19">
        <v>0</v>
      </c>
      <c r="D49" s="1">
        <v>2298557.42</v>
      </c>
      <c r="E49" s="1">
        <f>+C49+D49</f>
        <v>2298557.42</v>
      </c>
      <c r="F49" s="1">
        <v>2298557.42</v>
      </c>
      <c r="G49" s="1">
        <v>2298557.42</v>
      </c>
      <c r="H49" s="1">
        <f>+E49-F49</f>
        <v>0</v>
      </c>
    </row>
    <row r="50" spans="1:8" s="4" customFormat="1" ht="12" customHeight="1" x14ac:dyDescent="0.25">
      <c r="A50" s="8"/>
      <c r="B50" s="9" t="s">
        <v>49</v>
      </c>
      <c r="C50" s="19">
        <v>0</v>
      </c>
      <c r="D50" s="19"/>
      <c r="E50" s="1">
        <f t="shared" ref="E50:E57" si="14">+C50+D50</f>
        <v>0</v>
      </c>
      <c r="F50" s="19"/>
      <c r="G50" s="19"/>
      <c r="H50" s="1">
        <f t="shared" ref="H50:H52" si="15">+E50-F50</f>
        <v>0</v>
      </c>
    </row>
    <row r="51" spans="1:8" s="4" customFormat="1" ht="12" customHeight="1" x14ac:dyDescent="0.25">
      <c r="A51" s="8"/>
      <c r="B51" s="9" t="s">
        <v>50</v>
      </c>
      <c r="C51" s="19">
        <v>0</v>
      </c>
      <c r="D51" s="19"/>
      <c r="E51" s="1">
        <f t="shared" si="14"/>
        <v>0</v>
      </c>
      <c r="F51" s="19"/>
      <c r="G51" s="19"/>
      <c r="H51" s="1">
        <f>+E51-F51</f>
        <v>0</v>
      </c>
    </row>
    <row r="52" spans="1:8" s="4" customFormat="1" ht="12" customHeight="1" x14ac:dyDescent="0.25">
      <c r="A52" s="8"/>
      <c r="B52" s="9" t="s">
        <v>51</v>
      </c>
      <c r="C52" s="19">
        <v>0</v>
      </c>
      <c r="D52" s="19"/>
      <c r="E52" s="1">
        <f t="shared" si="14"/>
        <v>0</v>
      </c>
      <c r="F52" s="19"/>
      <c r="G52" s="19"/>
      <c r="H52" s="1">
        <f t="shared" si="15"/>
        <v>0</v>
      </c>
    </row>
    <row r="53" spans="1:8" s="4" customFormat="1" ht="12" customHeight="1" x14ac:dyDescent="0.25">
      <c r="A53" s="8"/>
      <c r="B53" s="9" t="s">
        <v>52</v>
      </c>
      <c r="C53" s="19">
        <v>0</v>
      </c>
      <c r="D53" s="19"/>
      <c r="E53" s="1">
        <f t="shared" si="14"/>
        <v>0</v>
      </c>
      <c r="F53" s="19"/>
      <c r="G53" s="19"/>
      <c r="H53" s="1">
        <f t="shared" ref="H53:H56" si="16">+E53-F53</f>
        <v>0</v>
      </c>
    </row>
    <row r="54" spans="1:8" s="4" customFormat="1" ht="12" customHeight="1" x14ac:dyDescent="0.25">
      <c r="A54" s="8"/>
      <c r="B54" s="9" t="s">
        <v>53</v>
      </c>
      <c r="C54" s="19">
        <v>0</v>
      </c>
      <c r="D54" s="1">
        <v>128706.05000000002</v>
      </c>
      <c r="E54" s="1">
        <f t="shared" si="14"/>
        <v>128706.05000000002</v>
      </c>
      <c r="F54" s="1">
        <v>128706.05000000002</v>
      </c>
      <c r="G54" s="1">
        <v>128706.04999999999</v>
      </c>
      <c r="H54" s="1">
        <f>+E54-F54</f>
        <v>0</v>
      </c>
    </row>
    <row r="55" spans="1:8" s="4" customFormat="1" ht="12" customHeight="1" x14ac:dyDescent="0.25">
      <c r="A55" s="8"/>
      <c r="B55" s="9" t="s">
        <v>54</v>
      </c>
      <c r="C55" s="19">
        <v>0</v>
      </c>
      <c r="D55" s="19"/>
      <c r="E55" s="1">
        <f t="shared" si="14"/>
        <v>0</v>
      </c>
      <c r="F55" s="19"/>
      <c r="G55" s="19"/>
      <c r="H55" s="1">
        <f t="shared" si="16"/>
        <v>0</v>
      </c>
    </row>
    <row r="56" spans="1:8" s="4" customFormat="1" ht="12" customHeight="1" x14ac:dyDescent="0.25">
      <c r="A56" s="8"/>
      <c r="B56" s="9" t="s">
        <v>55</v>
      </c>
      <c r="C56" s="19">
        <v>0</v>
      </c>
      <c r="D56" s="19"/>
      <c r="E56" s="1">
        <f t="shared" si="14"/>
        <v>0</v>
      </c>
      <c r="F56" s="19"/>
      <c r="G56" s="19"/>
      <c r="H56" s="1">
        <f t="shared" si="16"/>
        <v>0</v>
      </c>
    </row>
    <row r="57" spans="1:8" s="4" customFormat="1" ht="12" customHeight="1" x14ac:dyDescent="0.25">
      <c r="A57" s="8"/>
      <c r="B57" s="9" t="s">
        <v>56</v>
      </c>
      <c r="C57" s="19">
        <v>0</v>
      </c>
      <c r="D57" s="19"/>
      <c r="E57" s="1">
        <f t="shared" si="14"/>
        <v>0</v>
      </c>
      <c r="F57" s="19"/>
      <c r="G57" s="19"/>
      <c r="H57" s="1">
        <f>+E57-F57</f>
        <v>0</v>
      </c>
    </row>
    <row r="58" spans="1:8" s="4" customFormat="1" ht="12" customHeight="1" x14ac:dyDescent="0.25">
      <c r="A58" s="26" t="s">
        <v>57</v>
      </c>
      <c r="B58" s="26"/>
      <c r="C58" s="5">
        <f>SUM(C59:C61)</f>
        <v>7456150.3200000003</v>
      </c>
      <c r="D58" s="5">
        <f t="shared" ref="D58:H58" si="17">SUM(D59:D61)</f>
        <v>-7456150.3200000003</v>
      </c>
      <c r="E58" s="5">
        <f t="shared" si="17"/>
        <v>0</v>
      </c>
      <c r="F58" s="5">
        <f t="shared" si="17"/>
        <v>0</v>
      </c>
      <c r="G58" s="5">
        <f t="shared" si="17"/>
        <v>0</v>
      </c>
      <c r="H58" s="5">
        <f t="shared" si="17"/>
        <v>0</v>
      </c>
    </row>
    <row r="59" spans="1:8" s="4" customFormat="1" ht="12" customHeight="1" x14ac:dyDescent="0.25">
      <c r="A59" s="8"/>
      <c r="B59" s="9" t="s">
        <v>58</v>
      </c>
      <c r="C59" s="1">
        <v>7456150.3200000003</v>
      </c>
      <c r="D59" s="1">
        <v>-7456150.3200000003</v>
      </c>
      <c r="E59" s="1">
        <f>+C59+D59</f>
        <v>0</v>
      </c>
      <c r="F59" s="1">
        <v>0</v>
      </c>
      <c r="G59" s="1">
        <v>0</v>
      </c>
      <c r="H59" s="1">
        <f>+E59-F59</f>
        <v>0</v>
      </c>
    </row>
    <row r="60" spans="1:8" s="4" customFormat="1" ht="12" customHeight="1" x14ac:dyDescent="0.25">
      <c r="A60" s="8"/>
      <c r="B60" s="9" t="s">
        <v>59</v>
      </c>
      <c r="C60" s="1">
        <v>0</v>
      </c>
      <c r="D60" s="1">
        <v>0</v>
      </c>
      <c r="E60" s="1">
        <f t="shared" ref="E60:E73" si="18">+C60+D60</f>
        <v>0</v>
      </c>
      <c r="F60" s="1">
        <v>0</v>
      </c>
      <c r="G60" s="1">
        <v>0</v>
      </c>
      <c r="H60" s="1">
        <f t="shared" ref="H60:H73" si="19">+E60-F60</f>
        <v>0</v>
      </c>
    </row>
    <row r="61" spans="1:8" s="4" customFormat="1" ht="12" customHeight="1" x14ac:dyDescent="0.25">
      <c r="A61" s="8"/>
      <c r="B61" s="9" t="s">
        <v>60</v>
      </c>
      <c r="C61" s="1">
        <v>0</v>
      </c>
      <c r="D61" s="1">
        <v>0</v>
      </c>
      <c r="E61" s="1">
        <f t="shared" si="18"/>
        <v>0</v>
      </c>
      <c r="F61" s="1">
        <v>0</v>
      </c>
      <c r="G61" s="1">
        <v>0</v>
      </c>
      <c r="H61" s="1">
        <f t="shared" si="19"/>
        <v>0</v>
      </c>
    </row>
    <row r="62" spans="1:8" s="4" customFormat="1" ht="12" customHeight="1" x14ac:dyDescent="0.25">
      <c r="A62" s="26" t="s">
        <v>61</v>
      </c>
      <c r="B62" s="26"/>
      <c r="C62" s="5">
        <f t="shared" ref="C62:H62" si="20">SUM(C63:C69)</f>
        <v>0</v>
      </c>
      <c r="D62" s="5">
        <f t="shared" si="20"/>
        <v>0</v>
      </c>
      <c r="E62" s="5">
        <f t="shared" si="20"/>
        <v>0</v>
      </c>
      <c r="F62" s="5">
        <f t="shared" si="20"/>
        <v>0</v>
      </c>
      <c r="G62" s="5">
        <f t="shared" si="20"/>
        <v>0</v>
      </c>
      <c r="H62" s="5">
        <f t="shared" si="20"/>
        <v>0</v>
      </c>
    </row>
    <row r="63" spans="1:8" s="4" customFormat="1" ht="12" customHeight="1" x14ac:dyDescent="0.25">
      <c r="A63" s="8"/>
      <c r="B63" s="9" t="s">
        <v>62</v>
      </c>
      <c r="C63" s="1">
        <v>0</v>
      </c>
      <c r="D63" s="1">
        <v>0</v>
      </c>
      <c r="E63" s="1">
        <f t="shared" si="18"/>
        <v>0</v>
      </c>
      <c r="F63" s="1">
        <v>0</v>
      </c>
      <c r="G63" s="1">
        <v>0</v>
      </c>
      <c r="H63" s="1">
        <f t="shared" si="19"/>
        <v>0</v>
      </c>
    </row>
    <row r="64" spans="1:8" s="4" customFormat="1" x14ac:dyDescent="0.25">
      <c r="A64" s="8"/>
      <c r="B64" s="9" t="s">
        <v>63</v>
      </c>
      <c r="C64" s="1">
        <v>0</v>
      </c>
      <c r="D64" s="1">
        <v>0</v>
      </c>
      <c r="E64" s="1">
        <f t="shared" si="18"/>
        <v>0</v>
      </c>
      <c r="F64" s="1">
        <v>0</v>
      </c>
      <c r="G64" s="1">
        <v>0</v>
      </c>
      <c r="H64" s="1">
        <f t="shared" si="19"/>
        <v>0</v>
      </c>
    </row>
    <row r="65" spans="1:8" s="4" customFormat="1" x14ac:dyDescent="0.25">
      <c r="A65" s="8"/>
      <c r="B65" s="9" t="s">
        <v>64</v>
      </c>
      <c r="C65" s="1">
        <v>0</v>
      </c>
      <c r="D65" s="1">
        <v>0</v>
      </c>
      <c r="E65" s="1">
        <f t="shared" si="18"/>
        <v>0</v>
      </c>
      <c r="F65" s="1">
        <v>0</v>
      </c>
      <c r="G65" s="1">
        <v>0</v>
      </c>
      <c r="H65" s="1">
        <f t="shared" si="19"/>
        <v>0</v>
      </c>
    </row>
    <row r="66" spans="1:8" s="4" customFormat="1" x14ac:dyDescent="0.25">
      <c r="A66" s="8"/>
      <c r="B66" s="9" t="s">
        <v>65</v>
      </c>
      <c r="C66" s="1">
        <v>0</v>
      </c>
      <c r="D66" s="1">
        <v>0</v>
      </c>
      <c r="E66" s="1">
        <f t="shared" si="18"/>
        <v>0</v>
      </c>
      <c r="F66" s="1">
        <v>0</v>
      </c>
      <c r="G66" s="1">
        <v>0</v>
      </c>
      <c r="H66" s="1">
        <f t="shared" si="19"/>
        <v>0</v>
      </c>
    </row>
    <row r="67" spans="1:8" s="4" customFormat="1" ht="16.5" x14ac:dyDescent="0.25">
      <c r="A67" s="8"/>
      <c r="B67" s="10" t="s">
        <v>85</v>
      </c>
      <c r="C67" s="1">
        <v>0</v>
      </c>
      <c r="D67" s="1">
        <v>0</v>
      </c>
      <c r="E67" s="1">
        <f t="shared" si="18"/>
        <v>0</v>
      </c>
      <c r="F67" s="1">
        <v>0</v>
      </c>
      <c r="G67" s="1">
        <v>0</v>
      </c>
      <c r="H67" s="1">
        <f t="shared" si="19"/>
        <v>0</v>
      </c>
    </row>
    <row r="68" spans="1:8" s="4" customFormat="1" x14ac:dyDescent="0.25">
      <c r="A68" s="8"/>
      <c r="B68" s="9" t="s">
        <v>66</v>
      </c>
      <c r="C68" s="1">
        <v>0</v>
      </c>
      <c r="D68" s="1">
        <v>0</v>
      </c>
      <c r="E68" s="1">
        <f t="shared" si="18"/>
        <v>0</v>
      </c>
      <c r="F68" s="1">
        <v>0</v>
      </c>
      <c r="G68" s="1">
        <v>0</v>
      </c>
      <c r="H68" s="1">
        <f t="shared" si="19"/>
        <v>0</v>
      </c>
    </row>
    <row r="69" spans="1:8" s="4" customFormat="1" x14ac:dyDescent="0.25">
      <c r="A69" s="8"/>
      <c r="B69" s="9" t="s">
        <v>67</v>
      </c>
      <c r="C69" s="1">
        <v>0</v>
      </c>
      <c r="D69" s="1">
        <v>0</v>
      </c>
      <c r="E69" s="1">
        <f t="shared" si="18"/>
        <v>0</v>
      </c>
      <c r="F69" s="1">
        <v>0</v>
      </c>
      <c r="G69" s="1">
        <v>0</v>
      </c>
      <c r="H69" s="1">
        <f t="shared" si="19"/>
        <v>0</v>
      </c>
    </row>
    <row r="70" spans="1:8" s="4" customFormat="1" x14ac:dyDescent="0.25">
      <c r="A70" s="26" t="s">
        <v>68</v>
      </c>
      <c r="B70" s="26"/>
      <c r="C70" s="5">
        <f>SUM(C71:C73)</f>
        <v>0</v>
      </c>
      <c r="D70" s="5">
        <f t="shared" ref="D70:H70" si="21">SUM(D71:D73)</f>
        <v>0</v>
      </c>
      <c r="E70" s="5">
        <f t="shared" si="21"/>
        <v>0</v>
      </c>
      <c r="F70" s="5">
        <f t="shared" si="21"/>
        <v>0</v>
      </c>
      <c r="G70" s="5">
        <f t="shared" si="21"/>
        <v>0</v>
      </c>
      <c r="H70" s="5">
        <f t="shared" si="21"/>
        <v>0</v>
      </c>
    </row>
    <row r="71" spans="1:8" s="4" customFormat="1" x14ac:dyDescent="0.25">
      <c r="A71" s="8"/>
      <c r="B71" s="9" t="s">
        <v>69</v>
      </c>
      <c r="C71" s="1">
        <v>0</v>
      </c>
      <c r="D71" s="1">
        <v>0</v>
      </c>
      <c r="E71" s="1">
        <f t="shared" si="18"/>
        <v>0</v>
      </c>
      <c r="F71" s="1">
        <v>0</v>
      </c>
      <c r="G71" s="1">
        <v>0</v>
      </c>
      <c r="H71" s="1">
        <f t="shared" si="19"/>
        <v>0</v>
      </c>
    </row>
    <row r="72" spans="1:8" s="4" customFormat="1" x14ac:dyDescent="0.25">
      <c r="A72" s="8"/>
      <c r="B72" s="9" t="s">
        <v>70</v>
      </c>
      <c r="C72" s="1">
        <v>0</v>
      </c>
      <c r="D72" s="1">
        <v>0</v>
      </c>
      <c r="E72" s="1">
        <f t="shared" si="18"/>
        <v>0</v>
      </c>
      <c r="F72" s="1">
        <v>0</v>
      </c>
      <c r="G72" s="1">
        <v>0</v>
      </c>
      <c r="H72" s="1">
        <f t="shared" si="19"/>
        <v>0</v>
      </c>
    </row>
    <row r="73" spans="1:8" s="4" customFormat="1" x14ac:dyDescent="0.25">
      <c r="A73" s="8"/>
      <c r="B73" s="9" t="s">
        <v>71</v>
      </c>
      <c r="C73" s="1">
        <v>0</v>
      </c>
      <c r="D73" s="1">
        <v>0</v>
      </c>
      <c r="E73" s="1">
        <f t="shared" si="18"/>
        <v>0</v>
      </c>
      <c r="F73" s="1">
        <v>0</v>
      </c>
      <c r="G73" s="1">
        <v>0</v>
      </c>
      <c r="H73" s="1">
        <f t="shared" si="19"/>
        <v>0</v>
      </c>
    </row>
    <row r="74" spans="1:8" s="4" customFormat="1" x14ac:dyDescent="0.25">
      <c r="A74" s="26" t="s">
        <v>72</v>
      </c>
      <c r="B74" s="26"/>
      <c r="C74" s="5">
        <f>SUM(C75:C81)</f>
        <v>0</v>
      </c>
      <c r="D74" s="5">
        <f t="shared" ref="D74:H74" si="22">SUM(D75:D81)</f>
        <v>267621.63</v>
      </c>
      <c r="E74" s="5">
        <f t="shared" si="22"/>
        <v>267621.63</v>
      </c>
      <c r="F74" s="5">
        <f t="shared" si="22"/>
        <v>267621.63</v>
      </c>
      <c r="G74" s="5">
        <f t="shared" si="22"/>
        <v>267621.63</v>
      </c>
      <c r="H74" s="5">
        <f t="shared" si="22"/>
        <v>0</v>
      </c>
    </row>
    <row r="75" spans="1:8" s="4" customFormat="1" x14ac:dyDescent="0.25">
      <c r="A75" s="8"/>
      <c r="B75" s="9" t="s">
        <v>73</v>
      </c>
      <c r="C75" s="1">
        <v>0</v>
      </c>
      <c r="D75" s="1"/>
      <c r="E75" s="1">
        <f>+C75+D75</f>
        <v>0</v>
      </c>
      <c r="F75" s="1">
        <v>0</v>
      </c>
      <c r="G75" s="1">
        <v>0</v>
      </c>
      <c r="H75" s="1">
        <f>+E75-F75</f>
        <v>0</v>
      </c>
    </row>
    <row r="76" spans="1:8" s="4" customFormat="1" x14ac:dyDescent="0.25">
      <c r="A76" s="8"/>
      <c r="B76" s="9" t="s">
        <v>74</v>
      </c>
      <c r="C76" s="1">
        <v>0</v>
      </c>
      <c r="D76" s="1">
        <v>0</v>
      </c>
      <c r="E76" s="1">
        <f t="shared" ref="E76:E82" si="23">+C76+D76</f>
        <v>0</v>
      </c>
      <c r="F76" s="1">
        <v>0</v>
      </c>
      <c r="G76" s="1">
        <v>0</v>
      </c>
      <c r="H76" s="1">
        <f t="shared" ref="H76:H81" si="24">+E76-F76</f>
        <v>0</v>
      </c>
    </row>
    <row r="77" spans="1:8" s="4" customFormat="1" x14ac:dyDescent="0.25">
      <c r="A77" s="8"/>
      <c r="B77" s="9" t="s">
        <v>75</v>
      </c>
      <c r="C77" s="1">
        <v>0</v>
      </c>
      <c r="D77" s="1">
        <v>0</v>
      </c>
      <c r="E77" s="1">
        <f t="shared" si="23"/>
        <v>0</v>
      </c>
      <c r="F77" s="1">
        <v>0</v>
      </c>
      <c r="G77" s="1">
        <v>0</v>
      </c>
      <c r="H77" s="1">
        <f t="shared" si="24"/>
        <v>0</v>
      </c>
    </row>
    <row r="78" spans="1:8" s="4" customFormat="1" x14ac:dyDescent="0.25">
      <c r="A78" s="8"/>
      <c r="B78" s="9" t="s">
        <v>76</v>
      </c>
      <c r="C78" s="1">
        <v>0</v>
      </c>
      <c r="D78" s="1">
        <v>267621.63</v>
      </c>
      <c r="E78" s="1">
        <f t="shared" si="23"/>
        <v>267621.63</v>
      </c>
      <c r="F78" s="1">
        <v>267621.63</v>
      </c>
      <c r="G78" s="1">
        <v>267621.63</v>
      </c>
      <c r="H78" s="1">
        <f t="shared" si="24"/>
        <v>0</v>
      </c>
    </row>
    <row r="79" spans="1:8" s="4" customFormat="1" x14ac:dyDescent="0.25">
      <c r="A79" s="8"/>
      <c r="B79" s="9" t="s">
        <v>77</v>
      </c>
      <c r="C79" s="1">
        <v>0</v>
      </c>
      <c r="D79" s="1">
        <v>0</v>
      </c>
      <c r="E79" s="1">
        <f t="shared" si="23"/>
        <v>0</v>
      </c>
      <c r="F79" s="1">
        <v>0</v>
      </c>
      <c r="G79" s="1">
        <v>0</v>
      </c>
      <c r="H79" s="1">
        <f t="shared" si="24"/>
        <v>0</v>
      </c>
    </row>
    <row r="80" spans="1:8" s="4" customFormat="1" x14ac:dyDescent="0.25">
      <c r="A80" s="8"/>
      <c r="B80" s="9" t="s">
        <v>78</v>
      </c>
      <c r="C80" s="1">
        <v>0</v>
      </c>
      <c r="D80" s="1">
        <v>0</v>
      </c>
      <c r="E80" s="1">
        <f t="shared" si="23"/>
        <v>0</v>
      </c>
      <c r="F80" s="1">
        <v>0</v>
      </c>
      <c r="G80" s="1">
        <v>0</v>
      </c>
      <c r="H80" s="1">
        <f t="shared" si="24"/>
        <v>0</v>
      </c>
    </row>
    <row r="81" spans="1:8" s="4" customFormat="1" x14ac:dyDescent="0.25">
      <c r="A81" s="8"/>
      <c r="B81" s="9" t="s">
        <v>79</v>
      </c>
      <c r="C81" s="1">
        <v>0</v>
      </c>
      <c r="D81" s="1">
        <v>0</v>
      </c>
      <c r="E81" s="1">
        <f t="shared" si="23"/>
        <v>0</v>
      </c>
      <c r="F81" s="18">
        <v>0</v>
      </c>
      <c r="G81" s="18">
        <v>0</v>
      </c>
      <c r="H81" s="1">
        <f t="shared" si="24"/>
        <v>0</v>
      </c>
    </row>
    <row r="82" spans="1:8" s="4" customFormat="1" x14ac:dyDescent="0.25">
      <c r="A82" s="26"/>
      <c r="B82" s="26"/>
      <c r="C82" s="5"/>
      <c r="D82" s="1">
        <v>0</v>
      </c>
      <c r="E82" s="1">
        <f t="shared" si="23"/>
        <v>0</v>
      </c>
      <c r="F82" s="5"/>
      <c r="G82" s="5"/>
      <c r="H82" s="5"/>
    </row>
    <row r="83" spans="1:8" s="4" customFormat="1" x14ac:dyDescent="0.25">
      <c r="A83" s="29" t="s">
        <v>80</v>
      </c>
      <c r="B83" s="29"/>
      <c r="C83" s="16">
        <f>SUM(C84,C92,C102,C112,C122,C132,C136,C144,C148)</f>
        <v>18640375.800000001</v>
      </c>
      <c r="D83" s="16">
        <f>SUM(D84,D92,D102,D112,D122,D132,D136,D144,D148)</f>
        <v>-4665053.3399999961</v>
      </c>
      <c r="E83" s="16">
        <f t="shared" ref="E83:H83" si="25">SUM(E84,E92,E102,E112,E122,E132,E136,E144,E148)</f>
        <v>13975322.460000005</v>
      </c>
      <c r="F83" s="16">
        <f t="shared" si="25"/>
        <v>2791096.98</v>
      </c>
      <c r="G83" s="16">
        <f t="shared" si="25"/>
        <v>2791096.98</v>
      </c>
      <c r="H83" s="16">
        <f t="shared" si="25"/>
        <v>11184225.480000004</v>
      </c>
    </row>
    <row r="84" spans="1:8" s="4" customFormat="1" x14ac:dyDescent="0.25">
      <c r="A84" s="26" t="s">
        <v>9</v>
      </c>
      <c r="B84" s="26"/>
      <c r="C84" s="1">
        <f>SUM(C85:C91)</f>
        <v>0</v>
      </c>
      <c r="D84" s="1">
        <f t="shared" ref="D84:H84" si="26">SUM(D85:D91)</f>
        <v>0</v>
      </c>
      <c r="E84" s="1">
        <f t="shared" si="26"/>
        <v>0</v>
      </c>
      <c r="F84" s="1">
        <f t="shared" si="26"/>
        <v>0</v>
      </c>
      <c r="G84" s="1">
        <f t="shared" si="26"/>
        <v>0</v>
      </c>
      <c r="H84" s="1">
        <f t="shared" si="26"/>
        <v>0</v>
      </c>
    </row>
    <row r="85" spans="1:8" s="4" customFormat="1" x14ac:dyDescent="0.25">
      <c r="A85" s="8"/>
      <c r="B85" s="9" t="s">
        <v>10</v>
      </c>
      <c r="C85" s="1"/>
      <c r="D85" s="1"/>
      <c r="E85" s="1"/>
      <c r="F85" s="1"/>
      <c r="G85" s="1"/>
      <c r="H85" s="1"/>
    </row>
    <row r="86" spans="1:8" s="4" customFormat="1" x14ac:dyDescent="0.25">
      <c r="A86" s="8"/>
      <c r="B86" s="9" t="s">
        <v>11</v>
      </c>
      <c r="C86" s="1"/>
      <c r="D86" s="1"/>
      <c r="E86" s="1"/>
      <c r="F86" s="1"/>
      <c r="G86" s="1"/>
      <c r="H86" s="1"/>
    </row>
    <row r="87" spans="1:8" s="4" customFormat="1" x14ac:dyDescent="0.25">
      <c r="A87" s="8"/>
      <c r="B87" s="9" t="s">
        <v>12</v>
      </c>
      <c r="C87" s="1"/>
      <c r="D87" s="1"/>
      <c r="E87" s="1"/>
      <c r="F87" s="1"/>
      <c r="G87" s="1"/>
      <c r="H87" s="1"/>
    </row>
    <row r="88" spans="1:8" s="4" customFormat="1" x14ac:dyDescent="0.25">
      <c r="A88" s="8"/>
      <c r="B88" s="9" t="s">
        <v>13</v>
      </c>
      <c r="C88" s="1"/>
      <c r="D88" s="1"/>
      <c r="E88" s="1"/>
      <c r="F88" s="1"/>
      <c r="G88" s="1"/>
      <c r="H88" s="1"/>
    </row>
    <row r="89" spans="1:8" s="4" customFormat="1" x14ac:dyDescent="0.25">
      <c r="A89" s="8"/>
      <c r="B89" s="9" t="s">
        <v>14</v>
      </c>
      <c r="C89" s="1"/>
      <c r="D89" s="1"/>
      <c r="E89" s="1"/>
      <c r="F89" s="1"/>
      <c r="G89" s="1"/>
      <c r="H89" s="1"/>
    </row>
    <row r="90" spans="1:8" s="4" customFormat="1" x14ac:dyDescent="0.25">
      <c r="A90" s="8"/>
      <c r="B90" s="9" t="s">
        <v>15</v>
      </c>
      <c r="C90" s="1"/>
      <c r="D90" s="1"/>
      <c r="E90" s="1"/>
      <c r="F90" s="1"/>
      <c r="G90" s="1"/>
      <c r="H90" s="1"/>
    </row>
    <row r="91" spans="1:8" s="4" customFormat="1" x14ac:dyDescent="0.25">
      <c r="A91" s="8"/>
      <c r="B91" s="9" t="s">
        <v>16</v>
      </c>
      <c r="C91" s="1"/>
      <c r="D91" s="1"/>
      <c r="E91" s="1"/>
      <c r="F91" s="1"/>
      <c r="G91" s="1"/>
      <c r="H91" s="1"/>
    </row>
    <row r="92" spans="1:8" s="4" customFormat="1" x14ac:dyDescent="0.25">
      <c r="A92" s="26" t="s">
        <v>17</v>
      </c>
      <c r="B92" s="26"/>
      <c r="C92" s="5">
        <f>SUM(C93:C101)</f>
        <v>5592112.7400000002</v>
      </c>
      <c r="D92" s="5">
        <f t="shared" ref="D92:H92" si="27">SUM(D93:D101)</f>
        <v>0</v>
      </c>
      <c r="E92" s="5">
        <f t="shared" si="27"/>
        <v>5592112.7400000002</v>
      </c>
      <c r="F92" s="5">
        <f t="shared" si="27"/>
        <v>0</v>
      </c>
      <c r="G92" s="5">
        <f t="shared" si="27"/>
        <v>0</v>
      </c>
      <c r="H92" s="5">
        <f t="shared" si="27"/>
        <v>5592112.7400000002</v>
      </c>
    </row>
    <row r="93" spans="1:8" s="4" customFormat="1" x14ac:dyDescent="0.25">
      <c r="A93" s="8"/>
      <c r="B93" s="9" t="s">
        <v>18</v>
      </c>
      <c r="C93" s="1"/>
      <c r="D93" s="1"/>
      <c r="E93" s="1"/>
      <c r="F93" s="1"/>
      <c r="G93" s="1"/>
      <c r="H93" s="1"/>
    </row>
    <row r="94" spans="1:8" s="4" customFormat="1" x14ac:dyDescent="0.25">
      <c r="A94" s="8"/>
      <c r="B94" s="9" t="s">
        <v>19</v>
      </c>
      <c r="C94" s="1"/>
      <c r="D94" s="1"/>
      <c r="E94" s="1"/>
      <c r="F94" s="1"/>
      <c r="G94" s="1"/>
      <c r="H94" s="1"/>
    </row>
    <row r="95" spans="1:8" s="4" customFormat="1" x14ac:dyDescent="0.25">
      <c r="A95" s="8"/>
      <c r="B95" s="9" t="s">
        <v>20</v>
      </c>
      <c r="C95" s="1"/>
      <c r="D95" s="1"/>
      <c r="E95" s="1"/>
      <c r="F95" s="1"/>
      <c r="G95" s="1"/>
      <c r="H95" s="1"/>
    </row>
    <row r="96" spans="1:8" s="4" customFormat="1" x14ac:dyDescent="0.25">
      <c r="A96" s="8"/>
      <c r="B96" s="9" t="s">
        <v>21</v>
      </c>
      <c r="C96" s="1"/>
      <c r="D96" s="1"/>
      <c r="E96" s="1"/>
      <c r="F96" s="1"/>
      <c r="G96" s="1"/>
      <c r="H96" s="1"/>
    </row>
    <row r="97" spans="1:8" s="4" customFormat="1" x14ac:dyDescent="0.25">
      <c r="A97" s="8"/>
      <c r="B97" s="9" t="s">
        <v>22</v>
      </c>
      <c r="C97" s="1">
        <v>5592112.7400000002</v>
      </c>
      <c r="D97" s="6">
        <v>0</v>
      </c>
      <c r="E97" s="1">
        <f t="shared" ref="E97" si="28">+C97+D97</f>
        <v>5592112.7400000002</v>
      </c>
      <c r="F97" s="6">
        <v>0</v>
      </c>
      <c r="G97" s="6">
        <v>0</v>
      </c>
      <c r="H97" s="1">
        <f>+E97-F97</f>
        <v>5592112.7400000002</v>
      </c>
    </row>
    <row r="98" spans="1:8" s="4" customFormat="1" x14ac:dyDescent="0.25">
      <c r="A98" s="8"/>
      <c r="B98" s="9" t="s">
        <v>23</v>
      </c>
      <c r="C98" s="1"/>
      <c r="D98" s="1"/>
      <c r="E98" s="1"/>
      <c r="F98" s="1"/>
      <c r="G98" s="1"/>
      <c r="H98" s="1"/>
    </row>
    <row r="99" spans="1:8" s="4" customFormat="1" x14ac:dyDescent="0.25">
      <c r="A99" s="8"/>
      <c r="B99" s="9" t="s">
        <v>24</v>
      </c>
      <c r="C99" s="1"/>
      <c r="D99" s="1"/>
      <c r="E99" s="1"/>
      <c r="F99" s="1"/>
      <c r="G99" s="1"/>
      <c r="H99" s="1"/>
    </row>
    <row r="100" spans="1:8" s="4" customFormat="1" x14ac:dyDescent="0.25">
      <c r="A100" s="8"/>
      <c r="B100" s="9" t="s">
        <v>25</v>
      </c>
      <c r="C100" s="1"/>
      <c r="D100" s="1"/>
      <c r="E100" s="1"/>
      <c r="F100" s="1"/>
      <c r="G100" s="1"/>
      <c r="H100" s="1"/>
    </row>
    <row r="101" spans="1:8" s="4" customFormat="1" x14ac:dyDescent="0.25">
      <c r="A101" s="8"/>
      <c r="B101" s="9" t="s">
        <v>26</v>
      </c>
      <c r="C101" s="1"/>
      <c r="D101" s="1"/>
      <c r="E101" s="1"/>
      <c r="F101" s="1"/>
      <c r="G101" s="1"/>
      <c r="H101" s="1"/>
    </row>
    <row r="102" spans="1:8" s="4" customFormat="1" x14ac:dyDescent="0.25">
      <c r="A102" s="26" t="s">
        <v>27</v>
      </c>
      <c r="B102" s="26"/>
      <c r="C102" s="5">
        <f>SUM(C103:C111)</f>
        <v>5592112.7400000002</v>
      </c>
      <c r="D102" s="5">
        <f t="shared" ref="D102:H102" si="29">SUM(D103:D111)</f>
        <v>0</v>
      </c>
      <c r="E102" s="5">
        <f t="shared" si="29"/>
        <v>5592112.7400000002</v>
      </c>
      <c r="F102" s="5">
        <f t="shared" si="29"/>
        <v>0</v>
      </c>
      <c r="G102" s="13">
        <f t="shared" si="29"/>
        <v>0</v>
      </c>
      <c r="H102" s="13">
        <f t="shared" si="29"/>
        <v>5592112.7400000002</v>
      </c>
    </row>
    <row r="103" spans="1:8" s="4" customFormat="1" x14ac:dyDescent="0.25">
      <c r="A103" s="8"/>
      <c r="B103" s="9" t="s">
        <v>28</v>
      </c>
      <c r="C103" s="1">
        <v>5592112.7400000002</v>
      </c>
      <c r="D103" s="1"/>
      <c r="E103" s="1">
        <f>+C103+D103</f>
        <v>5592112.7400000002</v>
      </c>
      <c r="F103" s="1">
        <v>0</v>
      </c>
      <c r="G103" s="14">
        <v>0</v>
      </c>
      <c r="H103" s="14">
        <f>+E103-F103</f>
        <v>5592112.7400000002</v>
      </c>
    </row>
    <row r="104" spans="1:8" s="4" customFormat="1" x14ac:dyDescent="0.25">
      <c r="A104" s="8"/>
      <c r="B104" s="9" t="s">
        <v>29</v>
      </c>
      <c r="C104" s="1"/>
      <c r="D104" s="1"/>
      <c r="E104" s="1"/>
      <c r="F104" s="1"/>
      <c r="G104" s="1"/>
      <c r="H104" s="1"/>
    </row>
    <row r="105" spans="1:8" s="4" customFormat="1" x14ac:dyDescent="0.25">
      <c r="A105" s="8"/>
      <c r="B105" s="9" t="s">
        <v>30</v>
      </c>
      <c r="C105" s="1"/>
      <c r="D105" s="1"/>
      <c r="E105" s="1"/>
      <c r="F105" s="1"/>
      <c r="G105" s="1"/>
      <c r="H105" s="1"/>
    </row>
    <row r="106" spans="1:8" s="4" customFormat="1" x14ac:dyDescent="0.25">
      <c r="A106" s="8"/>
      <c r="B106" s="9" t="s">
        <v>31</v>
      </c>
      <c r="C106" s="1"/>
      <c r="D106" s="1"/>
      <c r="E106" s="1"/>
      <c r="F106" s="1"/>
      <c r="G106" s="1"/>
      <c r="H106" s="1"/>
    </row>
    <row r="107" spans="1:8" s="4" customFormat="1" x14ac:dyDescent="0.25">
      <c r="A107" s="8"/>
      <c r="B107" s="9" t="s">
        <v>32</v>
      </c>
      <c r="C107" s="1"/>
      <c r="D107" s="1"/>
      <c r="E107" s="1"/>
      <c r="F107" s="1"/>
      <c r="G107" s="1"/>
      <c r="H107" s="1"/>
    </row>
    <row r="108" spans="1:8" s="4" customFormat="1" x14ac:dyDescent="0.25">
      <c r="A108" s="8"/>
      <c r="B108" s="9" t="s">
        <v>33</v>
      </c>
      <c r="C108" s="1"/>
      <c r="D108" s="1"/>
      <c r="E108" s="1"/>
      <c r="F108" s="1"/>
      <c r="G108" s="1"/>
      <c r="H108" s="1"/>
    </row>
    <row r="109" spans="1:8" s="4" customFormat="1" x14ac:dyDescent="0.25">
      <c r="A109" s="8"/>
      <c r="B109" s="9" t="s">
        <v>34</v>
      </c>
      <c r="C109" s="1"/>
      <c r="D109" s="1"/>
      <c r="E109" s="1"/>
      <c r="F109" s="1"/>
      <c r="G109" s="1"/>
      <c r="H109" s="1"/>
    </row>
    <row r="110" spans="1:8" s="4" customFormat="1" x14ac:dyDescent="0.25">
      <c r="A110" s="8"/>
      <c r="B110" s="9" t="s">
        <v>35</v>
      </c>
      <c r="C110" s="1"/>
      <c r="D110" s="1"/>
      <c r="E110" s="1"/>
      <c r="F110" s="1"/>
      <c r="G110" s="1"/>
      <c r="H110" s="1"/>
    </row>
    <row r="111" spans="1:8" s="4" customFormat="1" x14ac:dyDescent="0.25">
      <c r="A111" s="8"/>
      <c r="B111" s="9" t="s">
        <v>36</v>
      </c>
      <c r="C111" s="1"/>
      <c r="D111" s="1"/>
      <c r="E111" s="1"/>
      <c r="F111" s="1"/>
      <c r="G111" s="1"/>
      <c r="H111" s="1"/>
    </row>
    <row r="112" spans="1:8" s="4" customFormat="1" x14ac:dyDescent="0.25">
      <c r="A112" s="28" t="s">
        <v>37</v>
      </c>
      <c r="B112" s="28"/>
      <c r="C112" s="1">
        <f>SUM(C113:C121)</f>
        <v>0</v>
      </c>
      <c r="D112" s="1">
        <f t="shared" ref="D112:H112" si="30">SUM(D113:D121)</f>
        <v>0</v>
      </c>
      <c r="E112" s="1">
        <f t="shared" si="30"/>
        <v>0</v>
      </c>
      <c r="F112" s="1">
        <f t="shared" si="30"/>
        <v>0</v>
      </c>
      <c r="G112" s="1">
        <f t="shared" si="30"/>
        <v>0</v>
      </c>
      <c r="H112" s="1">
        <f t="shared" si="30"/>
        <v>0</v>
      </c>
    </row>
    <row r="113" spans="1:8" s="4" customFormat="1" x14ac:dyDescent="0.25">
      <c r="A113" s="8"/>
      <c r="B113" s="9" t="s">
        <v>38</v>
      </c>
      <c r="C113" s="1"/>
      <c r="D113" s="1"/>
      <c r="E113" s="1"/>
      <c r="F113" s="1"/>
      <c r="G113" s="1"/>
      <c r="H113" s="1"/>
    </row>
    <row r="114" spans="1:8" s="4" customFormat="1" x14ac:dyDescent="0.25">
      <c r="A114" s="8"/>
      <c r="B114" s="9" t="s">
        <v>39</v>
      </c>
      <c r="C114" s="1"/>
      <c r="D114" s="1"/>
      <c r="E114" s="1"/>
      <c r="F114" s="1"/>
      <c r="G114" s="1"/>
      <c r="H114" s="1"/>
    </row>
    <row r="115" spans="1:8" s="4" customFormat="1" x14ac:dyDescent="0.25">
      <c r="A115" s="8"/>
      <c r="B115" s="9" t="s">
        <v>40</v>
      </c>
      <c r="C115" s="1"/>
      <c r="D115" s="1"/>
      <c r="E115" s="1"/>
      <c r="F115" s="1"/>
      <c r="G115" s="1"/>
      <c r="H115" s="1"/>
    </row>
    <row r="116" spans="1:8" s="4" customFormat="1" x14ac:dyDescent="0.25">
      <c r="A116" s="8"/>
      <c r="B116" s="9" t="s">
        <v>41</v>
      </c>
      <c r="C116" s="1"/>
      <c r="D116" s="1"/>
      <c r="E116" s="1"/>
      <c r="F116" s="1"/>
      <c r="G116" s="1"/>
      <c r="H116" s="1"/>
    </row>
    <row r="117" spans="1:8" s="4" customFormat="1" x14ac:dyDescent="0.25">
      <c r="A117" s="8"/>
      <c r="B117" s="9" t="s">
        <v>42</v>
      </c>
      <c r="C117" s="1"/>
      <c r="D117" s="1"/>
      <c r="E117" s="1"/>
      <c r="F117" s="1"/>
      <c r="G117" s="1"/>
      <c r="H117" s="1"/>
    </row>
    <row r="118" spans="1:8" s="4" customFormat="1" x14ac:dyDescent="0.25">
      <c r="A118" s="8"/>
      <c r="B118" s="9" t="s">
        <v>43</v>
      </c>
      <c r="C118" s="1"/>
      <c r="D118" s="1"/>
      <c r="E118" s="1"/>
      <c r="F118" s="1"/>
      <c r="G118" s="1"/>
      <c r="H118" s="1"/>
    </row>
    <row r="119" spans="1:8" s="4" customFormat="1" x14ac:dyDescent="0.25">
      <c r="A119" s="8"/>
      <c r="B119" s="9" t="s">
        <v>44</v>
      </c>
      <c r="C119" s="1"/>
      <c r="D119" s="1"/>
      <c r="E119" s="1"/>
      <c r="F119" s="1"/>
      <c r="G119" s="1"/>
      <c r="H119" s="1"/>
    </row>
    <row r="120" spans="1:8" s="4" customFormat="1" x14ac:dyDescent="0.25">
      <c r="A120" s="8"/>
      <c r="B120" s="9" t="s">
        <v>45</v>
      </c>
      <c r="C120" s="1"/>
      <c r="D120" s="1"/>
      <c r="E120" s="1"/>
      <c r="F120" s="1"/>
      <c r="G120" s="1"/>
      <c r="H120" s="1"/>
    </row>
    <row r="121" spans="1:8" s="4" customFormat="1" x14ac:dyDescent="0.25">
      <c r="A121" s="8"/>
      <c r="B121" s="9" t="s">
        <v>46</v>
      </c>
      <c r="C121" s="1"/>
      <c r="D121" s="1"/>
      <c r="E121" s="1"/>
      <c r="F121" s="1"/>
      <c r="G121" s="1"/>
      <c r="H121" s="1"/>
    </row>
    <row r="122" spans="1:8" s="4" customFormat="1" x14ac:dyDescent="0.25">
      <c r="A122" s="26" t="s">
        <v>47</v>
      </c>
      <c r="B122" s="26"/>
      <c r="C122" s="1">
        <f>SUM(C123:C131)</f>
        <v>0</v>
      </c>
      <c r="D122" s="1">
        <f t="shared" ref="D122:H122" si="31">SUM(D123:D131)</f>
        <v>0</v>
      </c>
      <c r="E122" s="1">
        <f t="shared" si="31"/>
        <v>0</v>
      </c>
      <c r="F122" s="1">
        <f t="shared" si="31"/>
        <v>0</v>
      </c>
      <c r="G122" s="1">
        <f t="shared" si="31"/>
        <v>0</v>
      </c>
      <c r="H122" s="1">
        <f t="shared" si="31"/>
        <v>0</v>
      </c>
    </row>
    <row r="123" spans="1:8" s="4" customFormat="1" x14ac:dyDescent="0.25">
      <c r="A123" s="8"/>
      <c r="B123" s="9" t="s">
        <v>48</v>
      </c>
      <c r="C123" s="1"/>
      <c r="D123" s="1"/>
      <c r="E123" s="1"/>
      <c r="F123" s="1"/>
      <c r="G123" s="1"/>
      <c r="H123" s="1"/>
    </row>
    <row r="124" spans="1:8" s="4" customFormat="1" x14ac:dyDescent="0.25">
      <c r="A124" s="8"/>
      <c r="B124" s="9" t="s">
        <v>49</v>
      </c>
      <c r="C124" s="1"/>
      <c r="D124" s="1"/>
      <c r="E124" s="1"/>
      <c r="F124" s="1"/>
      <c r="G124" s="1"/>
      <c r="H124" s="1"/>
    </row>
    <row r="125" spans="1:8" s="4" customFormat="1" x14ac:dyDescent="0.25">
      <c r="A125" s="8"/>
      <c r="B125" s="9" t="s">
        <v>50</v>
      </c>
      <c r="C125" s="1"/>
      <c r="D125" s="1"/>
      <c r="E125" s="1"/>
      <c r="F125" s="1"/>
      <c r="G125" s="1"/>
      <c r="H125" s="1"/>
    </row>
    <row r="126" spans="1:8" s="4" customFormat="1" x14ac:dyDescent="0.25">
      <c r="A126" s="8"/>
      <c r="B126" s="9" t="s">
        <v>51</v>
      </c>
      <c r="C126" s="1"/>
      <c r="D126" s="1"/>
      <c r="E126" s="1"/>
      <c r="F126" s="1"/>
      <c r="G126" s="1"/>
      <c r="H126" s="1"/>
    </row>
    <row r="127" spans="1:8" s="4" customFormat="1" x14ac:dyDescent="0.25">
      <c r="A127" s="8"/>
      <c r="B127" s="9" t="s">
        <v>52</v>
      </c>
      <c r="C127" s="1"/>
      <c r="D127" s="1"/>
      <c r="E127" s="1"/>
      <c r="F127" s="1"/>
      <c r="G127" s="1"/>
      <c r="H127" s="1"/>
    </row>
    <row r="128" spans="1:8" s="4" customFormat="1" x14ac:dyDescent="0.25">
      <c r="A128" s="8"/>
      <c r="B128" s="9" t="s">
        <v>53</v>
      </c>
      <c r="C128" s="1"/>
      <c r="D128" s="1"/>
      <c r="E128" s="1"/>
      <c r="F128" s="1"/>
      <c r="G128" s="1"/>
      <c r="H128" s="1"/>
    </row>
    <row r="129" spans="1:8" s="4" customFormat="1" x14ac:dyDescent="0.25">
      <c r="A129" s="8"/>
      <c r="B129" s="9" t="s">
        <v>54</v>
      </c>
      <c r="C129" s="1"/>
      <c r="D129" s="1"/>
      <c r="E129" s="1"/>
      <c r="F129" s="1"/>
      <c r="G129" s="1"/>
      <c r="H129" s="1"/>
    </row>
    <row r="130" spans="1:8" s="4" customFormat="1" x14ac:dyDescent="0.25">
      <c r="A130" s="8"/>
      <c r="B130" s="9" t="s">
        <v>55</v>
      </c>
      <c r="C130" s="1"/>
      <c r="D130" s="1"/>
      <c r="E130" s="1"/>
      <c r="F130" s="1"/>
      <c r="G130" s="1"/>
      <c r="H130" s="1"/>
    </row>
    <row r="131" spans="1:8" s="4" customFormat="1" x14ac:dyDescent="0.25">
      <c r="A131" s="8"/>
      <c r="B131" s="9" t="s">
        <v>56</v>
      </c>
      <c r="C131" s="1"/>
      <c r="D131" s="1"/>
      <c r="E131" s="1"/>
      <c r="F131" s="1"/>
      <c r="G131" s="1"/>
      <c r="H131" s="1"/>
    </row>
    <row r="132" spans="1:8" s="4" customFormat="1" x14ac:dyDescent="0.25">
      <c r="A132" s="26" t="s">
        <v>57</v>
      </c>
      <c r="B132" s="26"/>
      <c r="C132" s="5">
        <f>SUM(C133:C135)</f>
        <v>7456150.3200000003</v>
      </c>
      <c r="D132" s="5">
        <f t="shared" ref="D132:H132" si="32">SUM(D133:D135)</f>
        <v>-4665053.3399999961</v>
      </c>
      <c r="E132" s="5">
        <f t="shared" si="32"/>
        <v>2791096.9800000042</v>
      </c>
      <c r="F132" s="5">
        <f t="shared" si="32"/>
        <v>2791096.98</v>
      </c>
      <c r="G132" s="5">
        <f t="shared" si="32"/>
        <v>2791096.98</v>
      </c>
      <c r="H132" s="5">
        <f t="shared" si="32"/>
        <v>4.1909515857696533E-9</v>
      </c>
    </row>
    <row r="133" spans="1:8" s="4" customFormat="1" x14ac:dyDescent="0.25">
      <c r="A133" s="8"/>
      <c r="B133" s="9" t="s">
        <v>58</v>
      </c>
      <c r="C133" s="1">
        <v>7456150.3200000003</v>
      </c>
      <c r="D133" s="6">
        <v>-4665053.3399999961</v>
      </c>
      <c r="E133" s="1">
        <f t="shared" ref="E133" si="33">+C133+D133</f>
        <v>2791096.9800000042</v>
      </c>
      <c r="F133" s="6">
        <v>2791096.98</v>
      </c>
      <c r="G133" s="6">
        <v>2791096.98</v>
      </c>
      <c r="H133" s="1">
        <f>+E133-F133</f>
        <v>4.1909515857696533E-9</v>
      </c>
    </row>
    <row r="134" spans="1:8" s="4" customFormat="1" x14ac:dyDescent="0.25">
      <c r="A134" s="8"/>
      <c r="B134" s="9" t="s">
        <v>59</v>
      </c>
      <c r="C134" s="1"/>
      <c r="D134" s="1"/>
      <c r="E134" s="1"/>
      <c r="F134" s="1"/>
      <c r="G134" s="1"/>
      <c r="H134" s="1">
        <f>+E134-F134</f>
        <v>0</v>
      </c>
    </row>
    <row r="135" spans="1:8" s="4" customFormat="1" x14ac:dyDescent="0.25">
      <c r="A135" s="8"/>
      <c r="B135" s="9" t="s">
        <v>60</v>
      </c>
      <c r="C135" s="1"/>
      <c r="D135" s="1"/>
      <c r="E135" s="1"/>
      <c r="F135" s="1"/>
      <c r="G135" s="1"/>
      <c r="H135" s="1"/>
    </row>
    <row r="136" spans="1:8" s="4" customFormat="1" x14ac:dyDescent="0.25">
      <c r="A136" s="26" t="s">
        <v>61</v>
      </c>
      <c r="B136" s="26"/>
      <c r="C136" s="1">
        <f t="shared" ref="C136:H136" si="34">SUM(C137:C143)</f>
        <v>0</v>
      </c>
      <c r="D136" s="1">
        <f t="shared" si="34"/>
        <v>0</v>
      </c>
      <c r="E136" s="1">
        <f t="shared" si="34"/>
        <v>0</v>
      </c>
      <c r="F136" s="1">
        <f t="shared" si="34"/>
        <v>0</v>
      </c>
      <c r="G136" s="1">
        <f t="shared" si="34"/>
        <v>0</v>
      </c>
      <c r="H136" s="1">
        <f t="shared" si="34"/>
        <v>0</v>
      </c>
    </row>
    <row r="137" spans="1:8" s="4" customFormat="1" x14ac:dyDescent="0.25">
      <c r="A137" s="8"/>
      <c r="B137" s="9" t="s">
        <v>62</v>
      </c>
      <c r="C137" s="1"/>
      <c r="D137" s="1"/>
      <c r="E137" s="1"/>
      <c r="F137" s="1"/>
      <c r="G137" s="1"/>
      <c r="H137" s="1"/>
    </row>
    <row r="138" spans="1:8" s="4" customFormat="1" x14ac:dyDescent="0.25">
      <c r="A138" s="8"/>
      <c r="B138" s="9" t="s">
        <v>63</v>
      </c>
      <c r="C138" s="1"/>
      <c r="D138" s="1"/>
      <c r="E138" s="1"/>
      <c r="F138" s="1"/>
      <c r="G138" s="1"/>
      <c r="H138" s="1"/>
    </row>
    <row r="139" spans="1:8" s="4" customFormat="1" x14ac:dyDescent="0.25">
      <c r="A139" s="8"/>
      <c r="B139" s="9" t="s">
        <v>64</v>
      </c>
      <c r="C139" s="1"/>
      <c r="D139" s="1"/>
      <c r="E139" s="1"/>
      <c r="F139" s="1"/>
      <c r="G139" s="1"/>
      <c r="H139" s="1"/>
    </row>
    <row r="140" spans="1:8" s="4" customFormat="1" x14ac:dyDescent="0.25">
      <c r="A140" s="8"/>
      <c r="B140" s="9" t="s">
        <v>65</v>
      </c>
      <c r="C140" s="1"/>
      <c r="D140" s="1"/>
      <c r="E140" s="1"/>
      <c r="F140" s="1"/>
      <c r="G140" s="1"/>
      <c r="H140" s="1"/>
    </row>
    <row r="141" spans="1:8" s="4" customFormat="1" ht="16.5" x14ac:dyDescent="0.25">
      <c r="A141" s="8"/>
      <c r="B141" s="10" t="s">
        <v>85</v>
      </c>
      <c r="C141" s="1"/>
      <c r="D141" s="1"/>
      <c r="E141" s="1"/>
      <c r="F141" s="1"/>
      <c r="G141" s="1"/>
      <c r="H141" s="1"/>
    </row>
    <row r="142" spans="1:8" s="4" customFormat="1" x14ac:dyDescent="0.25">
      <c r="A142" s="8"/>
      <c r="B142" s="9" t="s">
        <v>66</v>
      </c>
      <c r="C142" s="1"/>
      <c r="D142" s="1"/>
      <c r="E142" s="1"/>
      <c r="F142" s="1"/>
      <c r="G142" s="1"/>
      <c r="H142" s="1"/>
    </row>
    <row r="143" spans="1:8" s="4" customFormat="1" x14ac:dyDescent="0.25">
      <c r="A143" s="8"/>
      <c r="B143" s="9" t="s">
        <v>67</v>
      </c>
      <c r="C143" s="1"/>
      <c r="D143" s="1"/>
      <c r="E143" s="1"/>
      <c r="F143" s="1"/>
      <c r="G143" s="1"/>
      <c r="H143" s="1"/>
    </row>
    <row r="144" spans="1:8" s="4" customFormat="1" x14ac:dyDescent="0.25">
      <c r="A144" s="26" t="s">
        <v>68</v>
      </c>
      <c r="B144" s="26"/>
      <c r="C144" s="1">
        <f>SUM(C145:C147)</f>
        <v>0</v>
      </c>
      <c r="D144" s="1">
        <f t="shared" ref="D144:H144" si="35">SUM(D145:D147)</f>
        <v>0</v>
      </c>
      <c r="E144" s="1">
        <f t="shared" si="35"/>
        <v>0</v>
      </c>
      <c r="F144" s="1">
        <f t="shared" si="35"/>
        <v>0</v>
      </c>
      <c r="G144" s="1">
        <f t="shared" si="35"/>
        <v>0</v>
      </c>
      <c r="H144" s="1">
        <f t="shared" si="35"/>
        <v>0</v>
      </c>
    </row>
    <row r="145" spans="1:8" s="4" customFormat="1" x14ac:dyDescent="0.25">
      <c r="A145" s="8"/>
      <c r="B145" s="9" t="s">
        <v>69</v>
      </c>
      <c r="C145" s="1"/>
      <c r="D145" s="1"/>
      <c r="E145" s="1"/>
      <c r="F145" s="1"/>
      <c r="G145" s="1"/>
      <c r="H145" s="1"/>
    </row>
    <row r="146" spans="1:8" s="4" customFormat="1" x14ac:dyDescent="0.25">
      <c r="A146" s="8"/>
      <c r="B146" s="9" t="s">
        <v>70</v>
      </c>
      <c r="C146" s="1"/>
      <c r="D146" s="1"/>
      <c r="E146" s="1"/>
      <c r="F146" s="1"/>
      <c r="G146" s="1"/>
      <c r="H146" s="1"/>
    </row>
    <row r="147" spans="1:8" s="4" customFormat="1" x14ac:dyDescent="0.25">
      <c r="A147" s="8"/>
      <c r="B147" s="9" t="s">
        <v>71</v>
      </c>
      <c r="C147" s="1"/>
      <c r="D147" s="1"/>
      <c r="E147" s="1"/>
      <c r="F147" s="1"/>
      <c r="G147" s="1"/>
      <c r="H147" s="1"/>
    </row>
    <row r="148" spans="1:8" s="4" customFormat="1" x14ac:dyDescent="0.25">
      <c r="A148" s="26" t="s">
        <v>72</v>
      </c>
      <c r="B148" s="26"/>
      <c r="C148" s="1">
        <f>SUM(C149:C155)</f>
        <v>0</v>
      </c>
      <c r="D148" s="1">
        <f t="shared" ref="D148:H148" si="36">SUM(D149:D155)</f>
        <v>0</v>
      </c>
      <c r="E148" s="1">
        <f t="shared" si="36"/>
        <v>0</v>
      </c>
      <c r="F148" s="1">
        <f t="shared" si="36"/>
        <v>0</v>
      </c>
      <c r="G148" s="1">
        <f t="shared" si="36"/>
        <v>0</v>
      </c>
      <c r="H148" s="1">
        <f t="shared" si="36"/>
        <v>0</v>
      </c>
    </row>
    <row r="149" spans="1:8" s="4" customFormat="1" x14ac:dyDescent="0.25">
      <c r="A149" s="8"/>
      <c r="B149" s="9" t="s">
        <v>73</v>
      </c>
      <c r="C149" s="1"/>
      <c r="D149" s="1"/>
      <c r="E149" s="1"/>
      <c r="F149" s="1"/>
      <c r="G149" s="1"/>
      <c r="H149" s="1"/>
    </row>
    <row r="150" spans="1:8" s="4" customFormat="1" x14ac:dyDescent="0.25">
      <c r="A150" s="8"/>
      <c r="B150" s="9" t="s">
        <v>74</v>
      </c>
      <c r="C150" s="1"/>
      <c r="D150" s="1"/>
      <c r="E150" s="1"/>
      <c r="F150" s="1"/>
      <c r="G150" s="1"/>
      <c r="H150" s="1"/>
    </row>
    <row r="151" spans="1:8" s="4" customFormat="1" x14ac:dyDescent="0.25">
      <c r="A151" s="8"/>
      <c r="B151" s="9" t="s">
        <v>75</v>
      </c>
      <c r="C151" s="1"/>
      <c r="D151" s="1"/>
      <c r="E151" s="1"/>
      <c r="F151" s="1"/>
      <c r="G151" s="1"/>
      <c r="H151" s="1"/>
    </row>
    <row r="152" spans="1:8" s="4" customFormat="1" x14ac:dyDescent="0.25">
      <c r="A152" s="8"/>
      <c r="B152" s="9" t="s">
        <v>76</v>
      </c>
      <c r="C152" s="1"/>
      <c r="D152" s="1"/>
      <c r="E152" s="1"/>
      <c r="F152" s="1"/>
      <c r="G152" s="1"/>
      <c r="H152" s="1"/>
    </row>
    <row r="153" spans="1:8" s="4" customFormat="1" x14ac:dyDescent="0.25">
      <c r="A153" s="8"/>
      <c r="B153" s="9" t="s">
        <v>77</v>
      </c>
      <c r="C153" s="1"/>
      <c r="D153" s="1"/>
      <c r="E153" s="1"/>
      <c r="F153" s="1"/>
      <c r="G153" s="1"/>
      <c r="H153" s="1"/>
    </row>
    <row r="154" spans="1:8" s="4" customFormat="1" x14ac:dyDescent="0.25">
      <c r="A154" s="8"/>
      <c r="B154" s="9" t="s">
        <v>78</v>
      </c>
      <c r="C154" s="1"/>
      <c r="D154" s="1"/>
      <c r="E154" s="1"/>
      <c r="F154" s="1"/>
      <c r="G154" s="1"/>
      <c r="H154" s="1"/>
    </row>
    <row r="155" spans="1:8" s="4" customFormat="1" x14ac:dyDescent="0.25">
      <c r="A155" s="8"/>
      <c r="B155" s="9" t="s">
        <v>79</v>
      </c>
      <c r="C155" s="1"/>
      <c r="D155" s="1"/>
      <c r="E155" s="1"/>
      <c r="F155" s="1"/>
      <c r="G155" s="1"/>
      <c r="H155" s="1"/>
    </row>
    <row r="156" spans="1:8" s="4" customFormat="1" x14ac:dyDescent="0.25">
      <c r="A156" s="8"/>
      <c r="B156" s="9"/>
      <c r="C156" s="1"/>
      <c r="D156" s="1"/>
      <c r="E156" s="1"/>
      <c r="F156" s="1"/>
      <c r="G156" s="1"/>
      <c r="H156" s="1"/>
    </row>
    <row r="157" spans="1:8" s="4" customFormat="1" x14ac:dyDescent="0.25">
      <c r="A157" s="27" t="s">
        <v>81</v>
      </c>
      <c r="B157" s="27"/>
      <c r="C157" s="15">
        <f t="shared" ref="C157:H157" si="37">SUM(C9,C83)</f>
        <v>846633045.2700001</v>
      </c>
      <c r="D157" s="15">
        <f t="shared" si="37"/>
        <v>-9699214.0399999898</v>
      </c>
      <c r="E157" s="15">
        <f t="shared" si="37"/>
        <v>836933831.2299999</v>
      </c>
      <c r="F157" s="15">
        <f t="shared" si="37"/>
        <v>418688926.47000003</v>
      </c>
      <c r="G157" s="15">
        <f t="shared" si="37"/>
        <v>331549036.95000005</v>
      </c>
      <c r="H157" s="15">
        <f t="shared" si="37"/>
        <v>418244904.75999999</v>
      </c>
    </row>
    <row r="158" spans="1:8" s="4" customFormat="1" ht="15.75" thickBot="1" x14ac:dyDescent="0.3">
      <c r="A158" s="11"/>
      <c r="B158" s="12"/>
      <c r="C158" s="7"/>
      <c r="D158" s="7"/>
      <c r="E158" s="7"/>
      <c r="F158" s="7"/>
      <c r="G158" s="7"/>
      <c r="H158" s="7"/>
    </row>
    <row r="160" spans="1:8" x14ac:dyDescent="0.25">
      <c r="C160" s="21"/>
      <c r="D160" s="21"/>
      <c r="E160" s="21"/>
      <c r="F160" s="21"/>
      <c r="G160" s="21"/>
      <c r="H160" s="21"/>
    </row>
    <row r="162" spans="4:7" x14ac:dyDescent="0.25">
      <c r="D162" s="22"/>
      <c r="F162" s="21"/>
      <c r="G162" s="21"/>
    </row>
  </sheetData>
  <mergeCells count="31">
    <mergeCell ref="A2:H2"/>
    <mergeCell ref="A3:H3"/>
    <mergeCell ref="A4:H4"/>
    <mergeCell ref="A5:H5"/>
    <mergeCell ref="A6:H6"/>
    <mergeCell ref="A74:B74"/>
    <mergeCell ref="A82:B82"/>
    <mergeCell ref="A7:B8"/>
    <mergeCell ref="C7:G7"/>
    <mergeCell ref="H7:H8"/>
    <mergeCell ref="A38:B38"/>
    <mergeCell ref="A48:B48"/>
    <mergeCell ref="A58:B58"/>
    <mergeCell ref="A62:B62"/>
    <mergeCell ref="A70:B70"/>
    <mergeCell ref="A1:H1"/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</mergeCells>
  <printOptions horizontalCentered="1"/>
  <pageMargins left="0.31496062992125984" right="0.31496062992125984" top="0.39370078740157483" bottom="1.1417322834645669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2021-11-09T00:10:56Z</cp:lastPrinted>
  <dcterms:created xsi:type="dcterms:W3CDTF">2016-10-14T15:00:32Z</dcterms:created>
  <dcterms:modified xsi:type="dcterms:W3CDTF">2023-08-01T18:56:27Z</dcterms:modified>
</cp:coreProperties>
</file>