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30" l="1"/>
  <c r="H76" i="30"/>
  <c r="E81" i="30"/>
  <c r="H81" i="30" s="1"/>
  <c r="E80" i="30"/>
  <c r="H80" i="30" s="1"/>
  <c r="E79" i="30"/>
  <c r="H79" i="30" s="1"/>
  <c r="E78" i="30"/>
  <c r="E77" i="30"/>
  <c r="H77" i="30" s="1"/>
  <c r="E76" i="30"/>
  <c r="E61" i="30"/>
  <c r="H61" i="30" s="1"/>
  <c r="E60" i="30"/>
  <c r="H60" i="30" s="1"/>
  <c r="E57" i="30"/>
  <c r="E56" i="30"/>
  <c r="E55" i="30"/>
  <c r="E54" i="30"/>
  <c r="E53" i="30"/>
  <c r="E52" i="30"/>
  <c r="E51" i="30"/>
  <c r="E50" i="30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H27" i="30"/>
  <c r="E27" i="30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H13" i="30"/>
  <c r="H12" i="30"/>
  <c r="E17" i="30"/>
  <c r="H17" i="30" s="1"/>
  <c r="E16" i="30"/>
  <c r="H16" i="30" s="1"/>
  <c r="E15" i="30"/>
  <c r="H15" i="30" s="1"/>
  <c r="E14" i="30"/>
  <c r="H14" i="30" s="1"/>
  <c r="E13" i="30"/>
  <c r="E12" i="30"/>
  <c r="E75" i="30" l="1"/>
  <c r="H75" i="30" s="1"/>
  <c r="E59" i="30"/>
  <c r="H59" i="30" s="1"/>
  <c r="H57" i="30"/>
  <c r="H54" i="30"/>
  <c r="H51" i="30"/>
  <c r="E49" i="30"/>
  <c r="H49" i="30" s="1"/>
  <c r="E29" i="30"/>
  <c r="H29" i="30" s="1"/>
  <c r="H19" i="30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G58" i="30"/>
  <c r="F58" i="30"/>
  <c r="C58" i="30"/>
  <c r="H56" i="30"/>
  <c r="H55" i="30"/>
  <c r="H53" i="30"/>
  <c r="H52" i="30"/>
  <c r="H50" i="30"/>
  <c r="G48" i="30"/>
  <c r="F48" i="30"/>
  <c r="D48" i="30"/>
  <c r="C48" i="30"/>
  <c r="E39" i="30"/>
  <c r="H39" i="30" s="1"/>
  <c r="G38" i="30"/>
  <c r="F38" i="30"/>
  <c r="D38" i="30"/>
  <c r="C38" i="30"/>
  <c r="G28" i="30"/>
  <c r="F28" i="30"/>
  <c r="D28" i="30"/>
  <c r="C28" i="30"/>
  <c r="G18" i="30"/>
  <c r="F18" i="30"/>
  <c r="C18" i="30"/>
  <c r="E11" i="30"/>
  <c r="H11" i="30" s="1"/>
  <c r="G10" i="30"/>
  <c r="F10" i="30"/>
  <c r="D10" i="30"/>
  <c r="C10" i="30"/>
  <c r="E122" i="30"/>
  <c r="D58" i="30"/>
  <c r="E84" i="30"/>
  <c r="D18" i="30"/>
  <c r="D9" i="30" l="1"/>
  <c r="C83" i="30"/>
  <c r="D83" i="30"/>
  <c r="G83" i="30"/>
  <c r="F9" i="30"/>
  <c r="E48" i="30"/>
  <c r="E38" i="30"/>
  <c r="E28" i="30"/>
  <c r="H10" i="30"/>
  <c r="H28" i="30"/>
  <c r="H38" i="30"/>
  <c r="H48" i="30"/>
  <c r="E58" i="30"/>
  <c r="G9" i="30"/>
  <c r="C9" i="30"/>
  <c r="F83" i="30"/>
  <c r="E10" i="30"/>
  <c r="H58" i="30"/>
  <c r="H132" i="30"/>
  <c r="H74" i="30"/>
  <c r="E74" i="30"/>
  <c r="H18" i="30"/>
  <c r="E18" i="30"/>
  <c r="H97" i="30"/>
  <c r="H92" i="30" s="1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<sst xmlns="http://schemas.openxmlformats.org/spreadsheetml/2006/main" count="161" uniqueCount="89">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</sst>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3" fillId="0" borderId="11" xfId="2" applyFont="1" applyFill="1" applyBorder="1" applyAlignment="1">
      <alignment horizontal="center" vertical="center"/>
    </xf>
    <xf numFmtId="43" fontId="12" fillId="0" borderId="11" xfId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" applyFont="1" applyFill="1"/>
    <xf numFmtId="43" fontId="12" fillId="0" borderId="10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9" fontId="2" fillId="0" borderId="11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I158" sqref="I158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</cols>
  <sheetData>
    <row r="1" spans="1:8" ht="33" customHeight="1" thickBot="1" x14ac:dyDescent="0.3">
      <c r="A1" s="40" t="s">
        <v>87</v>
      </c>
      <c r="B1" s="41"/>
      <c r="C1" s="41"/>
      <c r="D1" s="41"/>
      <c r="E1" s="41"/>
      <c r="F1" s="41"/>
      <c r="G1" s="41"/>
      <c r="H1" s="42"/>
    </row>
    <row r="2" spans="1:8" ht="12" customHeight="1" x14ac:dyDescent="0.25">
      <c r="A2" s="20" t="s">
        <v>84</v>
      </c>
      <c r="B2" s="21"/>
      <c r="C2" s="21"/>
      <c r="D2" s="21"/>
      <c r="E2" s="21"/>
      <c r="F2" s="21"/>
      <c r="G2" s="21"/>
      <c r="H2" s="22"/>
    </row>
    <row r="3" spans="1:8" ht="12" customHeight="1" x14ac:dyDescent="0.25">
      <c r="A3" s="23" t="s">
        <v>3</v>
      </c>
      <c r="B3" s="24"/>
      <c r="C3" s="24"/>
      <c r="D3" s="24"/>
      <c r="E3" s="24"/>
      <c r="F3" s="24"/>
      <c r="G3" s="24"/>
      <c r="H3" s="25"/>
    </row>
    <row r="4" spans="1:8" ht="12" customHeight="1" x14ac:dyDescent="0.25">
      <c r="A4" s="23" t="s">
        <v>4</v>
      </c>
      <c r="B4" s="24"/>
      <c r="C4" s="24"/>
      <c r="D4" s="24"/>
      <c r="E4" s="24"/>
      <c r="F4" s="24"/>
      <c r="G4" s="24"/>
      <c r="H4" s="25"/>
    </row>
    <row r="5" spans="1:8" ht="12" customHeight="1" x14ac:dyDescent="0.25">
      <c r="A5" s="23" t="s">
        <v>88</v>
      </c>
      <c r="B5" s="24"/>
      <c r="C5" s="24"/>
      <c r="D5" s="24"/>
      <c r="E5" s="24"/>
      <c r="F5" s="24"/>
      <c r="G5" s="24"/>
      <c r="H5" s="25"/>
    </row>
    <row r="6" spans="1:8" ht="12" customHeight="1" thickBot="1" x14ac:dyDescent="0.3">
      <c r="A6" s="26" t="s">
        <v>0</v>
      </c>
      <c r="B6" s="27"/>
      <c r="C6" s="27"/>
      <c r="D6" s="27"/>
      <c r="E6" s="27"/>
      <c r="F6" s="27"/>
      <c r="G6" s="27"/>
      <c r="H6" s="28"/>
    </row>
    <row r="7" spans="1:8" ht="18" customHeight="1" thickBot="1" x14ac:dyDescent="0.3">
      <c r="A7" s="30" t="s">
        <v>86</v>
      </c>
      <c r="B7" s="31"/>
      <c r="C7" s="34" t="s">
        <v>5</v>
      </c>
      <c r="D7" s="35"/>
      <c r="E7" s="35"/>
      <c r="F7" s="35"/>
      <c r="G7" s="36"/>
      <c r="H7" s="37" t="s">
        <v>83</v>
      </c>
    </row>
    <row r="8" spans="1:8" ht="26.25" customHeight="1" thickBot="1" x14ac:dyDescent="0.3">
      <c r="A8" s="32"/>
      <c r="B8" s="33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8"/>
    </row>
    <row r="9" spans="1:8" ht="12" customHeight="1" x14ac:dyDescent="0.25">
      <c r="A9" s="45" t="s">
        <v>8</v>
      </c>
      <c r="B9" s="45"/>
      <c r="C9" s="19">
        <f t="shared" ref="C9:H9" si="0">SUM(C10,C18,C28,C38,C48,C58,C62,C70,C74)</f>
        <v>936769310.65999997</v>
      </c>
      <c r="D9" s="19">
        <f>SUM(D10,D18,D28,D38,D48,D58,D62,D70,D74)</f>
        <v>-53922195.760000005</v>
      </c>
      <c r="E9" s="19">
        <f t="shared" si="0"/>
        <v>882847114.89999998</v>
      </c>
      <c r="F9" s="19">
        <f t="shared" si="0"/>
        <v>192200899.42000002</v>
      </c>
      <c r="G9" s="19">
        <f t="shared" si="0"/>
        <v>134656034.14000002</v>
      </c>
      <c r="H9" s="19">
        <f t="shared" si="0"/>
        <v>690646215.48000002</v>
      </c>
    </row>
    <row r="10" spans="1:8" s="4" customFormat="1" ht="12" customHeight="1" x14ac:dyDescent="0.25">
      <c r="A10" s="29" t="s">
        <v>9</v>
      </c>
      <c r="B10" s="29"/>
      <c r="C10" s="5">
        <f>SUM(C11:C17)</f>
        <v>473800000</v>
      </c>
      <c r="D10" s="5">
        <f t="shared" ref="D10:H10" si="1">SUM(D11:D17)</f>
        <v>-6598179.2900000019</v>
      </c>
      <c r="E10" s="5">
        <f t="shared" si="1"/>
        <v>467201820.70999998</v>
      </c>
      <c r="F10" s="5">
        <f t="shared" si="1"/>
        <v>111116061.07999998</v>
      </c>
      <c r="G10" s="5">
        <f t="shared" si="1"/>
        <v>87322620.780000001</v>
      </c>
      <c r="H10" s="5">
        <f t="shared" si="1"/>
        <v>356085759.63</v>
      </c>
    </row>
    <row r="11" spans="1:8" s="4" customFormat="1" ht="12" customHeight="1" x14ac:dyDescent="0.25">
      <c r="A11" s="8"/>
      <c r="B11" s="9" t="s">
        <v>10</v>
      </c>
      <c r="C11" s="1">
        <v>252165253.31999996</v>
      </c>
      <c r="D11" s="1">
        <v>370335.61000000103</v>
      </c>
      <c r="E11" s="1">
        <f>+C11+D11</f>
        <v>252535588.92999998</v>
      </c>
      <c r="F11" s="1">
        <v>63411649.119999982</v>
      </c>
      <c r="G11" s="1">
        <v>61365313.260000005</v>
      </c>
      <c r="H11" s="1">
        <f>+E11-F11</f>
        <v>189123939.81</v>
      </c>
    </row>
    <row r="12" spans="1:8" s="4" customFormat="1" ht="12" customHeight="1" x14ac:dyDescent="0.25">
      <c r="A12" s="8"/>
      <c r="B12" s="9" t="s">
        <v>11</v>
      </c>
      <c r="C12" s="1">
        <v>19439290.200000003</v>
      </c>
      <c r="D12" s="1">
        <v>271695.63999999978</v>
      </c>
      <c r="E12" s="1">
        <f t="shared" ref="E12:E17" si="2">+C12+D12</f>
        <v>19710985.840000004</v>
      </c>
      <c r="F12" s="1">
        <v>5131518.2799999984</v>
      </c>
      <c r="G12" s="1">
        <v>4994296.6500000004</v>
      </c>
      <c r="H12" s="1">
        <f t="shared" ref="H12:H17" si="3">+E12-F12</f>
        <v>14579467.560000006</v>
      </c>
    </row>
    <row r="13" spans="1:8" s="4" customFormat="1" ht="12" customHeight="1" x14ac:dyDescent="0.25">
      <c r="A13" s="8"/>
      <c r="B13" s="9" t="s">
        <v>12</v>
      </c>
      <c r="C13" s="1">
        <v>103088974.60000002</v>
      </c>
      <c r="D13" s="1">
        <v>-294517.18000000023</v>
      </c>
      <c r="E13" s="1">
        <f t="shared" si="2"/>
        <v>102794457.42000002</v>
      </c>
      <c r="F13" s="1">
        <v>25477726.97000001</v>
      </c>
      <c r="G13" s="1">
        <v>8641764.7899999991</v>
      </c>
      <c r="H13" s="1">
        <f t="shared" si="3"/>
        <v>77316730.450000003</v>
      </c>
    </row>
    <row r="14" spans="1:8" s="4" customFormat="1" ht="12" customHeight="1" x14ac:dyDescent="0.25">
      <c r="A14" s="8"/>
      <c r="B14" s="9" t="s">
        <v>13</v>
      </c>
      <c r="C14" s="1">
        <v>53560000</v>
      </c>
      <c r="D14" s="1">
        <v>-1249026.8000000003</v>
      </c>
      <c r="E14" s="1">
        <f t="shared" si="2"/>
        <v>52310973.200000003</v>
      </c>
      <c r="F14" s="1">
        <v>12141073.210000001</v>
      </c>
      <c r="G14" s="1">
        <v>8873391.7300000004</v>
      </c>
      <c r="H14" s="1">
        <f t="shared" si="3"/>
        <v>40169899.990000002</v>
      </c>
    </row>
    <row r="15" spans="1:8" s="4" customFormat="1" ht="12" customHeight="1" x14ac:dyDescent="0.25">
      <c r="A15" s="8"/>
      <c r="B15" s="9" t="s">
        <v>14</v>
      </c>
      <c r="C15" s="1">
        <v>33306946.77</v>
      </c>
      <c r="D15" s="1">
        <v>-3942318.160000002</v>
      </c>
      <c r="E15" s="1">
        <f t="shared" si="2"/>
        <v>29364628.609999999</v>
      </c>
      <c r="F15" s="1">
        <v>4246093.5</v>
      </c>
      <c r="G15" s="1">
        <v>2739854.35</v>
      </c>
      <c r="H15" s="1">
        <f t="shared" si="3"/>
        <v>25118535.109999999</v>
      </c>
    </row>
    <row r="16" spans="1:8" s="4" customFormat="1" x14ac:dyDescent="0.25">
      <c r="A16" s="8"/>
      <c r="B16" s="9" t="s">
        <v>15</v>
      </c>
      <c r="C16" s="1">
        <v>9574671.1099999994</v>
      </c>
      <c r="D16" s="1">
        <v>-1796132.4000000004</v>
      </c>
      <c r="E16" s="1">
        <f t="shared" si="2"/>
        <v>7778538.709999999</v>
      </c>
      <c r="F16" s="1">
        <v>0</v>
      </c>
      <c r="G16" s="1">
        <v>0</v>
      </c>
      <c r="H16" s="1">
        <f t="shared" si="3"/>
        <v>7778538.709999999</v>
      </c>
    </row>
    <row r="17" spans="1:8" s="4" customFormat="1" x14ac:dyDescent="0.25">
      <c r="A17" s="8"/>
      <c r="B17" s="9" t="s">
        <v>16</v>
      </c>
      <c r="C17" s="1">
        <v>2664864</v>
      </c>
      <c r="D17" s="1">
        <v>41784</v>
      </c>
      <c r="E17" s="1">
        <f t="shared" si="2"/>
        <v>2706648</v>
      </c>
      <c r="F17" s="1">
        <v>708000</v>
      </c>
      <c r="G17" s="1">
        <v>708000</v>
      </c>
      <c r="H17" s="1">
        <f t="shared" si="3"/>
        <v>1998648</v>
      </c>
    </row>
    <row r="18" spans="1:8" s="4" customFormat="1" x14ac:dyDescent="0.25">
      <c r="A18" s="29" t="s">
        <v>17</v>
      </c>
      <c r="B18" s="29"/>
      <c r="C18" s="5">
        <f>SUM(C19:C27)</f>
        <v>62086431.82</v>
      </c>
      <c r="D18" s="5">
        <f t="shared" ref="D18:H18" si="4">SUM(D19:D27)</f>
        <v>-9319848.1700000018</v>
      </c>
      <c r="E18" s="5">
        <f t="shared" si="4"/>
        <v>52766583.649999991</v>
      </c>
      <c r="F18" s="5">
        <f t="shared" si="4"/>
        <v>5592985.3799999999</v>
      </c>
      <c r="G18" s="5">
        <f t="shared" si="4"/>
        <v>4146593.66</v>
      </c>
      <c r="H18" s="5">
        <f t="shared" si="4"/>
        <v>47173598.269999996</v>
      </c>
    </row>
    <row r="19" spans="1:8" s="4" customFormat="1" x14ac:dyDescent="0.25">
      <c r="A19" s="8"/>
      <c r="B19" s="9" t="s">
        <v>18</v>
      </c>
      <c r="C19" s="1">
        <v>3710061.98</v>
      </c>
      <c r="D19" s="1">
        <v>-896632.94</v>
      </c>
      <c r="E19" s="1">
        <f>+C19+D19</f>
        <v>2813429.04</v>
      </c>
      <c r="F19" s="1">
        <v>416908.04</v>
      </c>
      <c r="G19" s="1">
        <v>369975.97000000003</v>
      </c>
      <c r="H19" s="1">
        <f t="shared" ref="H19:H27" si="5">+E19-F19</f>
        <v>2396521</v>
      </c>
    </row>
    <row r="20" spans="1:8" s="4" customFormat="1" x14ac:dyDescent="0.25">
      <c r="A20" s="8"/>
      <c r="B20" s="9" t="s">
        <v>19</v>
      </c>
      <c r="C20" s="1">
        <v>771850</v>
      </c>
      <c r="D20" s="1">
        <v>-90128.41</v>
      </c>
      <c r="E20" s="1">
        <f t="shared" ref="E20:E27" si="6">+C20+D20</f>
        <v>681721.59</v>
      </c>
      <c r="F20" s="1">
        <v>137371.59</v>
      </c>
      <c r="G20" s="1">
        <v>107266.18</v>
      </c>
      <c r="H20" s="1">
        <f t="shared" si="5"/>
        <v>544350</v>
      </c>
    </row>
    <row r="21" spans="1:8" s="4" customFormat="1" x14ac:dyDescent="0.25">
      <c r="A21" s="8"/>
      <c r="B21" s="9" t="s">
        <v>20</v>
      </c>
      <c r="C21" s="1">
        <v>2000000</v>
      </c>
      <c r="D21" s="1">
        <v>-500000</v>
      </c>
      <c r="E21" s="1">
        <f t="shared" si="6"/>
        <v>1500000</v>
      </c>
      <c r="F21" s="1">
        <v>0</v>
      </c>
      <c r="G21" s="1">
        <v>0</v>
      </c>
      <c r="H21" s="1">
        <f t="shared" si="5"/>
        <v>1500000</v>
      </c>
    </row>
    <row r="22" spans="1:8" s="4" customFormat="1" x14ac:dyDescent="0.25">
      <c r="A22" s="8"/>
      <c r="B22" s="9" t="s">
        <v>21</v>
      </c>
      <c r="C22" s="1">
        <v>3802530</v>
      </c>
      <c r="D22" s="1">
        <v>-809453.78000000014</v>
      </c>
      <c r="E22" s="1">
        <f t="shared" si="6"/>
        <v>2993076.2199999997</v>
      </c>
      <c r="F22" s="1">
        <v>227791.22000000003</v>
      </c>
      <c r="G22" s="1">
        <v>224446.47999999998</v>
      </c>
      <c r="H22" s="1">
        <f t="shared" si="5"/>
        <v>2765284.9999999995</v>
      </c>
    </row>
    <row r="23" spans="1:8" s="4" customFormat="1" x14ac:dyDescent="0.25">
      <c r="A23" s="8"/>
      <c r="B23" s="9" t="s">
        <v>22</v>
      </c>
      <c r="C23" s="1">
        <v>28872210.800000001</v>
      </c>
      <c r="D23" s="1">
        <v>-3841438.85</v>
      </c>
      <c r="E23" s="1">
        <f t="shared" si="6"/>
        <v>25030771.949999999</v>
      </c>
      <c r="F23" s="1">
        <v>1794089.01</v>
      </c>
      <c r="G23" s="1">
        <v>915959.48999999987</v>
      </c>
      <c r="H23" s="1">
        <f t="shared" si="5"/>
        <v>23236682.939999998</v>
      </c>
    </row>
    <row r="24" spans="1:8" s="4" customFormat="1" x14ac:dyDescent="0.25">
      <c r="A24" s="8"/>
      <c r="B24" s="9" t="s">
        <v>23</v>
      </c>
      <c r="C24" s="1">
        <v>11698163.040000001</v>
      </c>
      <c r="D24" s="1">
        <v>-778484.49</v>
      </c>
      <c r="E24" s="1">
        <f t="shared" si="6"/>
        <v>10919678.550000001</v>
      </c>
      <c r="F24" s="1">
        <v>2044974.22</v>
      </c>
      <c r="G24" s="1">
        <v>1784156.04</v>
      </c>
      <c r="H24" s="1">
        <f t="shared" si="5"/>
        <v>8874704.3300000001</v>
      </c>
    </row>
    <row r="25" spans="1:8" s="4" customFormat="1" x14ac:dyDescent="0.25">
      <c r="A25" s="8"/>
      <c r="B25" s="9" t="s">
        <v>24</v>
      </c>
      <c r="C25" s="1">
        <v>837500</v>
      </c>
      <c r="D25" s="1">
        <v>-380272.69999999995</v>
      </c>
      <c r="E25" s="1">
        <f t="shared" si="6"/>
        <v>457227.30000000005</v>
      </c>
      <c r="F25" s="1">
        <v>23505.3</v>
      </c>
      <c r="G25" s="1">
        <v>14045.849999999999</v>
      </c>
      <c r="H25" s="1">
        <f t="shared" si="5"/>
        <v>433722.00000000006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8" s="4" customFormat="1" x14ac:dyDescent="0.25">
      <c r="A27" s="8"/>
      <c r="B27" s="9" t="s">
        <v>26</v>
      </c>
      <c r="C27" s="1">
        <v>10394116</v>
      </c>
      <c r="D27" s="1">
        <v>-2023437</v>
      </c>
      <c r="E27" s="1">
        <f t="shared" si="6"/>
        <v>8370679</v>
      </c>
      <c r="F27" s="1">
        <v>948345.99999999988</v>
      </c>
      <c r="G27" s="1">
        <v>730743.65</v>
      </c>
      <c r="H27" s="1">
        <f t="shared" si="5"/>
        <v>7422333</v>
      </c>
    </row>
    <row r="28" spans="1:8" s="4" customFormat="1" x14ac:dyDescent="0.25">
      <c r="A28" s="29" t="s">
        <v>27</v>
      </c>
      <c r="B28" s="29"/>
      <c r="C28" s="5">
        <f>SUM(C29:C37)</f>
        <v>359142995.83999997</v>
      </c>
      <c r="D28" s="5">
        <f t="shared" ref="D28:H28" si="7">SUM(D29:D37)</f>
        <v>-21431514.190000001</v>
      </c>
      <c r="E28" s="5">
        <f t="shared" si="7"/>
        <v>337711481.64999998</v>
      </c>
      <c r="F28" s="5">
        <f t="shared" si="7"/>
        <v>75271619.030000016</v>
      </c>
      <c r="G28" s="5">
        <f t="shared" si="7"/>
        <v>42966585.770000003</v>
      </c>
      <c r="H28" s="5">
        <f t="shared" si="7"/>
        <v>262439862.62</v>
      </c>
    </row>
    <row r="29" spans="1:8" s="4" customFormat="1" x14ac:dyDescent="0.25">
      <c r="A29" s="8"/>
      <c r="B29" s="9" t="s">
        <v>28</v>
      </c>
      <c r="C29" s="1">
        <v>212180600.44999999</v>
      </c>
      <c r="D29" s="1">
        <v>1236408.9800000009</v>
      </c>
      <c r="E29" s="1">
        <f t="shared" ref="E29:E37" si="8">+C29+D29</f>
        <v>213417009.42999998</v>
      </c>
      <c r="F29" s="1">
        <v>59443783.370000012</v>
      </c>
      <c r="G29" s="1">
        <v>38661016.840000004</v>
      </c>
      <c r="H29" s="1">
        <f t="shared" ref="H29:H37" si="9">+E29-F29</f>
        <v>153973226.05999997</v>
      </c>
    </row>
    <row r="30" spans="1:8" s="4" customFormat="1" x14ac:dyDescent="0.25">
      <c r="A30" s="8"/>
      <c r="B30" s="9" t="s">
        <v>29</v>
      </c>
      <c r="C30" s="1">
        <v>6236250</v>
      </c>
      <c r="D30" s="1">
        <v>-852305.9</v>
      </c>
      <c r="E30" s="1">
        <f t="shared" si="8"/>
        <v>5383944.0999999996</v>
      </c>
      <c r="F30" s="1">
        <v>893869.1</v>
      </c>
      <c r="G30" s="1">
        <v>893869.1</v>
      </c>
      <c r="H30" s="1">
        <f t="shared" si="9"/>
        <v>4490075</v>
      </c>
    </row>
    <row r="31" spans="1:8" s="4" customFormat="1" x14ac:dyDescent="0.25">
      <c r="A31" s="8"/>
      <c r="B31" s="9" t="s">
        <v>30</v>
      </c>
      <c r="C31" s="1">
        <v>6357910</v>
      </c>
      <c r="D31" s="1">
        <v>-907932.12000000011</v>
      </c>
      <c r="E31" s="1">
        <f t="shared" si="8"/>
        <v>5449977.8799999999</v>
      </c>
      <c r="F31" s="1">
        <v>725127.88</v>
      </c>
      <c r="G31" s="1">
        <v>405938.22</v>
      </c>
      <c r="H31" s="1">
        <f t="shared" si="9"/>
        <v>4724850</v>
      </c>
    </row>
    <row r="32" spans="1:8" s="4" customFormat="1" x14ac:dyDescent="0.25">
      <c r="A32" s="8"/>
      <c r="B32" s="9" t="s">
        <v>31</v>
      </c>
      <c r="C32" s="1">
        <v>6507900.04</v>
      </c>
      <c r="D32" s="1">
        <v>-990224.65000000014</v>
      </c>
      <c r="E32" s="1">
        <f t="shared" si="8"/>
        <v>5517675.3899999997</v>
      </c>
      <c r="F32" s="1">
        <v>1434636.06</v>
      </c>
      <c r="G32" s="1">
        <v>1205838.22</v>
      </c>
      <c r="H32" s="1">
        <f t="shared" si="9"/>
        <v>4083039.3299999996</v>
      </c>
    </row>
    <row r="33" spans="1:8" s="4" customFormat="1" x14ac:dyDescent="0.25">
      <c r="A33" s="8"/>
      <c r="B33" s="9" t="s">
        <v>32</v>
      </c>
      <c r="C33" s="1">
        <v>6516650</v>
      </c>
      <c r="D33" s="1">
        <v>-1338734.3500000001</v>
      </c>
      <c r="E33" s="1">
        <f t="shared" si="8"/>
        <v>5177915.6500000004</v>
      </c>
      <c r="F33" s="1">
        <v>689565.65</v>
      </c>
      <c r="G33" s="1">
        <v>445840.49000000005</v>
      </c>
      <c r="H33" s="1">
        <f t="shared" si="9"/>
        <v>4488350</v>
      </c>
    </row>
    <row r="34" spans="1:8" s="4" customFormat="1" x14ac:dyDescent="0.25">
      <c r="A34" s="8"/>
      <c r="B34" s="9" t="s">
        <v>33</v>
      </c>
      <c r="C34" s="1">
        <v>231200</v>
      </c>
      <c r="D34" s="1">
        <v>36246.9</v>
      </c>
      <c r="E34" s="1">
        <f t="shared" si="8"/>
        <v>267446.90000000002</v>
      </c>
      <c r="F34" s="1">
        <v>94046.9</v>
      </c>
      <c r="G34" s="1">
        <v>67366.899999999994</v>
      </c>
      <c r="H34" s="1">
        <f t="shared" si="9"/>
        <v>173400.00000000003</v>
      </c>
    </row>
    <row r="35" spans="1:8" s="4" customFormat="1" x14ac:dyDescent="0.25">
      <c r="A35" s="8"/>
      <c r="B35" s="9" t="s">
        <v>34</v>
      </c>
      <c r="C35" s="1">
        <v>2342350</v>
      </c>
      <c r="D35" s="1">
        <v>-274823.88</v>
      </c>
      <c r="E35" s="1">
        <f t="shared" si="8"/>
        <v>2067526.12</v>
      </c>
      <c r="F35" s="1">
        <v>346576.12000000005</v>
      </c>
      <c r="G35" s="1">
        <v>343531.27</v>
      </c>
      <c r="H35" s="1">
        <f t="shared" si="9"/>
        <v>1720950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si="8"/>
        <v>0</v>
      </c>
      <c r="F36" s="1">
        <v>0</v>
      </c>
      <c r="G36" s="1">
        <v>0</v>
      </c>
      <c r="H36" s="1">
        <f t="shared" si="9"/>
        <v>0</v>
      </c>
    </row>
    <row r="37" spans="1:8" s="4" customFormat="1" x14ac:dyDescent="0.25">
      <c r="A37" s="8"/>
      <c r="B37" s="9" t="s">
        <v>36</v>
      </c>
      <c r="C37" s="1">
        <v>118770135.35000001</v>
      </c>
      <c r="D37" s="1">
        <v>-18340149.170000002</v>
      </c>
      <c r="E37" s="1">
        <f t="shared" si="8"/>
        <v>100429986.18000001</v>
      </c>
      <c r="F37" s="1">
        <v>11644013.949999999</v>
      </c>
      <c r="G37" s="1">
        <v>943184.73</v>
      </c>
      <c r="H37" s="1">
        <f t="shared" si="9"/>
        <v>88785972.230000004</v>
      </c>
    </row>
    <row r="38" spans="1:8" s="4" customFormat="1" x14ac:dyDescent="0.25">
      <c r="A38" s="39" t="s">
        <v>37</v>
      </c>
      <c r="B38" s="39"/>
      <c r="C38" s="5">
        <f>SUM(C39:C47)</f>
        <v>100000</v>
      </c>
      <c r="D38" s="5">
        <f t="shared" ref="D38:G38" si="10">SUM(D39:D47)</f>
        <v>-20000</v>
      </c>
      <c r="E38" s="5">
        <f t="shared" si="10"/>
        <v>80000</v>
      </c>
      <c r="F38" s="5">
        <f t="shared" si="10"/>
        <v>0</v>
      </c>
      <c r="G38" s="5">
        <f t="shared" si="10"/>
        <v>0</v>
      </c>
      <c r="H38" s="5">
        <f>SUM(H39:H47)</f>
        <v>80000</v>
      </c>
    </row>
    <row r="39" spans="1:8" s="4" customFormat="1" x14ac:dyDescent="0.25">
      <c r="A39" s="8"/>
      <c r="B39" s="9" t="s">
        <v>38</v>
      </c>
      <c r="C39" s="1">
        <v>0</v>
      </c>
      <c r="D39" s="1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s="4" customFormat="1" x14ac:dyDescent="0.25">
      <c r="A40" s="8"/>
      <c r="B40" s="9" t="s">
        <v>39</v>
      </c>
      <c r="C40" s="1">
        <v>0</v>
      </c>
      <c r="D40" s="1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s="4" customFormat="1" x14ac:dyDescent="0.25">
      <c r="A41" s="8"/>
      <c r="B41" s="9" t="s">
        <v>40</v>
      </c>
      <c r="C41" s="1">
        <v>0</v>
      </c>
      <c r="D41" s="1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s="4" customFormat="1" x14ac:dyDescent="0.25">
      <c r="A42" s="8"/>
      <c r="B42" s="9" t="s">
        <v>41</v>
      </c>
      <c r="C42" s="1">
        <v>100000</v>
      </c>
      <c r="D42" s="1">
        <v>-20000</v>
      </c>
      <c r="E42" s="1">
        <f t="shared" si="11"/>
        <v>80000</v>
      </c>
      <c r="F42" s="1">
        <v>0</v>
      </c>
      <c r="G42" s="1">
        <v>0</v>
      </c>
      <c r="H42" s="1">
        <f t="shared" si="12"/>
        <v>80000</v>
      </c>
    </row>
    <row r="43" spans="1:8" s="4" customFormat="1" x14ac:dyDescent="0.25">
      <c r="A43" s="8"/>
      <c r="B43" s="9" t="s">
        <v>42</v>
      </c>
      <c r="C43" s="1">
        <v>0</v>
      </c>
      <c r="D43" s="1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s="4" customFormat="1" x14ac:dyDescent="0.25">
      <c r="A44" s="8"/>
      <c r="B44" s="9" t="s">
        <v>43</v>
      </c>
      <c r="C44" s="1">
        <v>0</v>
      </c>
      <c r="D44" s="1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s="4" customFormat="1" x14ac:dyDescent="0.25">
      <c r="A45" s="8"/>
      <c r="B45" s="9" t="s">
        <v>44</v>
      </c>
      <c r="C45" s="1">
        <v>0</v>
      </c>
      <c r="D45" s="1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s="4" customFormat="1" x14ac:dyDescent="0.25">
      <c r="A46" s="8"/>
      <c r="B46" s="9" t="s">
        <v>45</v>
      </c>
      <c r="C46" s="1"/>
      <c r="D46" s="1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s="4" customFormat="1" x14ac:dyDescent="0.25">
      <c r="A47" s="8"/>
      <c r="B47" s="9" t="s">
        <v>46</v>
      </c>
      <c r="C47" s="1"/>
      <c r="D47" s="1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s="4" customFormat="1" ht="15" customHeight="1" x14ac:dyDescent="0.25">
      <c r="A48" s="39" t="s">
        <v>47</v>
      </c>
      <c r="B48" s="39"/>
      <c r="C48" s="5">
        <f>SUM(C49:C57)</f>
        <v>12710650</v>
      </c>
      <c r="D48" s="5">
        <f t="shared" ref="D48:H48" si="13">SUM(D49:D57)</f>
        <v>-8144416.0700000003</v>
      </c>
      <c r="E48" s="5">
        <f t="shared" si="13"/>
        <v>4566233.93</v>
      </c>
      <c r="F48" s="5">
        <f t="shared" si="13"/>
        <v>220233.93</v>
      </c>
      <c r="G48" s="5">
        <f t="shared" si="13"/>
        <v>220233.93</v>
      </c>
      <c r="H48" s="5">
        <f t="shared" si="13"/>
        <v>4346000</v>
      </c>
    </row>
    <row r="49" spans="1:8" s="4" customFormat="1" ht="12" customHeight="1" x14ac:dyDescent="0.25">
      <c r="A49" s="8"/>
      <c r="B49" s="9" t="s">
        <v>48</v>
      </c>
      <c r="C49" s="1">
        <v>4569550</v>
      </c>
      <c r="D49" s="1">
        <v>-3795779.6900000004</v>
      </c>
      <c r="E49" s="1">
        <f>+C49+D49</f>
        <v>773770.30999999959</v>
      </c>
      <c r="F49" s="1">
        <v>166370.31</v>
      </c>
      <c r="G49" s="1">
        <v>166370.31</v>
      </c>
      <c r="H49" s="1">
        <f>+E49-F49</f>
        <v>607399.99999999953</v>
      </c>
    </row>
    <row r="50" spans="1:8" s="4" customFormat="1" ht="12" customHeight="1" x14ac:dyDescent="0.25">
      <c r="A50" s="8"/>
      <c r="B50" s="9" t="s">
        <v>49</v>
      </c>
      <c r="C50" s="1">
        <v>13700</v>
      </c>
      <c r="D50" s="1">
        <v>-10100</v>
      </c>
      <c r="E50" s="1">
        <f t="shared" ref="E50:E57" si="14">+C50+D50</f>
        <v>3600</v>
      </c>
      <c r="F50" s="14">
        <v>0</v>
      </c>
      <c r="G50" s="14">
        <v>0</v>
      </c>
      <c r="H50" s="14">
        <f t="shared" ref="H50:H56" si="15">+E50-F50</f>
        <v>3600</v>
      </c>
    </row>
    <row r="51" spans="1:8" s="4" customFormat="1" ht="12" customHeight="1" x14ac:dyDescent="0.25">
      <c r="A51" s="8"/>
      <c r="B51" s="9" t="s">
        <v>50</v>
      </c>
      <c r="C51" s="1">
        <v>70000</v>
      </c>
      <c r="D51" s="1">
        <v>-70000</v>
      </c>
      <c r="E51" s="1">
        <f t="shared" si="14"/>
        <v>0</v>
      </c>
      <c r="F51" s="14">
        <v>0</v>
      </c>
      <c r="G51" s="14">
        <v>0</v>
      </c>
      <c r="H51" s="1">
        <f>+E51-F51</f>
        <v>0</v>
      </c>
    </row>
    <row r="52" spans="1:8" s="4" customFormat="1" ht="12" customHeight="1" x14ac:dyDescent="0.25">
      <c r="A52" s="8"/>
      <c r="B52" s="9" t="s">
        <v>51</v>
      </c>
      <c r="C52" s="1">
        <v>2336900</v>
      </c>
      <c r="D52" s="1">
        <v>-1836900</v>
      </c>
      <c r="E52" s="1">
        <f t="shared" si="14"/>
        <v>500000</v>
      </c>
      <c r="F52" s="14">
        <v>0</v>
      </c>
      <c r="G52" s="14">
        <v>0</v>
      </c>
      <c r="H52" s="14">
        <f t="shared" si="15"/>
        <v>500000</v>
      </c>
    </row>
    <row r="53" spans="1:8" s="4" customFormat="1" ht="12" customHeight="1" x14ac:dyDescent="0.25">
      <c r="A53" s="8"/>
      <c r="B53" s="9" t="s">
        <v>52</v>
      </c>
      <c r="C53" s="1">
        <v>0</v>
      </c>
      <c r="D53" s="1">
        <v>0</v>
      </c>
      <c r="E53" s="1">
        <f t="shared" si="14"/>
        <v>0</v>
      </c>
      <c r="F53" s="1">
        <v>0</v>
      </c>
      <c r="G53" s="1">
        <v>0</v>
      </c>
      <c r="H53" s="1">
        <f t="shared" si="15"/>
        <v>0</v>
      </c>
    </row>
    <row r="54" spans="1:8" s="4" customFormat="1" ht="12" customHeight="1" x14ac:dyDescent="0.25">
      <c r="A54" s="8"/>
      <c r="B54" s="9" t="s">
        <v>53</v>
      </c>
      <c r="C54" s="1">
        <v>4014500</v>
      </c>
      <c r="D54" s="1">
        <v>-1918136.3800000001</v>
      </c>
      <c r="E54" s="1">
        <f t="shared" si="14"/>
        <v>2096363.6199999999</v>
      </c>
      <c r="F54" s="1">
        <v>53863.619999999995</v>
      </c>
      <c r="G54" s="1">
        <v>53863.62</v>
      </c>
      <c r="H54" s="1">
        <f>+E54-F54</f>
        <v>2042500</v>
      </c>
    </row>
    <row r="55" spans="1:8" s="4" customFormat="1" ht="12" customHeight="1" x14ac:dyDescent="0.25">
      <c r="A55" s="8"/>
      <c r="B55" s="9" t="s">
        <v>54</v>
      </c>
      <c r="C55" s="1">
        <v>0</v>
      </c>
      <c r="D55" s="1">
        <v>0</v>
      </c>
      <c r="E55" s="1">
        <f t="shared" si="14"/>
        <v>0</v>
      </c>
      <c r="F55" s="1">
        <v>0</v>
      </c>
      <c r="G55" s="1">
        <v>0</v>
      </c>
      <c r="H55" s="1">
        <f t="shared" si="15"/>
        <v>0</v>
      </c>
    </row>
    <row r="56" spans="1:8" s="4" customFormat="1" ht="12" customHeight="1" x14ac:dyDescent="0.25">
      <c r="A56" s="8"/>
      <c r="B56" s="9" t="s">
        <v>55</v>
      </c>
      <c r="C56" s="1">
        <v>0</v>
      </c>
      <c r="D56" s="1">
        <v>0</v>
      </c>
      <c r="E56" s="1">
        <f t="shared" si="14"/>
        <v>0</v>
      </c>
      <c r="F56" s="1">
        <v>0</v>
      </c>
      <c r="G56" s="1">
        <v>0</v>
      </c>
      <c r="H56" s="1">
        <f t="shared" si="15"/>
        <v>0</v>
      </c>
    </row>
    <row r="57" spans="1:8" s="4" customFormat="1" ht="12" customHeight="1" x14ac:dyDescent="0.25">
      <c r="A57" s="8"/>
      <c r="B57" s="9" t="s">
        <v>56</v>
      </c>
      <c r="C57" s="1">
        <v>1706000</v>
      </c>
      <c r="D57" s="1">
        <v>-513500</v>
      </c>
      <c r="E57" s="1">
        <f t="shared" si="14"/>
        <v>1192500</v>
      </c>
      <c r="F57" s="1">
        <v>0</v>
      </c>
      <c r="G57" s="1">
        <v>0</v>
      </c>
      <c r="H57" s="1">
        <f>+E57-F57</f>
        <v>1192500</v>
      </c>
    </row>
    <row r="58" spans="1:8" s="4" customFormat="1" ht="12" customHeight="1" x14ac:dyDescent="0.25">
      <c r="A58" s="29" t="s">
        <v>57</v>
      </c>
      <c r="B58" s="29"/>
      <c r="C58" s="5">
        <f>SUM(C59:C61)</f>
        <v>5000000</v>
      </c>
      <c r="D58" s="5">
        <f t="shared" ref="D58:H58" si="16">SUM(D59:D61)</f>
        <v>-500000</v>
      </c>
      <c r="E58" s="5">
        <f t="shared" si="16"/>
        <v>4500000</v>
      </c>
      <c r="F58" s="5">
        <f t="shared" si="16"/>
        <v>0</v>
      </c>
      <c r="G58" s="5">
        <f t="shared" si="16"/>
        <v>0</v>
      </c>
      <c r="H58" s="5">
        <f t="shared" si="16"/>
        <v>4500000</v>
      </c>
    </row>
    <row r="59" spans="1:8" s="4" customFormat="1" ht="12" customHeight="1" x14ac:dyDescent="0.25">
      <c r="A59" s="8"/>
      <c r="B59" s="9" t="s">
        <v>58</v>
      </c>
      <c r="C59" s="1">
        <v>5000000</v>
      </c>
      <c r="D59" s="1">
        <v>-500000</v>
      </c>
      <c r="E59" s="1">
        <f>+C59+D59</f>
        <v>4500000</v>
      </c>
      <c r="F59" s="46">
        <v>0</v>
      </c>
      <c r="G59" s="46">
        <v>0</v>
      </c>
      <c r="H59" s="1">
        <f>+E59-F59</f>
        <v>4500000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ref="E60:E61" si="17">+C60+D60</f>
        <v>0</v>
      </c>
      <c r="F60" s="1">
        <v>0</v>
      </c>
      <c r="G60" s="1">
        <v>0</v>
      </c>
      <c r="H60" s="1">
        <f t="shared" ref="H60:H61" si="18">+E60-F60</f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 t="shared" si="17"/>
        <v>0</v>
      </c>
      <c r="F61" s="1">
        <v>0</v>
      </c>
      <c r="G61" s="1">
        <v>0</v>
      </c>
      <c r="H61" s="1">
        <f t="shared" si="18"/>
        <v>0</v>
      </c>
    </row>
    <row r="62" spans="1:8" s="4" customFormat="1" ht="12" customHeight="1" x14ac:dyDescent="0.25">
      <c r="A62" s="29" t="s">
        <v>61</v>
      </c>
      <c r="B62" s="29"/>
      <c r="C62" s="5">
        <f t="shared" ref="C62:H62" si="19">SUM(C63:C69)</f>
        <v>0</v>
      </c>
      <c r="D62" s="5">
        <f t="shared" si="19"/>
        <v>0</v>
      </c>
      <c r="E62" s="5">
        <f t="shared" si="19"/>
        <v>0</v>
      </c>
      <c r="F62" s="5">
        <f t="shared" si="19"/>
        <v>0</v>
      </c>
      <c r="G62" s="5">
        <f t="shared" si="19"/>
        <v>0</v>
      </c>
      <c r="H62" s="5">
        <f t="shared" si="19"/>
        <v>0</v>
      </c>
    </row>
    <row r="63" spans="1:8" s="4" customFormat="1" ht="12" customHeight="1" x14ac:dyDescent="0.25">
      <c r="A63" s="8"/>
      <c r="B63" s="9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8"/>
      <c r="B64" s="9" t="s">
        <v>63</v>
      </c>
      <c r="C64" s="1"/>
      <c r="D64" s="1"/>
      <c r="E64" s="1"/>
      <c r="F64" s="1"/>
      <c r="G64" s="1"/>
      <c r="H64" s="1"/>
    </row>
    <row r="65" spans="1:8" s="4" customFormat="1" x14ac:dyDescent="0.25">
      <c r="A65" s="8"/>
      <c r="B65" s="9" t="s">
        <v>64</v>
      </c>
      <c r="C65" s="1"/>
      <c r="D65" s="1"/>
      <c r="E65" s="1"/>
      <c r="F65" s="1"/>
      <c r="G65" s="1"/>
      <c r="H65" s="1"/>
    </row>
    <row r="66" spans="1:8" s="4" customFormat="1" x14ac:dyDescent="0.25">
      <c r="A66" s="8"/>
      <c r="B66" s="9" t="s">
        <v>65</v>
      </c>
      <c r="C66" s="1"/>
      <c r="D66" s="1"/>
      <c r="E66" s="1"/>
      <c r="F66" s="1"/>
      <c r="G66" s="1"/>
      <c r="H66" s="1"/>
    </row>
    <row r="67" spans="1:8" s="4" customFormat="1" ht="16.5" x14ac:dyDescent="0.25">
      <c r="A67" s="8"/>
      <c r="B67" s="10" t="s">
        <v>85</v>
      </c>
      <c r="C67" s="1"/>
      <c r="D67" s="1"/>
      <c r="E67" s="1"/>
      <c r="F67" s="1"/>
      <c r="G67" s="1"/>
      <c r="H67" s="1"/>
    </row>
    <row r="68" spans="1:8" s="4" customFormat="1" x14ac:dyDescent="0.25">
      <c r="A68" s="8"/>
      <c r="B68" s="9" t="s">
        <v>66</v>
      </c>
      <c r="C68" s="1"/>
      <c r="D68" s="1"/>
      <c r="E68" s="1"/>
      <c r="F68" s="1"/>
      <c r="G68" s="1"/>
      <c r="H68" s="1"/>
    </row>
    <row r="69" spans="1:8" s="4" customFormat="1" x14ac:dyDescent="0.25">
      <c r="A69" s="8"/>
      <c r="B69" s="9" t="s">
        <v>67</v>
      </c>
      <c r="C69" s="1"/>
      <c r="D69" s="1"/>
      <c r="E69" s="1"/>
      <c r="F69" s="1"/>
      <c r="G69" s="1"/>
      <c r="H69" s="1"/>
    </row>
    <row r="70" spans="1:8" s="4" customFormat="1" x14ac:dyDescent="0.25">
      <c r="A70" s="29" t="s">
        <v>68</v>
      </c>
      <c r="B70" s="29"/>
      <c r="C70" s="5">
        <f>SUM(C71:C73)</f>
        <v>0</v>
      </c>
      <c r="D70" s="5">
        <f t="shared" ref="D70:H70" si="20">SUM(D71:D73)</f>
        <v>0</v>
      </c>
      <c r="E70" s="5">
        <f t="shared" si="20"/>
        <v>0</v>
      </c>
      <c r="F70" s="5">
        <f t="shared" si="20"/>
        <v>0</v>
      </c>
      <c r="G70" s="5">
        <f t="shared" si="20"/>
        <v>0</v>
      </c>
      <c r="H70" s="5">
        <f t="shared" si="20"/>
        <v>0</v>
      </c>
    </row>
    <row r="71" spans="1:8" s="4" customFormat="1" x14ac:dyDescent="0.25">
      <c r="A71" s="8"/>
      <c r="B71" s="9" t="s">
        <v>69</v>
      </c>
      <c r="C71" s="1"/>
      <c r="D71" s="1"/>
      <c r="E71" s="1"/>
      <c r="F71" s="1"/>
      <c r="G71" s="1"/>
      <c r="H71" s="1"/>
    </row>
    <row r="72" spans="1:8" s="4" customFormat="1" x14ac:dyDescent="0.25">
      <c r="A72" s="8"/>
      <c r="B72" s="9" t="s">
        <v>70</v>
      </c>
      <c r="C72" s="1"/>
      <c r="D72" s="1"/>
      <c r="E72" s="1"/>
      <c r="F72" s="1"/>
      <c r="G72" s="1"/>
      <c r="H72" s="1"/>
    </row>
    <row r="73" spans="1:8" s="4" customFormat="1" x14ac:dyDescent="0.25">
      <c r="A73" s="8"/>
      <c r="B73" s="9" t="s">
        <v>71</v>
      </c>
      <c r="C73" s="1"/>
      <c r="D73" s="1"/>
      <c r="E73" s="1"/>
      <c r="F73" s="1"/>
      <c r="G73" s="1"/>
      <c r="H73" s="1"/>
    </row>
    <row r="74" spans="1:8" s="4" customFormat="1" x14ac:dyDescent="0.25">
      <c r="A74" s="29" t="s">
        <v>72</v>
      </c>
      <c r="B74" s="29"/>
      <c r="C74" s="5">
        <f>SUM(C75:C81)</f>
        <v>23929233</v>
      </c>
      <c r="D74" s="5">
        <f t="shared" ref="D74:H74" si="21">SUM(D75:D81)</f>
        <v>-7908238.040000001</v>
      </c>
      <c r="E74" s="5">
        <f t="shared" si="21"/>
        <v>16020994.959999999</v>
      </c>
      <c r="F74" s="5">
        <f t="shared" si="21"/>
        <v>0</v>
      </c>
      <c r="G74" s="5">
        <f t="shared" si="21"/>
        <v>0</v>
      </c>
      <c r="H74" s="5">
        <f t="shared" si="21"/>
        <v>16020994.959999999</v>
      </c>
    </row>
    <row r="75" spans="1:8" s="4" customFormat="1" x14ac:dyDescent="0.25">
      <c r="A75" s="8"/>
      <c r="B75" s="9" t="s">
        <v>73</v>
      </c>
      <c r="C75" s="1"/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s="4" customFormat="1" x14ac:dyDescent="0.25">
      <c r="A76" s="8"/>
      <c r="B76" s="9" t="s">
        <v>74</v>
      </c>
      <c r="C76" s="1"/>
      <c r="D76" s="1">
        <v>0</v>
      </c>
      <c r="E76" s="1">
        <f t="shared" ref="E76:E81" si="22">+C76+D76</f>
        <v>0</v>
      </c>
      <c r="F76" s="1">
        <v>0</v>
      </c>
      <c r="G76" s="1">
        <v>0</v>
      </c>
      <c r="H76" s="1">
        <f t="shared" ref="H76:H81" si="23">+E76-F76</f>
        <v>0</v>
      </c>
    </row>
    <row r="77" spans="1:8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si="22"/>
        <v>0</v>
      </c>
      <c r="F77" s="1">
        <v>0</v>
      </c>
      <c r="G77" s="1">
        <v>0</v>
      </c>
      <c r="H77" s="1">
        <f t="shared" si="23"/>
        <v>0</v>
      </c>
    </row>
    <row r="78" spans="1:8" s="4" customFormat="1" x14ac:dyDescent="0.25">
      <c r="A78" s="8"/>
      <c r="B78" s="9" t="s">
        <v>76</v>
      </c>
      <c r="C78" s="1">
        <v>260000</v>
      </c>
      <c r="D78" s="1">
        <v>-260000</v>
      </c>
      <c r="E78" s="1">
        <f t="shared" si="22"/>
        <v>0</v>
      </c>
      <c r="F78" s="1">
        <v>0</v>
      </c>
      <c r="G78" s="1">
        <v>0</v>
      </c>
      <c r="H78" s="1">
        <f t="shared" si="23"/>
        <v>0</v>
      </c>
    </row>
    <row r="79" spans="1:8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22"/>
        <v>0</v>
      </c>
      <c r="F79" s="1">
        <v>0</v>
      </c>
      <c r="G79" s="1">
        <v>0</v>
      </c>
      <c r="H79" s="1">
        <f t="shared" si="23"/>
        <v>0</v>
      </c>
    </row>
    <row r="80" spans="1:8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22"/>
        <v>0</v>
      </c>
      <c r="F80" s="1">
        <v>0</v>
      </c>
      <c r="G80" s="1">
        <v>0</v>
      </c>
      <c r="H80" s="1">
        <f t="shared" si="23"/>
        <v>0</v>
      </c>
    </row>
    <row r="81" spans="1:8" s="4" customFormat="1" x14ac:dyDescent="0.25">
      <c r="A81" s="8"/>
      <c r="B81" s="9" t="s">
        <v>79</v>
      </c>
      <c r="C81" s="1">
        <v>23669233</v>
      </c>
      <c r="D81" s="1">
        <v>-7648238.040000001</v>
      </c>
      <c r="E81" s="1">
        <f t="shared" si="22"/>
        <v>16020994.959999999</v>
      </c>
      <c r="F81" s="46">
        <v>0</v>
      </c>
      <c r="G81" s="46">
        <v>0</v>
      </c>
      <c r="H81" s="1">
        <f t="shared" si="23"/>
        <v>16020994.959999999</v>
      </c>
    </row>
    <row r="82" spans="1:8" s="4" customFormat="1" x14ac:dyDescent="0.25">
      <c r="A82" s="29"/>
      <c r="B82" s="29"/>
      <c r="C82" s="5"/>
      <c r="D82" s="5"/>
      <c r="E82" s="5"/>
      <c r="F82" s="5"/>
      <c r="G82" s="5"/>
      <c r="H82" s="5"/>
    </row>
    <row r="83" spans="1:8" s="4" customFormat="1" x14ac:dyDescent="0.25">
      <c r="A83" s="44" t="s">
        <v>80</v>
      </c>
      <c r="B83" s="44"/>
      <c r="C83" s="16">
        <f>SUM(C84,C92,C102,C112,C122,C132,C136,C144,C148)</f>
        <v>10000000</v>
      </c>
      <c r="D83" s="16">
        <f>SUM(D84,D92,D102,D112,D122,D132,D136,D144,D148)</f>
        <v>-3040480.36</v>
      </c>
      <c r="E83" s="16">
        <f t="shared" ref="E83:H83" si="24">SUM(E84,E92,E102,E112,E122,E132,E136,E144,E148)</f>
        <v>6959519.6400000006</v>
      </c>
      <c r="F83" s="16">
        <f t="shared" si="24"/>
        <v>0</v>
      </c>
      <c r="G83" s="16">
        <f t="shared" si="24"/>
        <v>0</v>
      </c>
      <c r="H83" s="16">
        <f t="shared" si="24"/>
        <v>6959519.6400000006</v>
      </c>
    </row>
    <row r="84" spans="1:8" s="4" customFormat="1" x14ac:dyDescent="0.25">
      <c r="A84" s="29" t="s">
        <v>9</v>
      </c>
      <c r="B84" s="29"/>
      <c r="C84" s="1">
        <f>SUM(C85:C91)</f>
        <v>0</v>
      </c>
      <c r="D84" s="1">
        <f t="shared" ref="D84:H84" si="25">SUM(D85:D91)</f>
        <v>0</v>
      </c>
      <c r="E84" s="1">
        <f t="shared" si="25"/>
        <v>0</v>
      </c>
      <c r="F84" s="1">
        <f t="shared" si="25"/>
        <v>0</v>
      </c>
      <c r="G84" s="1">
        <f t="shared" si="25"/>
        <v>0</v>
      </c>
      <c r="H84" s="1">
        <f t="shared" si="25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29" t="s">
        <v>17</v>
      </c>
      <c r="B92" s="29"/>
      <c r="C92" s="5">
        <f>SUM(C93:C101)</f>
        <v>3000000</v>
      </c>
      <c r="D92" s="5">
        <f t="shared" ref="D92:H92" si="26">SUM(D93:D101)</f>
        <v>0</v>
      </c>
      <c r="E92" s="5">
        <f t="shared" si="26"/>
        <v>3000000</v>
      </c>
      <c r="F92" s="5">
        <f t="shared" si="26"/>
        <v>0</v>
      </c>
      <c r="G92" s="5">
        <f t="shared" si="26"/>
        <v>0</v>
      </c>
      <c r="H92" s="5">
        <f t="shared" si="26"/>
        <v>3000000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8"/>
      <c r="B97" s="9" t="s">
        <v>22</v>
      </c>
      <c r="C97" s="1">
        <v>3000000</v>
      </c>
      <c r="D97" s="6">
        <v>0</v>
      </c>
      <c r="E97" s="1">
        <f t="shared" ref="E97" si="27">+C97+D97</f>
        <v>3000000</v>
      </c>
      <c r="F97" s="6">
        <v>0</v>
      </c>
      <c r="G97" s="6">
        <v>0</v>
      </c>
      <c r="H97" s="1">
        <f>+E97-F97</f>
        <v>3000000</v>
      </c>
    </row>
    <row r="98" spans="1:8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29" t="s">
        <v>27</v>
      </c>
      <c r="B102" s="29"/>
      <c r="C102" s="5">
        <f>SUM(C103:C111)</f>
        <v>3000000</v>
      </c>
      <c r="D102" s="5">
        <f t="shared" ref="D102:H102" si="28">SUM(D103:D111)</f>
        <v>-1040480.36</v>
      </c>
      <c r="E102" s="5">
        <f t="shared" si="28"/>
        <v>1959519.6400000001</v>
      </c>
      <c r="F102" s="5">
        <f t="shared" si="28"/>
        <v>0</v>
      </c>
      <c r="G102" s="13">
        <f t="shared" si="28"/>
        <v>0</v>
      </c>
      <c r="H102" s="13">
        <f t="shared" si="28"/>
        <v>1959519.6400000001</v>
      </c>
    </row>
    <row r="103" spans="1:8" s="4" customFormat="1" x14ac:dyDescent="0.25">
      <c r="A103" s="8"/>
      <c r="B103" s="9" t="s">
        <v>28</v>
      </c>
      <c r="C103" s="1">
        <v>3000000</v>
      </c>
      <c r="D103" s="1">
        <v>-1040480.36</v>
      </c>
      <c r="E103" s="1">
        <f>+C103+D103</f>
        <v>1959519.6400000001</v>
      </c>
      <c r="F103" s="1">
        <v>0</v>
      </c>
      <c r="G103" s="14">
        <v>0</v>
      </c>
      <c r="H103" s="14">
        <f>+E103-F103</f>
        <v>1959519.6400000001</v>
      </c>
    </row>
    <row r="104" spans="1:8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39" t="s">
        <v>37</v>
      </c>
      <c r="B112" s="39"/>
      <c r="C112" s="1">
        <f>SUM(C113:C121)</f>
        <v>0</v>
      </c>
      <c r="D112" s="1">
        <f t="shared" ref="D112:H112" si="29">SUM(D113:D121)</f>
        <v>0</v>
      </c>
      <c r="E112" s="1">
        <f t="shared" si="29"/>
        <v>0</v>
      </c>
      <c r="F112" s="1">
        <f t="shared" si="29"/>
        <v>0</v>
      </c>
      <c r="G112" s="1">
        <f t="shared" si="29"/>
        <v>0</v>
      </c>
      <c r="H112" s="1">
        <f t="shared" si="29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29" t="s">
        <v>47</v>
      </c>
      <c r="B122" s="29"/>
      <c r="C122" s="1">
        <f>SUM(C123:C131)</f>
        <v>0</v>
      </c>
      <c r="D122" s="1">
        <f t="shared" ref="D122:H122" si="30">SUM(D123:D131)</f>
        <v>0</v>
      </c>
      <c r="E122" s="1">
        <f t="shared" si="30"/>
        <v>0</v>
      </c>
      <c r="F122" s="1">
        <f t="shared" si="30"/>
        <v>0</v>
      </c>
      <c r="G122" s="1">
        <f t="shared" si="30"/>
        <v>0</v>
      </c>
      <c r="H122" s="1">
        <f t="shared" si="30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29" t="s">
        <v>57</v>
      </c>
      <c r="B132" s="29"/>
      <c r="C132" s="5">
        <f>SUM(C133:C135)</f>
        <v>4000000</v>
      </c>
      <c r="D132" s="5">
        <f t="shared" ref="D132:H132" si="31">SUM(D133:D135)</f>
        <v>-2000000</v>
      </c>
      <c r="E132" s="5">
        <f>SUM(E133:E135)</f>
        <v>2000000</v>
      </c>
      <c r="F132" s="5">
        <f t="shared" si="31"/>
        <v>0</v>
      </c>
      <c r="G132" s="5">
        <f t="shared" si="31"/>
        <v>0</v>
      </c>
      <c r="H132" s="5">
        <f t="shared" si="31"/>
        <v>2000000</v>
      </c>
    </row>
    <row r="133" spans="1:8" s="4" customFormat="1" x14ac:dyDescent="0.25">
      <c r="A133" s="8"/>
      <c r="B133" s="9" t="s">
        <v>58</v>
      </c>
      <c r="C133" s="1">
        <v>4000000</v>
      </c>
      <c r="D133" s="6">
        <v>-2000000</v>
      </c>
      <c r="E133" s="1">
        <f t="shared" ref="E133" si="32">+C133+D133</f>
        <v>2000000</v>
      </c>
      <c r="F133" s="6">
        <v>0</v>
      </c>
      <c r="G133" s="6">
        <v>0</v>
      </c>
      <c r="H133" s="1">
        <f>+E133-F133</f>
        <v>2000000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29" t="s">
        <v>61</v>
      </c>
      <c r="B136" s="29"/>
      <c r="C136" s="1">
        <f t="shared" ref="C136:H136" si="33">SUM(C137:C143)</f>
        <v>0</v>
      </c>
      <c r="D136" s="1">
        <f t="shared" si="33"/>
        <v>0</v>
      </c>
      <c r="E136" s="1">
        <f t="shared" si="33"/>
        <v>0</v>
      </c>
      <c r="F136" s="1">
        <f t="shared" si="33"/>
        <v>0</v>
      </c>
      <c r="G136" s="1">
        <f t="shared" si="33"/>
        <v>0</v>
      </c>
      <c r="H136" s="1">
        <f t="shared" si="33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29" t="s">
        <v>68</v>
      </c>
      <c r="B144" s="29"/>
      <c r="C144" s="1">
        <f>SUM(C145:C147)</f>
        <v>0</v>
      </c>
      <c r="D144" s="1">
        <f t="shared" ref="D144:H144" si="34">SUM(D145:D147)</f>
        <v>0</v>
      </c>
      <c r="E144" s="1">
        <f t="shared" si="34"/>
        <v>0</v>
      </c>
      <c r="F144" s="1">
        <f t="shared" si="34"/>
        <v>0</v>
      </c>
      <c r="G144" s="1">
        <f t="shared" si="34"/>
        <v>0</v>
      </c>
      <c r="H144" s="1">
        <f t="shared" si="34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29" t="s">
        <v>72</v>
      </c>
      <c r="B148" s="29"/>
      <c r="C148" s="1">
        <f>SUM(C149:C155)</f>
        <v>0</v>
      </c>
      <c r="D148" s="1">
        <f t="shared" ref="D148:H148" si="35">SUM(D149:D155)</f>
        <v>0</v>
      </c>
      <c r="E148" s="1">
        <f t="shared" si="35"/>
        <v>0</v>
      </c>
      <c r="F148" s="1">
        <f t="shared" si="35"/>
        <v>0</v>
      </c>
      <c r="G148" s="1">
        <f t="shared" si="35"/>
        <v>0</v>
      </c>
      <c r="H148" s="1">
        <f t="shared" si="35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43" t="s">
        <v>81</v>
      </c>
      <c r="B157" s="43"/>
      <c r="C157" s="15">
        <f t="shared" ref="C157:H157" si="36">SUM(C9,C83)</f>
        <v>946769310.65999997</v>
      </c>
      <c r="D157" s="15">
        <f t="shared" si="36"/>
        <v>-56962676.120000005</v>
      </c>
      <c r="E157" s="15">
        <f t="shared" si="36"/>
        <v>889806634.53999996</v>
      </c>
      <c r="F157" s="15">
        <f t="shared" si="36"/>
        <v>192200899.42000002</v>
      </c>
      <c r="G157" s="15">
        <f t="shared" si="36"/>
        <v>134656034.14000002</v>
      </c>
      <c r="H157" s="15">
        <f t="shared" si="36"/>
        <v>697605735.12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59" spans="1:8" s="4" customFormat="1" x14ac:dyDescent="0.25">
      <c r="A159" s="17"/>
      <c r="B159" s="17"/>
      <c r="C159" s="18"/>
      <c r="D159" s="17"/>
      <c r="E159" s="17"/>
      <c r="F159" s="17"/>
      <c r="G159" s="17"/>
      <c r="H159" s="18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2021-11-09T00:10:56Z</cp:lastPrinted>
  <dcterms:created xsi:type="dcterms:W3CDTF">2016-10-14T15:00:32Z</dcterms:created>
  <dcterms:modified xsi:type="dcterms:W3CDTF">2022-05-11T18:39:02Z</dcterms:modified>
</cp:coreProperties>
</file>