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O\Desktop\portal capama 3er trimestre 2020 modificado\LDF 3ER TRIMESTRE 2020\"/>
    </mc:Choice>
  </mc:AlternateContent>
  <bookViews>
    <workbookView xWindow="0" yWindow="0" windowWidth="19320" windowHeight="7755"/>
  </bookViews>
  <sheets>
    <sheet name="Formato 6 a)" sheetId="30" r:id="rId1"/>
  </sheets>
  <definedNames>
    <definedName name="_xlnm.Print_Titles" localSheetId="0">'Formato 6 a)'!$1:$8</definedName>
  </definedNames>
  <calcPr calcId="152511"/>
</workbook>
</file>

<file path=xl/calcChain.xml><?xml version="1.0" encoding="utf-8"?>
<calcChain xmlns="http://schemas.openxmlformats.org/spreadsheetml/2006/main">
  <c r="E30" i="30" l="1"/>
  <c r="H30" i="30"/>
  <c r="H28" i="30"/>
  <c r="H9" i="30"/>
  <c r="H157" i="30"/>
  <c r="F28" i="30"/>
  <c r="F9" i="30"/>
  <c r="F157" i="30"/>
  <c r="E28" i="30"/>
  <c r="E9" i="30"/>
  <c r="E157" i="30"/>
  <c r="D28" i="30"/>
  <c r="D9" i="30"/>
  <c r="D157" i="30"/>
  <c r="G102" i="30"/>
  <c r="F102" i="30"/>
  <c r="D102" i="30"/>
  <c r="C102" i="30"/>
  <c r="E103" i="30"/>
  <c r="H103" i="30"/>
  <c r="H102" i="30"/>
  <c r="E102" i="30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H133" i="30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H97" i="30"/>
  <c r="H92" i="30"/>
  <c r="G92" i="30"/>
  <c r="F92" i="30"/>
  <c r="D92" i="30"/>
  <c r="C92" i="30"/>
  <c r="H84" i="30"/>
  <c r="G84" i="30"/>
  <c r="F84" i="30"/>
  <c r="D84" i="30"/>
  <c r="C84" i="30"/>
  <c r="E81" i="30"/>
  <c r="H81" i="30"/>
  <c r="E80" i="30"/>
  <c r="E79" i="30"/>
  <c r="E78" i="30"/>
  <c r="H78" i="30"/>
  <c r="E77" i="30"/>
  <c r="E76" i="30"/>
  <c r="H76" i="30"/>
  <c r="E75" i="30"/>
  <c r="H75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E61" i="30"/>
  <c r="E60" i="30"/>
  <c r="H60" i="30"/>
  <c r="G58" i="30"/>
  <c r="F58" i="30"/>
  <c r="E59" i="30"/>
  <c r="C58" i="30"/>
  <c r="E57" i="30"/>
  <c r="H57" i="30"/>
  <c r="E56" i="30"/>
  <c r="H56" i="30"/>
  <c r="E55" i="30"/>
  <c r="H55" i="30"/>
  <c r="E54" i="30"/>
  <c r="H54" i="30"/>
  <c r="E53" i="30"/>
  <c r="H53" i="30"/>
  <c r="E52" i="30"/>
  <c r="H52" i="30"/>
  <c r="E51" i="30"/>
  <c r="H51" i="30"/>
  <c r="E50" i="30"/>
  <c r="H50" i="30"/>
  <c r="E49" i="30"/>
  <c r="H49" i="30"/>
  <c r="G48" i="30"/>
  <c r="F48" i="30"/>
  <c r="D48" i="30"/>
  <c r="C48" i="30"/>
  <c r="E47" i="30"/>
  <c r="H47" i="30"/>
  <c r="E46" i="30"/>
  <c r="H46" i="30"/>
  <c r="E45" i="30"/>
  <c r="H45" i="30"/>
  <c r="E44" i="30"/>
  <c r="H44" i="30"/>
  <c r="E43" i="30"/>
  <c r="H43" i="30"/>
  <c r="E42" i="30"/>
  <c r="H42" i="30"/>
  <c r="E41" i="30"/>
  <c r="H41" i="30"/>
  <c r="E40" i="30"/>
  <c r="H40" i="30"/>
  <c r="E39" i="30"/>
  <c r="H39" i="30"/>
  <c r="G38" i="30"/>
  <c r="F38" i="30"/>
  <c r="D38" i="30"/>
  <c r="C38" i="30"/>
  <c r="E37" i="30"/>
  <c r="H37" i="30"/>
  <c r="E36" i="30"/>
  <c r="H36" i="30"/>
  <c r="E35" i="30"/>
  <c r="H35" i="30"/>
  <c r="E34" i="30"/>
  <c r="H34" i="30"/>
  <c r="E33" i="30"/>
  <c r="H33" i="30"/>
  <c r="E32" i="30"/>
  <c r="H32" i="30"/>
  <c r="E31" i="30"/>
  <c r="H31" i="30"/>
  <c r="E29" i="30"/>
  <c r="H29" i="30"/>
  <c r="G28" i="30"/>
  <c r="C28" i="30"/>
  <c r="E27" i="30"/>
  <c r="H27" i="30"/>
  <c r="E26" i="30"/>
  <c r="H26" i="30"/>
  <c r="E25" i="30"/>
  <c r="H25" i="30"/>
  <c r="E24" i="30"/>
  <c r="H24" i="30"/>
  <c r="G18" i="30"/>
  <c r="F18" i="30"/>
  <c r="E23" i="30"/>
  <c r="E22" i="30"/>
  <c r="H22" i="30"/>
  <c r="E21" i="30"/>
  <c r="H21" i="30"/>
  <c r="E20" i="30"/>
  <c r="H20" i="30"/>
  <c r="E19" i="30"/>
  <c r="H19" i="30"/>
  <c r="C18" i="30"/>
  <c r="E17" i="30"/>
  <c r="H17" i="30"/>
  <c r="E16" i="30"/>
  <c r="H16" i="30"/>
  <c r="E15" i="30"/>
  <c r="H15" i="30"/>
  <c r="E14" i="30"/>
  <c r="H14" i="30"/>
  <c r="E13" i="30"/>
  <c r="H13" i="30"/>
  <c r="H12" i="30"/>
  <c r="E11" i="30"/>
  <c r="H11" i="30"/>
  <c r="G10" i="30"/>
  <c r="F10" i="30"/>
  <c r="D10" i="30"/>
  <c r="C10" i="30"/>
  <c r="C83" i="30"/>
  <c r="G83" i="30"/>
  <c r="D83" i="30"/>
  <c r="E92" i="30"/>
  <c r="E122" i="30"/>
  <c r="E132" i="30"/>
  <c r="H48" i="30"/>
  <c r="D58" i="30"/>
  <c r="F83" i="30"/>
  <c r="H132" i="30"/>
  <c r="H83" i="30"/>
  <c r="H10" i="30"/>
  <c r="H38" i="30"/>
  <c r="H59" i="30"/>
  <c r="H58" i="30"/>
  <c r="E38" i="30"/>
  <c r="E48" i="30"/>
  <c r="E84" i="30"/>
  <c r="C9" i="30"/>
  <c r="G9" i="30"/>
  <c r="H74" i="30"/>
  <c r="E18" i="30"/>
  <c r="H23" i="30"/>
  <c r="H18" i="30"/>
  <c r="E10" i="30"/>
  <c r="D18" i="30"/>
  <c r="E58" i="30"/>
  <c r="E74" i="30"/>
  <c r="E83" i="30"/>
  <c r="G157" i="30"/>
  <c r="C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<sst xmlns="http://schemas.openxmlformats.org/spreadsheetml/2006/main" count="161" uniqueCount="89">
  <si>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</si>
  <si>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</si>
  <si>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</si>
  <si>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</si>
  <si>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</si>
  <si>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</si>
  <si>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</si>
  <si>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</si>
  <si>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</si>
  <si>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</si>
  <si>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</si>
  <si>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</si>
  <si>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</si>
  <si>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</si>
  <si>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</si>
  <si>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</si>
  <si>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</si>
  <si>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</si>
  <si>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</si>
  <si>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</si>
  <si>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</si>
  <si>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</si>
  <si>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</si>
  <si>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</si>
  <si>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</si>
  <si>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</si>
  <si>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</si>
  <si>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</si>
  <si>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</si>
  <si>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</si>
  <si>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</si>
  <si>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</si>
  <si>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</si>
  <si>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</si>
  <si>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</si>
  <si>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</si>
  <si>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</si>
  <si>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</si>
  <si>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</si>
  <si>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</si>
  <si>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</si>
  <si>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</si>
  <si>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</si>
  <si>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</si>
  <si>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</si>
  <si>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</si>
  <si>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</si>
  <si>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</si>
  <si>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</si>
  <si>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</si>
  <si>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</si>
  <si>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</si>
  <si>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</si>
  <si>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</si>
  <si>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</si>
  <si>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</si>
  <si>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</si>
  <si>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</si>
  <si>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</si>
  <si>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</si>
  <si>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</si>
  <si>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</si>
  <si>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</si>
  <si>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</si>
  <si>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</si>
  <si>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</si>
  <si>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</si>
  <si>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</si>
  <si>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</si>
  <si>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</si>
  <si>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</si>
  <si>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</si>
  <si>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</si>
  <si>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</si>
  <si>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</si>
  <si>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</si>
  <si>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</si>
  <si>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</si>
  <si>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</si>
  <si>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</si>
  <si>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</si>
  <si>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</si>
  <si>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</si>
  <si>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</si>
  <si>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</si>
  <si>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</si>
  <si>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</si>
  <si>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Del 01 de Enero al 30 de Septiembre de 2020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</si>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</sst>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Fill="1"/>
    <xf numFmtId="43" fontId="1" fillId="0" borderId="10" xfId="1" applyFont="1" applyBorder="1" applyAlignment="1">
      <alignment horizontal="center" vertical="center"/>
    </xf>
    <xf numFmtId="43" fontId="0" fillId="0" borderId="0" xfId="0" applyNumberFormat="1"/>
    <xf numFmtId="43" fontId="1" fillId="0" borderId="1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44" fontId="1" fillId="0" borderId="11" xfId="2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0" xfId="0" applyFont="1"/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3" fontId="1" fillId="2" borderId="9" xfId="1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right" vertical="center"/>
    </xf>
    <xf numFmtId="43" fontId="2" fillId="0" borderId="15" xfId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 applyFill="1"/>
    <xf numFmtId="43" fontId="0" fillId="0" borderId="0" xfId="1" applyFont="1" applyFill="1"/>
    <xf numFmtId="43" fontId="11" fillId="0" borderId="0" xfId="1" applyFont="1" applyFill="1"/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162</xdr:row>
      <xdr:rowOff>29306</xdr:rowOff>
    </xdr:from>
    <xdr:to>
      <xdr:col>1</xdr:col>
      <xdr:colOff>1935773</xdr:colOff>
      <xdr:row>168</xdr:row>
      <xdr:rowOff>76930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24558" y="30047710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y Análisis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2234717</xdr:colOff>
      <xdr:row>160</xdr:row>
      <xdr:rowOff>146533</xdr:rowOff>
    </xdr:from>
    <xdr:to>
      <xdr:col>3</xdr:col>
      <xdr:colOff>196367</xdr:colOff>
      <xdr:row>166</xdr:row>
      <xdr:rowOff>156058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366602" y="29879187"/>
          <a:ext cx="2152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  <xdr:twoCellAnchor>
    <xdr:from>
      <xdr:col>5</xdr:col>
      <xdr:colOff>696071</xdr:colOff>
      <xdr:row>162</xdr:row>
      <xdr:rowOff>58610</xdr:rowOff>
    </xdr:from>
    <xdr:to>
      <xdr:col>7</xdr:col>
      <xdr:colOff>743218</xdr:colOff>
      <xdr:row>169</xdr:row>
      <xdr:rowOff>169734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967917" y="30077014"/>
          <a:ext cx="1996109" cy="1444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241787</xdr:colOff>
      <xdr:row>162</xdr:row>
      <xdr:rowOff>36633</xdr:rowOff>
    </xdr:from>
    <xdr:to>
      <xdr:col>5</xdr:col>
      <xdr:colOff>742216</xdr:colOff>
      <xdr:row>168</xdr:row>
      <xdr:rowOff>84257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029806" y="30055037"/>
          <a:ext cx="22002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zoomScale="130" zoomScaleNormal="130" workbookViewId="0">
      <pane ySplit="9" topLeftCell="A10" activePane="bottomLeft" state="frozen"/>
      <selection activeCell="C175" sqref="C175"/>
      <selection pane="bottomLeft" activeCell="J7" sqref="J7"/>
    </sheetView>
  </sheetViews>
  <sheetFormatPr baseColWidth="10" defaultRowHeight="15" x14ac:dyDescent="0.25"/>
  <cols>
    <col min="1" max="1" width="1.7109375" customWidth="1"/>
    <col min="2" max="2" width="42.28515625" bestFit="1" customWidth="1"/>
    <col min="3" max="3" width="12.7109375" customWidth="1"/>
    <col min="4" max="6" width="14.7109375" style="24" customWidth="1"/>
    <col min="7" max="8" width="12.7109375" customWidth="1"/>
    <col min="9" max="9" width="16.140625" bestFit="1" customWidth="1"/>
    <col min="10" max="10" width="13.85546875" bestFit="1" customWidth="1"/>
  </cols>
  <sheetData>
    <row r="1" spans="1:8" ht="33" customHeight="1" thickBot="1" x14ac:dyDescent="0.3">
      <c r="A1" s="28" t="s">
        <v>88</v>
      </c>
      <c r="B1" s="29"/>
      <c r="C1" s="29"/>
      <c r="D1" s="29"/>
      <c r="E1" s="29"/>
      <c r="F1" s="29"/>
      <c r="G1" s="29"/>
      <c r="H1" s="30"/>
    </row>
    <row r="2" spans="1:8" ht="12" customHeight="1" x14ac:dyDescent="0.25">
      <c r="A2" s="45" t="s">
        <v>84</v>
      </c>
      <c r="B2" s="46"/>
      <c r="C2" s="46"/>
      <c r="D2" s="46"/>
      <c r="E2" s="46"/>
      <c r="F2" s="46"/>
      <c r="G2" s="46"/>
      <c r="H2" s="47"/>
    </row>
    <row r="3" spans="1:8" ht="12" customHeight="1" x14ac:dyDescent="0.25">
      <c r="A3" s="48" t="s">
        <v>3</v>
      </c>
      <c r="B3" s="49"/>
      <c r="C3" s="49"/>
      <c r="D3" s="49"/>
      <c r="E3" s="49"/>
      <c r="F3" s="49"/>
      <c r="G3" s="49"/>
      <c r="H3" s="50"/>
    </row>
    <row r="4" spans="1:8" ht="12" customHeight="1" x14ac:dyDescent="0.25">
      <c r="A4" s="48" t="s">
        <v>4</v>
      </c>
      <c r="B4" s="49"/>
      <c r="C4" s="49"/>
      <c r="D4" s="49"/>
      <c r="E4" s="49"/>
      <c r="F4" s="49"/>
      <c r="G4" s="49"/>
      <c r="H4" s="50"/>
    </row>
    <row r="5" spans="1:8" ht="12" customHeight="1" x14ac:dyDescent="0.25">
      <c r="A5" s="48" t="s">
        <v>87</v>
      </c>
      <c r="B5" s="49"/>
      <c r="C5" s="49"/>
      <c r="D5" s="49"/>
      <c r="E5" s="49"/>
      <c r="F5" s="49"/>
      <c r="G5" s="49"/>
      <c r="H5" s="50"/>
    </row>
    <row r="6" spans="1:8" ht="12" customHeight="1" thickBot="1" x14ac:dyDescent="0.3">
      <c r="A6" s="51" t="s">
        <v>0</v>
      </c>
      <c r="B6" s="52"/>
      <c r="C6" s="52"/>
      <c r="D6" s="52"/>
      <c r="E6" s="52"/>
      <c r="F6" s="52"/>
      <c r="G6" s="52"/>
      <c r="H6" s="53"/>
    </row>
    <row r="7" spans="1:8" ht="18" customHeight="1" thickBot="1" x14ac:dyDescent="0.3">
      <c r="A7" s="36" t="s">
        <v>86</v>
      </c>
      <c r="B7" s="37"/>
      <c r="C7" s="40" t="s">
        <v>5</v>
      </c>
      <c r="D7" s="41"/>
      <c r="E7" s="41"/>
      <c r="F7" s="41"/>
      <c r="G7" s="42"/>
      <c r="H7" s="43" t="s">
        <v>83</v>
      </c>
    </row>
    <row r="8" spans="1:8" ht="26.25" customHeight="1" thickBot="1" x14ac:dyDescent="0.3">
      <c r="A8" s="38"/>
      <c r="B8" s="39"/>
      <c r="C8" s="3" t="s">
        <v>82</v>
      </c>
      <c r="D8" s="20" t="s">
        <v>6</v>
      </c>
      <c r="E8" s="21" t="s">
        <v>7</v>
      </c>
      <c r="F8" s="21" t="s">
        <v>1</v>
      </c>
      <c r="G8" s="2" t="s">
        <v>2</v>
      </c>
      <c r="H8" s="44"/>
    </row>
    <row r="9" spans="1:8" ht="12" customHeight="1" x14ac:dyDescent="0.25">
      <c r="A9" s="34" t="s">
        <v>8</v>
      </c>
      <c r="B9" s="34"/>
      <c r="C9" s="6">
        <f t="shared" ref="C9:H9" si="0">SUM(C10,C18,C28,C38,C48,C58,C62,C70,C74)</f>
        <v>978590360.23000002</v>
      </c>
      <c r="D9" s="6">
        <f t="shared" si="0"/>
        <v>-126955699.30000004</v>
      </c>
      <c r="E9" s="6">
        <f t="shared" si="0"/>
        <v>851634660.93000007</v>
      </c>
      <c r="F9" s="6">
        <f t="shared" si="0"/>
        <v>626074263.97000003</v>
      </c>
      <c r="G9" s="6">
        <f t="shared" si="0"/>
        <v>364193229.66999996</v>
      </c>
      <c r="H9" s="6">
        <f t="shared" si="0"/>
        <v>225560396.95999989</v>
      </c>
    </row>
    <row r="10" spans="1:8" ht="12" customHeight="1" x14ac:dyDescent="0.25">
      <c r="A10" s="35" t="s">
        <v>9</v>
      </c>
      <c r="B10" s="35"/>
      <c r="C10" s="8">
        <f>SUM(C11:C17)</f>
        <v>460000000</v>
      </c>
      <c r="D10" s="8">
        <f t="shared" ref="D10:H10" si="1">SUM(D11:D17)</f>
        <v>-49611008.890000008</v>
      </c>
      <c r="E10" s="8">
        <f t="shared" si="1"/>
        <v>410388991.10999995</v>
      </c>
      <c r="F10" s="8">
        <f t="shared" si="1"/>
        <v>303197112.19000006</v>
      </c>
      <c r="G10" s="8">
        <f t="shared" si="1"/>
        <v>218267725.59</v>
      </c>
      <c r="H10" s="8">
        <f t="shared" si="1"/>
        <v>107191878.91999999</v>
      </c>
    </row>
    <row r="11" spans="1:8" s="5" customFormat="1" ht="12" customHeight="1" x14ac:dyDescent="0.25">
      <c r="A11" s="13"/>
      <c r="B11" s="14" t="s">
        <v>10</v>
      </c>
      <c r="C11" s="1">
        <v>257397798.97000003</v>
      </c>
      <c r="D11" s="1">
        <v>-7834988.9200000111</v>
      </c>
      <c r="E11" s="1">
        <f>+C11+D11</f>
        <v>249562810.05000001</v>
      </c>
      <c r="F11" s="1">
        <v>185213351.75</v>
      </c>
      <c r="G11" s="1">
        <v>184969735.46999997</v>
      </c>
      <c r="H11" s="1">
        <f>+E11-F11</f>
        <v>64349458.300000012</v>
      </c>
    </row>
    <row r="12" spans="1:8" s="5" customFormat="1" ht="12" customHeight="1" x14ac:dyDescent="0.25">
      <c r="A12" s="13"/>
      <c r="B12" s="14" t="s">
        <v>11</v>
      </c>
      <c r="C12" s="1"/>
      <c r="D12" s="1"/>
      <c r="E12" s="1"/>
      <c r="F12" s="1"/>
      <c r="G12" s="1"/>
      <c r="H12" s="1">
        <f t="shared" ref="H12:H47" si="2">+E12-F12</f>
        <v>0</v>
      </c>
    </row>
    <row r="13" spans="1:8" s="5" customFormat="1" ht="12" customHeight="1" x14ac:dyDescent="0.25">
      <c r="A13" s="13"/>
      <c r="B13" s="14" t="s">
        <v>12</v>
      </c>
      <c r="C13" s="1">
        <v>88908758.200000003</v>
      </c>
      <c r="D13" s="1">
        <v>-799254.71000000229</v>
      </c>
      <c r="E13" s="1">
        <f t="shared" ref="E13:E60" si="3">+C13+D13</f>
        <v>88109503.489999995</v>
      </c>
      <c r="F13" s="1">
        <v>65882307.790000021</v>
      </c>
      <c r="G13" s="1">
        <v>19737643.550000001</v>
      </c>
      <c r="H13" s="1">
        <f t="shared" si="2"/>
        <v>22227195.699999973</v>
      </c>
    </row>
    <row r="14" spans="1:8" s="5" customFormat="1" ht="12" customHeight="1" x14ac:dyDescent="0.25">
      <c r="A14" s="13"/>
      <c r="B14" s="14" t="s">
        <v>13</v>
      </c>
      <c r="C14" s="1">
        <v>41630038.040000014</v>
      </c>
      <c r="D14" s="1">
        <v>1933063.4699999997</v>
      </c>
      <c r="E14" s="1">
        <f t="shared" si="3"/>
        <v>43563101.510000013</v>
      </c>
      <c r="F14" s="1">
        <v>33155582.669999998</v>
      </c>
      <c r="G14" s="1">
        <v>3905341.36</v>
      </c>
      <c r="H14" s="1">
        <f t="shared" si="2"/>
        <v>10407518.840000015</v>
      </c>
    </row>
    <row r="15" spans="1:8" s="5" customFormat="1" ht="12" customHeight="1" x14ac:dyDescent="0.25">
      <c r="A15" s="13"/>
      <c r="B15" s="14" t="s">
        <v>14</v>
      </c>
      <c r="C15" s="1">
        <v>30602986.11999999</v>
      </c>
      <c r="D15" s="1">
        <v>-6968442.6499999966</v>
      </c>
      <c r="E15" s="1">
        <f t="shared" si="3"/>
        <v>23634543.469999991</v>
      </c>
      <c r="F15" s="1">
        <v>17791942.109999999</v>
      </c>
      <c r="G15" s="1">
        <v>8501077.3399999999</v>
      </c>
      <c r="H15" s="1">
        <f t="shared" si="2"/>
        <v>5842601.359999992</v>
      </c>
    </row>
    <row r="16" spans="1:8" s="5" customFormat="1" x14ac:dyDescent="0.25">
      <c r="A16" s="13"/>
      <c r="B16" s="14" t="s">
        <v>15</v>
      </c>
      <c r="C16" s="1">
        <v>39536990.030000001</v>
      </c>
      <c r="D16" s="1">
        <v>-35652742.469999999</v>
      </c>
      <c r="E16" s="1">
        <f t="shared" si="3"/>
        <v>3884247.5600000024</v>
      </c>
      <c r="F16" s="1">
        <v>0</v>
      </c>
      <c r="G16" s="1">
        <v>0</v>
      </c>
      <c r="H16" s="1">
        <f t="shared" si="2"/>
        <v>3884247.5600000024</v>
      </c>
    </row>
    <row r="17" spans="1:10" s="5" customFormat="1" x14ac:dyDescent="0.25">
      <c r="A17" s="13"/>
      <c r="B17" s="14" t="s">
        <v>16</v>
      </c>
      <c r="C17" s="1">
        <v>1923428.6400000001</v>
      </c>
      <c r="D17" s="1">
        <v>-288643.60999999987</v>
      </c>
      <c r="E17" s="1">
        <f t="shared" si="3"/>
        <v>1634785.0300000003</v>
      </c>
      <c r="F17" s="1">
        <v>1153927.8700000001</v>
      </c>
      <c r="G17" s="1">
        <v>1153927.8700000001</v>
      </c>
      <c r="H17" s="1">
        <f t="shared" si="2"/>
        <v>480857.16000000015</v>
      </c>
    </row>
    <row r="18" spans="1:10" s="5" customFormat="1" x14ac:dyDescent="0.25">
      <c r="A18" s="31" t="s">
        <v>17</v>
      </c>
      <c r="B18" s="31"/>
      <c r="C18" s="8">
        <f>SUM(C19:C27)</f>
        <v>52473736.039999999</v>
      </c>
      <c r="D18" s="8">
        <f t="shared" ref="D18:H18" si="4">SUM(D19:D27)</f>
        <v>-18172560.590000007</v>
      </c>
      <c r="E18" s="8">
        <f t="shared" si="4"/>
        <v>34301175.449999996</v>
      </c>
      <c r="F18" s="8">
        <f t="shared" si="4"/>
        <v>24254720.460000005</v>
      </c>
      <c r="G18" s="8">
        <f t="shared" si="4"/>
        <v>18968318.379999995</v>
      </c>
      <c r="H18" s="8">
        <f t="shared" si="4"/>
        <v>10046454.989999991</v>
      </c>
    </row>
    <row r="19" spans="1:10" s="5" customFormat="1" x14ac:dyDescent="0.25">
      <c r="A19" s="13"/>
      <c r="B19" s="14" t="s">
        <v>18</v>
      </c>
      <c r="C19" s="1">
        <v>2227580</v>
      </c>
      <c r="D19" s="1">
        <v>-361423.41999999934</v>
      </c>
      <c r="E19" s="1">
        <f t="shared" si="3"/>
        <v>1866156.5800000005</v>
      </c>
      <c r="F19" s="1">
        <v>1395426.58</v>
      </c>
      <c r="G19" s="1">
        <v>1193134.02</v>
      </c>
      <c r="H19" s="1">
        <f t="shared" si="2"/>
        <v>470730.00000000047</v>
      </c>
    </row>
    <row r="20" spans="1:10" s="5" customFormat="1" x14ac:dyDescent="0.25">
      <c r="A20" s="13"/>
      <c r="B20" s="14" t="s">
        <v>19</v>
      </c>
      <c r="C20" s="1">
        <v>449600</v>
      </c>
      <c r="D20" s="1">
        <v>-137846.88999999996</v>
      </c>
      <c r="E20" s="1">
        <f t="shared" si="3"/>
        <v>311753.11000000004</v>
      </c>
      <c r="F20" s="1">
        <v>197703.11000000002</v>
      </c>
      <c r="G20" s="1">
        <v>166095.10999999999</v>
      </c>
      <c r="H20" s="1">
        <f t="shared" si="2"/>
        <v>114050.00000000003</v>
      </c>
    </row>
    <row r="21" spans="1:10" s="5" customFormat="1" x14ac:dyDescent="0.25">
      <c r="A21" s="13"/>
      <c r="B21" s="14" t="s">
        <v>20</v>
      </c>
      <c r="C21" s="1">
        <v>2000000</v>
      </c>
      <c r="D21" s="1">
        <v>-1886430</v>
      </c>
      <c r="E21" s="1">
        <f t="shared" si="3"/>
        <v>113570</v>
      </c>
      <c r="F21" s="1">
        <v>113570</v>
      </c>
      <c r="G21" s="1">
        <v>113570</v>
      </c>
      <c r="H21" s="1">
        <f t="shared" si="2"/>
        <v>0</v>
      </c>
    </row>
    <row r="22" spans="1:10" s="5" customFormat="1" x14ac:dyDescent="0.25">
      <c r="A22" s="13"/>
      <c r="B22" s="14" t="s">
        <v>21</v>
      </c>
      <c r="C22" s="1">
        <v>7716680</v>
      </c>
      <c r="D22" s="1">
        <v>-402612.32999999908</v>
      </c>
      <c r="E22" s="1">
        <f t="shared" si="3"/>
        <v>7314067.6700000009</v>
      </c>
      <c r="F22" s="1">
        <v>5410107.669999999</v>
      </c>
      <c r="G22" s="1">
        <v>4073420.14</v>
      </c>
      <c r="H22" s="1">
        <f t="shared" si="2"/>
        <v>1903960.0000000019</v>
      </c>
    </row>
    <row r="23" spans="1:10" s="5" customFormat="1" x14ac:dyDescent="0.25">
      <c r="A23" s="13"/>
      <c r="B23" s="14" t="s">
        <v>22</v>
      </c>
      <c r="C23" s="1">
        <v>12745400</v>
      </c>
      <c r="D23" s="1">
        <v>-659154.4100000076</v>
      </c>
      <c r="E23" s="1">
        <f t="shared" si="3"/>
        <v>12086245.589999992</v>
      </c>
      <c r="F23" s="1">
        <v>9051945.5899999999</v>
      </c>
      <c r="G23" s="1">
        <v>6863223.4699999988</v>
      </c>
      <c r="H23" s="1">
        <f>+E23-F23</f>
        <v>3034299.9999999925</v>
      </c>
    </row>
    <row r="24" spans="1:10" s="5" customFormat="1" x14ac:dyDescent="0.25">
      <c r="A24" s="13"/>
      <c r="B24" s="14" t="s">
        <v>23</v>
      </c>
      <c r="C24" s="1">
        <v>17447840</v>
      </c>
      <c r="D24" s="1">
        <v>-8050677.0900000008</v>
      </c>
      <c r="E24" s="1">
        <f t="shared" si="3"/>
        <v>9397162.9100000001</v>
      </c>
      <c r="F24" s="1">
        <v>5210752.9200000009</v>
      </c>
      <c r="G24" s="1">
        <v>5198367.88</v>
      </c>
      <c r="H24" s="1">
        <f t="shared" si="2"/>
        <v>4186409.9899999993</v>
      </c>
    </row>
    <row r="25" spans="1:10" s="5" customFormat="1" x14ac:dyDescent="0.25">
      <c r="A25" s="13"/>
      <c r="B25" s="14" t="s">
        <v>24</v>
      </c>
      <c r="C25" s="1">
        <v>428055.99</v>
      </c>
      <c r="D25" s="1">
        <v>-213170.3199999998</v>
      </c>
      <c r="E25" s="1">
        <f t="shared" si="3"/>
        <v>214885.67000000019</v>
      </c>
      <c r="F25" s="1">
        <v>202230.67</v>
      </c>
      <c r="G25" s="1">
        <v>157256.51999999999</v>
      </c>
      <c r="H25" s="1">
        <f t="shared" si="2"/>
        <v>12655.000000000175</v>
      </c>
    </row>
    <row r="26" spans="1:10" s="5" customFormat="1" x14ac:dyDescent="0.25">
      <c r="A26" s="13"/>
      <c r="B26" s="14" t="s">
        <v>25</v>
      </c>
      <c r="C26" s="1">
        <v>0</v>
      </c>
      <c r="D26" s="1">
        <v>0</v>
      </c>
      <c r="E26" s="1">
        <f>+C26+D26</f>
        <v>0</v>
      </c>
      <c r="F26" s="1">
        <v>0</v>
      </c>
      <c r="G26" s="1">
        <v>0</v>
      </c>
      <c r="H26" s="1">
        <f t="shared" si="2"/>
        <v>0</v>
      </c>
    </row>
    <row r="27" spans="1:10" s="5" customFormat="1" x14ac:dyDescent="0.25">
      <c r="A27" s="13"/>
      <c r="B27" s="14" t="s">
        <v>26</v>
      </c>
      <c r="C27" s="1">
        <v>9458580.0499999989</v>
      </c>
      <c r="D27" s="1">
        <v>-6461246.1300000018</v>
      </c>
      <c r="E27" s="1">
        <f t="shared" si="3"/>
        <v>2997333.9199999971</v>
      </c>
      <c r="F27" s="1">
        <v>2672983.9200000004</v>
      </c>
      <c r="G27" s="1">
        <v>1203251.24</v>
      </c>
      <c r="H27" s="1">
        <f t="shared" si="2"/>
        <v>324349.99999999674</v>
      </c>
    </row>
    <row r="28" spans="1:10" s="5" customFormat="1" x14ac:dyDescent="0.25">
      <c r="A28" s="31" t="s">
        <v>27</v>
      </c>
      <c r="B28" s="31"/>
      <c r="C28" s="8">
        <f>SUM(C29:C37)</f>
        <v>378888129.30000001</v>
      </c>
      <c r="D28" s="8">
        <f t="shared" ref="D28:H28" si="5">SUM(D29:D37)</f>
        <v>-73999754.810000017</v>
      </c>
      <c r="E28" s="8">
        <f t="shared" si="5"/>
        <v>304888374.49000001</v>
      </c>
      <c r="F28" s="8">
        <f t="shared" si="5"/>
        <v>206656231.67000005</v>
      </c>
      <c r="G28" s="8">
        <f t="shared" si="5"/>
        <v>35424074.780000009</v>
      </c>
      <c r="H28" s="8">
        <f t="shared" si="5"/>
        <v>98232142.819999933</v>
      </c>
    </row>
    <row r="29" spans="1:10" s="5" customFormat="1" x14ac:dyDescent="0.25">
      <c r="A29" s="13"/>
      <c r="B29" s="14" t="s">
        <v>28</v>
      </c>
      <c r="C29" s="1">
        <v>259810032.03</v>
      </c>
      <c r="D29" s="1">
        <v>-36931248.940000013</v>
      </c>
      <c r="E29" s="1">
        <f t="shared" si="3"/>
        <v>222878783.08999997</v>
      </c>
      <c r="F29" s="1">
        <v>151229455.08000004</v>
      </c>
      <c r="G29" s="1">
        <v>8894568.0200000014</v>
      </c>
      <c r="H29" s="1">
        <f t="shared" si="2"/>
        <v>71649328.009999931</v>
      </c>
    </row>
    <row r="30" spans="1:10" s="5" customFormat="1" x14ac:dyDescent="0.25">
      <c r="A30" s="13"/>
      <c r="B30" s="14" t="s">
        <v>29</v>
      </c>
      <c r="C30" s="1">
        <v>10546816.6</v>
      </c>
      <c r="D30" s="1">
        <v>1344539.9299999978</v>
      </c>
      <c r="E30" s="1">
        <f t="shared" si="3"/>
        <v>11891356.529999997</v>
      </c>
      <c r="F30" s="1">
        <v>9304652.4100000001</v>
      </c>
      <c r="G30" s="1">
        <v>5998781.1499999994</v>
      </c>
      <c r="H30" s="1">
        <f t="shared" si="2"/>
        <v>2586704.1199999973</v>
      </c>
      <c r="J30" s="25"/>
    </row>
    <row r="31" spans="1:10" s="5" customFormat="1" x14ac:dyDescent="0.25">
      <c r="A31" s="13"/>
      <c r="B31" s="14" t="s">
        <v>30</v>
      </c>
      <c r="C31" s="1">
        <v>4353392</v>
      </c>
      <c r="D31" s="1">
        <v>-1561953.8799999994</v>
      </c>
      <c r="E31" s="1">
        <f t="shared" si="3"/>
        <v>2791438.1200000006</v>
      </c>
      <c r="F31" s="1">
        <v>1952990.12</v>
      </c>
      <c r="G31" s="1">
        <v>1221523.8</v>
      </c>
      <c r="H31" s="1">
        <f t="shared" si="2"/>
        <v>838448.00000000047</v>
      </c>
    </row>
    <row r="32" spans="1:10" s="5" customFormat="1" x14ac:dyDescent="0.25">
      <c r="A32" s="13"/>
      <c r="B32" s="14" t="s">
        <v>31</v>
      </c>
      <c r="C32" s="1">
        <v>7057247.7799999993</v>
      </c>
      <c r="D32" s="1">
        <v>-247145.96999999974</v>
      </c>
      <c r="E32" s="1">
        <f t="shared" si="3"/>
        <v>6810101.8099999996</v>
      </c>
      <c r="F32" s="1">
        <v>4925385.76</v>
      </c>
      <c r="G32" s="1">
        <v>4195619.76</v>
      </c>
      <c r="H32" s="1">
        <f t="shared" si="2"/>
        <v>1884716.0499999998</v>
      </c>
    </row>
    <row r="33" spans="1:8" s="5" customFormat="1" x14ac:dyDescent="0.25">
      <c r="A33" s="13"/>
      <c r="B33" s="14" t="s">
        <v>32</v>
      </c>
      <c r="C33" s="1">
        <v>15900799.99</v>
      </c>
      <c r="D33" s="1">
        <v>-7007535.6700000018</v>
      </c>
      <c r="E33" s="1">
        <f t="shared" si="3"/>
        <v>8893264.3199999984</v>
      </c>
      <c r="F33" s="1">
        <v>7226989.3200000003</v>
      </c>
      <c r="G33" s="1">
        <v>6723689.0499999998</v>
      </c>
      <c r="H33" s="1">
        <f t="shared" si="2"/>
        <v>1666274.9999999981</v>
      </c>
    </row>
    <row r="34" spans="1:8" s="5" customFormat="1" x14ac:dyDescent="0.25">
      <c r="A34" s="13"/>
      <c r="B34" s="14" t="s">
        <v>33</v>
      </c>
      <c r="C34" s="1">
        <v>749900</v>
      </c>
      <c r="D34" s="1">
        <v>-523464.79</v>
      </c>
      <c r="E34" s="1">
        <f t="shared" si="3"/>
        <v>226435.21000000002</v>
      </c>
      <c r="F34" s="1">
        <v>60335.21</v>
      </c>
      <c r="G34" s="1">
        <v>60335.21</v>
      </c>
      <c r="H34" s="1">
        <f t="shared" si="2"/>
        <v>166100.00000000003</v>
      </c>
    </row>
    <row r="35" spans="1:8" s="5" customFormat="1" x14ac:dyDescent="0.25">
      <c r="A35" s="13"/>
      <c r="B35" s="14" t="s">
        <v>34</v>
      </c>
      <c r="C35" s="1">
        <v>1674199.98</v>
      </c>
      <c r="D35" s="1">
        <v>-657119.17000000016</v>
      </c>
      <c r="E35" s="1">
        <f t="shared" si="3"/>
        <v>1017080.8099999998</v>
      </c>
      <c r="F35" s="1">
        <v>611930.81000000017</v>
      </c>
      <c r="G35" s="1">
        <v>610121.33000000019</v>
      </c>
      <c r="H35" s="1">
        <f t="shared" si="2"/>
        <v>405149.99999999965</v>
      </c>
    </row>
    <row r="36" spans="1:8" s="5" customFormat="1" x14ac:dyDescent="0.25">
      <c r="A36" s="13"/>
      <c r="B36" s="14" t="s">
        <v>35</v>
      </c>
      <c r="C36" s="1">
        <v>0</v>
      </c>
      <c r="D36" s="1">
        <v>0</v>
      </c>
      <c r="E36" s="1">
        <f t="shared" si="3"/>
        <v>0</v>
      </c>
      <c r="F36" s="1">
        <v>0</v>
      </c>
      <c r="G36" s="1">
        <v>0</v>
      </c>
      <c r="H36" s="1">
        <f t="shared" si="2"/>
        <v>0</v>
      </c>
    </row>
    <row r="37" spans="1:8" s="5" customFormat="1" x14ac:dyDescent="0.25">
      <c r="A37" s="13"/>
      <c r="B37" s="14" t="s">
        <v>36</v>
      </c>
      <c r="C37" s="1">
        <v>78795740.920000002</v>
      </c>
      <c r="D37" s="1">
        <v>-28415826.319999997</v>
      </c>
      <c r="E37" s="1">
        <f t="shared" si="3"/>
        <v>50379914.600000009</v>
      </c>
      <c r="F37" s="1">
        <v>31344492.960000008</v>
      </c>
      <c r="G37" s="1">
        <v>7719436.46</v>
      </c>
      <c r="H37" s="1">
        <f t="shared" si="2"/>
        <v>19035421.640000001</v>
      </c>
    </row>
    <row r="38" spans="1:8" s="5" customFormat="1" x14ac:dyDescent="0.25">
      <c r="A38" s="33" t="s">
        <v>37</v>
      </c>
      <c r="B38" s="33"/>
      <c r="C38" s="8">
        <f>SUM(C39:C47)</f>
        <v>1086080</v>
      </c>
      <c r="D38" s="8">
        <f t="shared" ref="D38:G38" si="6">SUM(D39:D47)</f>
        <v>-400560</v>
      </c>
      <c r="E38" s="8">
        <f t="shared" si="6"/>
        <v>685520</v>
      </c>
      <c r="F38" s="8">
        <f t="shared" si="6"/>
        <v>18000</v>
      </c>
      <c r="G38" s="8">
        <f t="shared" si="6"/>
        <v>18000</v>
      </c>
      <c r="H38" s="8">
        <f>SUM(H39:H47)</f>
        <v>667520</v>
      </c>
    </row>
    <row r="39" spans="1:8" s="5" customFormat="1" x14ac:dyDescent="0.25">
      <c r="A39" s="13"/>
      <c r="B39" s="14" t="s">
        <v>38</v>
      </c>
      <c r="C39" s="1">
        <v>0</v>
      </c>
      <c r="D39" s="1">
        <v>0</v>
      </c>
      <c r="E39" s="1">
        <f t="shared" si="3"/>
        <v>0</v>
      </c>
      <c r="F39" s="1">
        <v>0</v>
      </c>
      <c r="G39" s="1">
        <v>0</v>
      </c>
      <c r="H39" s="1">
        <f t="shared" si="2"/>
        <v>0</v>
      </c>
    </row>
    <row r="40" spans="1:8" s="5" customFormat="1" x14ac:dyDescent="0.25">
      <c r="A40" s="13"/>
      <c r="B40" s="14" t="s">
        <v>39</v>
      </c>
      <c r="C40" s="1">
        <v>0</v>
      </c>
      <c r="D40" s="1">
        <v>0</v>
      </c>
      <c r="E40" s="1">
        <f t="shared" si="3"/>
        <v>0</v>
      </c>
      <c r="F40" s="1">
        <v>0</v>
      </c>
      <c r="G40" s="1">
        <v>0</v>
      </c>
      <c r="H40" s="1">
        <f t="shared" si="2"/>
        <v>0</v>
      </c>
    </row>
    <row r="41" spans="1:8" s="5" customFormat="1" x14ac:dyDescent="0.25">
      <c r="A41" s="13"/>
      <c r="B41" s="14" t="s">
        <v>40</v>
      </c>
      <c r="C41" s="1">
        <v>0</v>
      </c>
      <c r="D41" s="1">
        <v>0</v>
      </c>
      <c r="E41" s="1">
        <f t="shared" si="3"/>
        <v>0</v>
      </c>
      <c r="F41" s="1">
        <v>0</v>
      </c>
      <c r="G41" s="1">
        <v>0</v>
      </c>
      <c r="H41" s="1">
        <f t="shared" si="2"/>
        <v>0</v>
      </c>
    </row>
    <row r="42" spans="1:8" s="5" customFormat="1" x14ac:dyDescent="0.25">
      <c r="A42" s="13"/>
      <c r="B42" s="14" t="s">
        <v>41</v>
      </c>
      <c r="C42" s="1">
        <v>1068080</v>
      </c>
      <c r="D42" s="1">
        <v>-382560</v>
      </c>
      <c r="E42" s="1">
        <f t="shared" si="3"/>
        <v>685520</v>
      </c>
      <c r="F42" s="1">
        <v>18000</v>
      </c>
      <c r="G42" s="1">
        <v>18000</v>
      </c>
      <c r="H42" s="1">
        <f t="shared" si="2"/>
        <v>667520</v>
      </c>
    </row>
    <row r="43" spans="1:8" s="5" customFormat="1" x14ac:dyDescent="0.25">
      <c r="A43" s="13"/>
      <c r="B43" s="14" t="s">
        <v>42</v>
      </c>
      <c r="C43" s="1">
        <v>0</v>
      </c>
      <c r="D43" s="1">
        <v>0</v>
      </c>
      <c r="E43" s="1">
        <f t="shared" si="3"/>
        <v>0</v>
      </c>
      <c r="F43" s="1">
        <v>0</v>
      </c>
      <c r="G43" s="1">
        <v>0</v>
      </c>
      <c r="H43" s="1">
        <f t="shared" si="2"/>
        <v>0</v>
      </c>
    </row>
    <row r="44" spans="1:8" s="5" customFormat="1" x14ac:dyDescent="0.25">
      <c r="A44" s="13"/>
      <c r="B44" s="14" t="s">
        <v>43</v>
      </c>
      <c r="C44" s="1">
        <v>0</v>
      </c>
      <c r="D44" s="1">
        <v>0</v>
      </c>
      <c r="E44" s="1">
        <f t="shared" si="3"/>
        <v>0</v>
      </c>
      <c r="F44" s="1">
        <v>0</v>
      </c>
      <c r="G44" s="1">
        <v>0</v>
      </c>
      <c r="H44" s="1">
        <f t="shared" si="2"/>
        <v>0</v>
      </c>
    </row>
    <row r="45" spans="1:8" s="5" customFormat="1" x14ac:dyDescent="0.25">
      <c r="A45" s="13"/>
      <c r="B45" s="14" t="s">
        <v>44</v>
      </c>
      <c r="C45" s="1">
        <v>0</v>
      </c>
      <c r="D45" s="1">
        <v>0</v>
      </c>
      <c r="E45" s="1">
        <f t="shared" si="3"/>
        <v>0</v>
      </c>
      <c r="F45" s="1">
        <v>0</v>
      </c>
      <c r="G45" s="1">
        <v>0</v>
      </c>
      <c r="H45" s="1">
        <f t="shared" si="2"/>
        <v>0</v>
      </c>
    </row>
    <row r="46" spans="1:8" s="5" customFormat="1" x14ac:dyDescent="0.25">
      <c r="A46" s="13"/>
      <c r="B46" s="14" t="s">
        <v>45</v>
      </c>
      <c r="C46" s="1">
        <v>18000</v>
      </c>
      <c r="D46" s="1">
        <v>-18000</v>
      </c>
      <c r="E46" s="1">
        <f t="shared" si="3"/>
        <v>0</v>
      </c>
      <c r="F46" s="1">
        <v>0</v>
      </c>
      <c r="G46" s="1">
        <v>0</v>
      </c>
      <c r="H46" s="1">
        <f t="shared" si="2"/>
        <v>0</v>
      </c>
    </row>
    <row r="47" spans="1:8" s="5" customFormat="1" x14ac:dyDescent="0.25">
      <c r="A47" s="13"/>
      <c r="B47" s="14" t="s">
        <v>46</v>
      </c>
      <c r="C47" s="1"/>
      <c r="D47" s="1">
        <v>0</v>
      </c>
      <c r="E47" s="1">
        <f t="shared" si="3"/>
        <v>0</v>
      </c>
      <c r="F47" s="1">
        <v>0</v>
      </c>
      <c r="G47" s="1">
        <v>0</v>
      </c>
      <c r="H47" s="1">
        <f t="shared" si="2"/>
        <v>0</v>
      </c>
    </row>
    <row r="48" spans="1:8" s="5" customFormat="1" ht="15" customHeight="1" x14ac:dyDescent="0.25">
      <c r="A48" s="33" t="s">
        <v>47</v>
      </c>
      <c r="B48" s="33"/>
      <c r="C48" s="8">
        <f>SUM(C49:C57)</f>
        <v>13720114.58</v>
      </c>
      <c r="D48" s="8">
        <f t="shared" ref="D48:H48" si="7">SUM(D49:D57)</f>
        <v>-10435068.610000001</v>
      </c>
      <c r="E48" s="8">
        <f t="shared" si="7"/>
        <v>3285045.9699999997</v>
      </c>
      <c r="F48" s="8">
        <f t="shared" si="7"/>
        <v>941942.34</v>
      </c>
      <c r="G48" s="8">
        <f t="shared" si="7"/>
        <v>781315.01</v>
      </c>
      <c r="H48" s="8">
        <f t="shared" si="7"/>
        <v>2343103.6299999994</v>
      </c>
    </row>
    <row r="49" spans="1:8" s="5" customFormat="1" ht="12" customHeight="1" x14ac:dyDescent="0.25">
      <c r="A49" s="13"/>
      <c r="B49" s="14" t="s">
        <v>48</v>
      </c>
      <c r="C49" s="1">
        <v>7284614.5800000001</v>
      </c>
      <c r="D49" s="1">
        <v>-4643544.6800000006</v>
      </c>
      <c r="E49" s="1">
        <f t="shared" si="3"/>
        <v>2641069.8999999994</v>
      </c>
      <c r="F49" s="1">
        <v>297966.27</v>
      </c>
      <c r="G49" s="1">
        <v>291766.27</v>
      </c>
      <c r="H49" s="1">
        <f t="shared" ref="H49:H60" si="8">+E49-F49</f>
        <v>2343103.6299999994</v>
      </c>
    </row>
    <row r="50" spans="1:8" s="5" customFormat="1" ht="12" customHeight="1" x14ac:dyDescent="0.25">
      <c r="A50" s="13"/>
      <c r="B50" s="14" t="s">
        <v>49</v>
      </c>
      <c r="C50" s="1">
        <v>18500</v>
      </c>
      <c r="D50" s="1">
        <v>-18500</v>
      </c>
      <c r="E50" s="22">
        <f t="shared" si="3"/>
        <v>0</v>
      </c>
      <c r="F50" s="22">
        <v>0</v>
      </c>
      <c r="G50" s="19">
        <v>0</v>
      </c>
      <c r="H50" s="19">
        <f t="shared" si="8"/>
        <v>0</v>
      </c>
    </row>
    <row r="51" spans="1:8" s="5" customFormat="1" ht="12" customHeight="1" x14ac:dyDescent="0.25">
      <c r="A51" s="13"/>
      <c r="B51" s="14" t="s">
        <v>50</v>
      </c>
      <c r="C51" s="1">
        <v>21000</v>
      </c>
      <c r="D51" s="1">
        <v>-21000</v>
      </c>
      <c r="E51" s="22">
        <f t="shared" si="3"/>
        <v>0</v>
      </c>
      <c r="F51" s="22">
        <v>0</v>
      </c>
      <c r="G51" s="19">
        <v>0</v>
      </c>
      <c r="H51" s="19">
        <f t="shared" si="8"/>
        <v>0</v>
      </c>
    </row>
    <row r="52" spans="1:8" s="5" customFormat="1" ht="12" customHeight="1" x14ac:dyDescent="0.25">
      <c r="A52" s="13"/>
      <c r="B52" s="14" t="s">
        <v>51</v>
      </c>
      <c r="C52" s="1">
        <v>3500000</v>
      </c>
      <c r="D52" s="1">
        <v>-3500000</v>
      </c>
      <c r="E52" s="22">
        <f t="shared" si="3"/>
        <v>0</v>
      </c>
      <c r="F52" s="22">
        <v>0</v>
      </c>
      <c r="G52" s="19">
        <v>0</v>
      </c>
      <c r="H52" s="19">
        <f t="shared" si="8"/>
        <v>0</v>
      </c>
    </row>
    <row r="53" spans="1:8" s="5" customFormat="1" ht="12" customHeight="1" x14ac:dyDescent="0.25">
      <c r="A53" s="13"/>
      <c r="B53" s="14" t="s">
        <v>52</v>
      </c>
      <c r="C53" s="1">
        <v>0</v>
      </c>
      <c r="D53" s="1">
        <v>0</v>
      </c>
      <c r="E53" s="1">
        <f t="shared" si="3"/>
        <v>0</v>
      </c>
      <c r="F53" s="1">
        <v>0</v>
      </c>
      <c r="G53" s="1">
        <v>0</v>
      </c>
      <c r="H53" s="1">
        <f t="shared" si="8"/>
        <v>0</v>
      </c>
    </row>
    <row r="54" spans="1:8" s="5" customFormat="1" ht="12" customHeight="1" x14ac:dyDescent="0.25">
      <c r="A54" s="13"/>
      <c r="B54" s="14" t="s">
        <v>53</v>
      </c>
      <c r="C54" s="1">
        <v>1706000</v>
      </c>
      <c r="D54" s="1">
        <v>-1069023.93</v>
      </c>
      <c r="E54" s="1">
        <f t="shared" si="3"/>
        <v>636976.07000000007</v>
      </c>
      <c r="F54" s="1">
        <v>636976.06999999995</v>
      </c>
      <c r="G54" s="1">
        <v>482548.74</v>
      </c>
      <c r="H54" s="1">
        <f t="shared" si="8"/>
        <v>0</v>
      </c>
    </row>
    <row r="55" spans="1:8" s="5" customFormat="1" ht="12" customHeight="1" x14ac:dyDescent="0.25">
      <c r="A55" s="13"/>
      <c r="B55" s="14" t="s">
        <v>54</v>
      </c>
      <c r="C55" s="1">
        <v>0</v>
      </c>
      <c r="D55" s="1">
        <v>0</v>
      </c>
      <c r="E55" s="1">
        <f t="shared" si="3"/>
        <v>0</v>
      </c>
      <c r="F55" s="1">
        <v>0</v>
      </c>
      <c r="G55" s="1">
        <v>0</v>
      </c>
      <c r="H55" s="1">
        <f t="shared" si="8"/>
        <v>0</v>
      </c>
    </row>
    <row r="56" spans="1:8" s="5" customFormat="1" ht="12" customHeight="1" x14ac:dyDescent="0.25">
      <c r="A56" s="13"/>
      <c r="B56" s="14" t="s">
        <v>55</v>
      </c>
      <c r="C56" s="1">
        <v>0</v>
      </c>
      <c r="D56" s="1">
        <v>0</v>
      </c>
      <c r="E56" s="1">
        <f t="shared" si="3"/>
        <v>0</v>
      </c>
      <c r="F56" s="1">
        <v>0</v>
      </c>
      <c r="G56" s="1">
        <v>0</v>
      </c>
      <c r="H56" s="1">
        <f t="shared" si="8"/>
        <v>0</v>
      </c>
    </row>
    <row r="57" spans="1:8" s="5" customFormat="1" ht="12" customHeight="1" x14ac:dyDescent="0.25">
      <c r="A57" s="13"/>
      <c r="B57" s="14" t="s">
        <v>56</v>
      </c>
      <c r="C57" s="1">
        <v>1190000</v>
      </c>
      <c r="D57" s="1">
        <v>-1183000</v>
      </c>
      <c r="E57" s="1">
        <f t="shared" si="3"/>
        <v>7000</v>
      </c>
      <c r="F57" s="1">
        <v>7000</v>
      </c>
      <c r="G57" s="1">
        <v>7000</v>
      </c>
      <c r="H57" s="1">
        <f t="shared" si="8"/>
        <v>0</v>
      </c>
    </row>
    <row r="58" spans="1:8" s="5" customFormat="1" ht="12" customHeight="1" x14ac:dyDescent="0.25">
      <c r="A58" s="31" t="s">
        <v>57</v>
      </c>
      <c r="B58" s="31"/>
      <c r="C58" s="8">
        <f>SUM(C59:C61)</f>
        <v>6000000</v>
      </c>
      <c r="D58" s="8">
        <f t="shared" ref="D58:H58" si="9">SUM(D59:D61)</f>
        <v>-3410862.0600000005</v>
      </c>
      <c r="E58" s="8">
        <f t="shared" si="9"/>
        <v>2589137.9399999995</v>
      </c>
      <c r="F58" s="8">
        <f t="shared" si="9"/>
        <v>2589137.94</v>
      </c>
      <c r="G58" s="8">
        <f t="shared" si="9"/>
        <v>2589137.94</v>
      </c>
      <c r="H58" s="8">
        <f t="shared" si="9"/>
        <v>0</v>
      </c>
    </row>
    <row r="59" spans="1:8" s="5" customFormat="1" ht="12" customHeight="1" x14ac:dyDescent="0.25">
      <c r="A59" s="13"/>
      <c r="B59" s="14" t="s">
        <v>58</v>
      </c>
      <c r="C59" s="1">
        <v>6000000</v>
      </c>
      <c r="D59" s="1">
        <v>-3410862.0600000005</v>
      </c>
      <c r="E59" s="1">
        <f t="shared" si="3"/>
        <v>2589137.9399999995</v>
      </c>
      <c r="F59" s="1">
        <v>2589137.94</v>
      </c>
      <c r="G59" s="1">
        <v>2589137.94</v>
      </c>
      <c r="H59" s="1">
        <f t="shared" si="8"/>
        <v>0</v>
      </c>
    </row>
    <row r="60" spans="1:8" s="5" customFormat="1" ht="12" customHeight="1" x14ac:dyDescent="0.25">
      <c r="A60" s="13"/>
      <c r="B60" s="14" t="s">
        <v>59</v>
      </c>
      <c r="C60" s="1">
        <v>0</v>
      </c>
      <c r="D60" s="1">
        <v>0</v>
      </c>
      <c r="E60" s="1">
        <f t="shared" si="3"/>
        <v>0</v>
      </c>
      <c r="F60" s="1">
        <v>0</v>
      </c>
      <c r="G60" s="1">
        <v>0</v>
      </c>
      <c r="H60" s="1">
        <f t="shared" si="8"/>
        <v>0</v>
      </c>
    </row>
    <row r="61" spans="1:8" s="5" customFormat="1" ht="12" customHeight="1" x14ac:dyDescent="0.25">
      <c r="A61" s="13"/>
      <c r="B61" s="14" t="s">
        <v>60</v>
      </c>
      <c r="C61" s="1">
        <v>0</v>
      </c>
      <c r="D61" s="1">
        <v>0</v>
      </c>
      <c r="E61" s="1">
        <f>+C61+D61</f>
        <v>0</v>
      </c>
      <c r="F61" s="1">
        <v>0</v>
      </c>
      <c r="G61" s="1">
        <v>0</v>
      </c>
      <c r="H61" s="1"/>
    </row>
    <row r="62" spans="1:8" s="5" customFormat="1" ht="12" customHeight="1" x14ac:dyDescent="0.25">
      <c r="A62" s="31" t="s">
        <v>61</v>
      </c>
      <c r="B62" s="31"/>
      <c r="C62" s="8">
        <f t="shared" ref="C62:H62" si="10">SUM(C63:C69)</f>
        <v>0</v>
      </c>
      <c r="D62" s="8">
        <f t="shared" si="10"/>
        <v>0</v>
      </c>
      <c r="E62" s="8">
        <f t="shared" si="10"/>
        <v>0</v>
      </c>
      <c r="F62" s="8">
        <f t="shared" si="10"/>
        <v>0</v>
      </c>
      <c r="G62" s="8">
        <f t="shared" si="10"/>
        <v>0</v>
      </c>
      <c r="H62" s="8">
        <f t="shared" si="10"/>
        <v>0</v>
      </c>
    </row>
    <row r="63" spans="1:8" s="5" customFormat="1" ht="12" customHeight="1" x14ac:dyDescent="0.25">
      <c r="A63" s="13"/>
      <c r="B63" s="14" t="s">
        <v>62</v>
      </c>
      <c r="C63" s="1"/>
      <c r="D63" s="1"/>
      <c r="E63" s="1"/>
      <c r="F63" s="1"/>
      <c r="G63" s="1"/>
      <c r="H63" s="1"/>
    </row>
    <row r="64" spans="1:8" s="5" customFormat="1" x14ac:dyDescent="0.25">
      <c r="A64" s="13"/>
      <c r="B64" s="14" t="s">
        <v>63</v>
      </c>
      <c r="C64" s="1"/>
      <c r="D64" s="1"/>
      <c r="E64" s="1"/>
      <c r="F64" s="1"/>
      <c r="G64" s="1"/>
      <c r="H64" s="1"/>
    </row>
    <row r="65" spans="1:8" s="5" customFormat="1" x14ac:dyDescent="0.25">
      <c r="A65" s="13"/>
      <c r="B65" s="14" t="s">
        <v>64</v>
      </c>
      <c r="C65" s="1"/>
      <c r="D65" s="1"/>
      <c r="E65" s="1"/>
      <c r="F65" s="1"/>
      <c r="G65" s="1"/>
      <c r="H65" s="1"/>
    </row>
    <row r="66" spans="1:8" s="5" customFormat="1" x14ac:dyDescent="0.25">
      <c r="A66" s="13"/>
      <c r="B66" s="14" t="s">
        <v>65</v>
      </c>
      <c r="C66" s="1"/>
      <c r="D66" s="1"/>
      <c r="E66" s="1"/>
      <c r="F66" s="1"/>
      <c r="G66" s="1"/>
      <c r="H66" s="1"/>
    </row>
    <row r="67" spans="1:8" s="5" customFormat="1" ht="16.5" x14ac:dyDescent="0.25">
      <c r="A67" s="13"/>
      <c r="B67" s="15" t="s">
        <v>85</v>
      </c>
      <c r="C67" s="1"/>
      <c r="D67" s="1"/>
      <c r="E67" s="1"/>
      <c r="F67" s="1"/>
      <c r="G67" s="1"/>
      <c r="H67" s="1"/>
    </row>
    <row r="68" spans="1:8" s="5" customFormat="1" x14ac:dyDescent="0.25">
      <c r="A68" s="13"/>
      <c r="B68" s="14" t="s">
        <v>66</v>
      </c>
      <c r="C68" s="1"/>
      <c r="D68" s="1"/>
      <c r="E68" s="1"/>
      <c r="F68" s="1"/>
      <c r="G68" s="1"/>
      <c r="H68" s="1"/>
    </row>
    <row r="69" spans="1:8" s="5" customFormat="1" x14ac:dyDescent="0.25">
      <c r="A69" s="13"/>
      <c r="B69" s="14" t="s">
        <v>67</v>
      </c>
      <c r="C69" s="1"/>
      <c r="D69" s="1"/>
      <c r="E69" s="1"/>
      <c r="F69" s="1"/>
      <c r="G69" s="1"/>
      <c r="H69" s="1"/>
    </row>
    <row r="70" spans="1:8" s="5" customFormat="1" x14ac:dyDescent="0.25">
      <c r="A70" s="31" t="s">
        <v>68</v>
      </c>
      <c r="B70" s="31"/>
      <c r="C70" s="8">
        <f>SUM(C71:C73)</f>
        <v>0</v>
      </c>
      <c r="D70" s="8">
        <f t="shared" ref="D70:H70" si="11">SUM(D71:D73)</f>
        <v>0</v>
      </c>
      <c r="E70" s="8">
        <f t="shared" si="11"/>
        <v>0</v>
      </c>
      <c r="F70" s="8">
        <f t="shared" si="11"/>
        <v>0</v>
      </c>
      <c r="G70" s="8">
        <f t="shared" si="11"/>
        <v>0</v>
      </c>
      <c r="H70" s="8">
        <f t="shared" si="11"/>
        <v>0</v>
      </c>
    </row>
    <row r="71" spans="1:8" s="5" customFormat="1" x14ac:dyDescent="0.25">
      <c r="A71" s="13"/>
      <c r="B71" s="14" t="s">
        <v>69</v>
      </c>
      <c r="C71" s="1"/>
      <c r="D71" s="1"/>
      <c r="E71" s="1"/>
      <c r="F71" s="1"/>
      <c r="G71" s="1"/>
      <c r="H71" s="1"/>
    </row>
    <row r="72" spans="1:8" s="5" customFormat="1" x14ac:dyDescent="0.25">
      <c r="A72" s="13"/>
      <c r="B72" s="14" t="s">
        <v>70</v>
      </c>
      <c r="C72" s="1"/>
      <c r="D72" s="1"/>
      <c r="E72" s="1"/>
      <c r="F72" s="1"/>
      <c r="G72" s="1"/>
      <c r="H72" s="1"/>
    </row>
    <row r="73" spans="1:8" s="5" customFormat="1" x14ac:dyDescent="0.25">
      <c r="A73" s="13"/>
      <c r="B73" s="14" t="s">
        <v>71</v>
      </c>
      <c r="C73" s="1"/>
      <c r="D73" s="1"/>
      <c r="E73" s="1"/>
      <c r="F73" s="1"/>
      <c r="G73" s="1"/>
      <c r="H73" s="1"/>
    </row>
    <row r="74" spans="1:8" s="5" customFormat="1" x14ac:dyDescent="0.25">
      <c r="A74" s="31" t="s">
        <v>72</v>
      </c>
      <c r="B74" s="31"/>
      <c r="C74" s="8">
        <f>SUM(C75:C81)</f>
        <v>66422300.310000002</v>
      </c>
      <c r="D74" s="8">
        <f t="shared" ref="D74:H74" si="12">SUM(D75:D81)</f>
        <v>29074115.66</v>
      </c>
      <c r="E74" s="8">
        <f t="shared" si="12"/>
        <v>95496415.969999999</v>
      </c>
      <c r="F74" s="8">
        <f t="shared" si="12"/>
        <v>88417119.36999999</v>
      </c>
      <c r="G74" s="8">
        <f t="shared" si="12"/>
        <v>88144657.969999999</v>
      </c>
      <c r="H74" s="8">
        <f t="shared" si="12"/>
        <v>7079296.6000000006</v>
      </c>
    </row>
    <row r="75" spans="1:8" s="5" customFormat="1" x14ac:dyDescent="0.25">
      <c r="A75" s="13"/>
      <c r="B75" s="14" t="s">
        <v>73</v>
      </c>
      <c r="C75" s="1">
        <v>28893058.199999999</v>
      </c>
      <c r="D75" s="1">
        <v>-2669382.67</v>
      </c>
      <c r="E75" s="1">
        <f t="shared" ref="E75:E81" si="13">+C75+D75</f>
        <v>26223675.530000001</v>
      </c>
      <c r="F75" s="1">
        <v>19298615.73</v>
      </c>
      <c r="G75" s="1">
        <v>19298615.73</v>
      </c>
      <c r="H75" s="1">
        <f t="shared" ref="H75" si="14">+E75-F75</f>
        <v>6925059.8000000007</v>
      </c>
    </row>
    <row r="76" spans="1:8" s="5" customFormat="1" x14ac:dyDescent="0.25">
      <c r="A76" s="13"/>
      <c r="B76" s="14" t="s">
        <v>74</v>
      </c>
      <c r="C76" s="1">
        <v>1974779.5</v>
      </c>
      <c r="D76" s="1">
        <v>-367730.3200000003</v>
      </c>
      <c r="E76" s="1">
        <f t="shared" si="13"/>
        <v>1607049.1799999997</v>
      </c>
      <c r="F76" s="1">
        <v>1529612.38</v>
      </c>
      <c r="G76" s="1">
        <v>1529612.38</v>
      </c>
      <c r="H76" s="1">
        <f>+E76-F76</f>
        <v>77436.799999999814</v>
      </c>
    </row>
    <row r="77" spans="1:8" s="5" customFormat="1" x14ac:dyDescent="0.25">
      <c r="A77" s="13"/>
      <c r="B77" s="14" t="s">
        <v>75</v>
      </c>
      <c r="C77" s="1"/>
      <c r="D77" s="1"/>
      <c r="E77" s="1">
        <f t="shared" si="13"/>
        <v>0</v>
      </c>
      <c r="F77" s="1"/>
      <c r="G77" s="1"/>
      <c r="H77" s="1"/>
    </row>
    <row r="78" spans="1:8" s="5" customFormat="1" x14ac:dyDescent="0.25">
      <c r="A78" s="13"/>
      <c r="B78" s="14" t="s">
        <v>76</v>
      </c>
      <c r="C78" s="1">
        <v>603800</v>
      </c>
      <c r="D78" s="1">
        <v>220071.13000000006</v>
      </c>
      <c r="E78" s="1">
        <f t="shared" si="13"/>
        <v>823871.13000000012</v>
      </c>
      <c r="F78" s="1">
        <v>747071.13</v>
      </c>
      <c r="G78" s="1">
        <v>474609.73</v>
      </c>
      <c r="H78" s="1">
        <f>+E78-F78</f>
        <v>76800.000000000116</v>
      </c>
    </row>
    <row r="79" spans="1:8" s="5" customFormat="1" x14ac:dyDescent="0.25">
      <c r="A79" s="13"/>
      <c r="B79" s="14" t="s">
        <v>77</v>
      </c>
      <c r="C79" s="1"/>
      <c r="D79" s="1"/>
      <c r="E79" s="1">
        <f t="shared" si="13"/>
        <v>0</v>
      </c>
      <c r="F79" s="1"/>
      <c r="G79" s="1"/>
      <c r="H79" s="1"/>
    </row>
    <row r="80" spans="1:8" s="5" customFormat="1" x14ac:dyDescent="0.25">
      <c r="A80" s="13"/>
      <c r="B80" s="14" t="s">
        <v>78</v>
      </c>
      <c r="C80" s="1"/>
      <c r="D80" s="1"/>
      <c r="E80" s="1">
        <f t="shared" si="13"/>
        <v>0</v>
      </c>
      <c r="F80" s="1"/>
      <c r="G80" s="1"/>
      <c r="H80" s="1"/>
    </row>
    <row r="81" spans="1:8" s="5" customFormat="1" x14ac:dyDescent="0.25">
      <c r="A81" s="13"/>
      <c r="B81" s="14" t="s">
        <v>79</v>
      </c>
      <c r="C81" s="1">
        <v>34950662.609999999</v>
      </c>
      <c r="D81" s="1">
        <v>31891157.52</v>
      </c>
      <c r="E81" s="1">
        <f t="shared" si="13"/>
        <v>66841820.129999995</v>
      </c>
      <c r="F81" s="1">
        <v>66841820.129999995</v>
      </c>
      <c r="G81" s="1">
        <v>66841820.129999995</v>
      </c>
      <c r="H81" s="1">
        <f>+E81-F81</f>
        <v>0</v>
      </c>
    </row>
    <row r="82" spans="1:8" s="5" customFormat="1" x14ac:dyDescent="0.25">
      <c r="A82" s="31"/>
      <c r="B82" s="31"/>
      <c r="C82" s="8"/>
      <c r="D82" s="8"/>
      <c r="E82" s="8"/>
      <c r="F82" s="8"/>
      <c r="G82" s="8"/>
      <c r="H82" s="8"/>
    </row>
    <row r="83" spans="1:8" s="5" customFormat="1" x14ac:dyDescent="0.25">
      <c r="A83" s="32" t="s">
        <v>80</v>
      </c>
      <c r="B83" s="32"/>
      <c r="C83" s="8">
        <f t="shared" ref="C83:H83" si="15">SUM(C84,C92,C102,C112,C122,C132,C136,C144,C148)</f>
        <v>20000000</v>
      </c>
      <c r="D83" s="8">
        <f t="shared" si="15"/>
        <v>-12785185.91</v>
      </c>
      <c r="E83" s="8">
        <f t="shared" si="15"/>
        <v>7214814.0900000008</v>
      </c>
      <c r="F83" s="8">
        <f t="shared" si="15"/>
        <v>2014814.09</v>
      </c>
      <c r="G83" s="8">
        <f t="shared" si="15"/>
        <v>706204.52</v>
      </c>
      <c r="H83" s="8">
        <f t="shared" si="15"/>
        <v>5200000</v>
      </c>
    </row>
    <row r="84" spans="1:8" s="5" customFormat="1" x14ac:dyDescent="0.25">
      <c r="A84" s="31" t="s">
        <v>9</v>
      </c>
      <c r="B84" s="31"/>
      <c r="C84" s="1">
        <f>SUM(C85:C91)</f>
        <v>0</v>
      </c>
      <c r="D84" s="1">
        <f t="shared" ref="D84:H84" si="16">SUM(D85:D91)</f>
        <v>0</v>
      </c>
      <c r="E84" s="1">
        <f t="shared" si="16"/>
        <v>0</v>
      </c>
      <c r="F84" s="1">
        <f t="shared" si="16"/>
        <v>0</v>
      </c>
      <c r="G84" s="1">
        <f t="shared" si="16"/>
        <v>0</v>
      </c>
      <c r="H84" s="1">
        <f t="shared" si="16"/>
        <v>0</v>
      </c>
    </row>
    <row r="85" spans="1:8" s="5" customFormat="1" x14ac:dyDescent="0.25">
      <c r="A85" s="13"/>
      <c r="B85" s="14" t="s">
        <v>10</v>
      </c>
      <c r="C85" s="1"/>
      <c r="D85" s="1"/>
      <c r="E85" s="1"/>
      <c r="F85" s="1"/>
      <c r="G85" s="1"/>
      <c r="H85" s="1"/>
    </row>
    <row r="86" spans="1:8" s="5" customFormat="1" x14ac:dyDescent="0.25">
      <c r="A86" s="13"/>
      <c r="B86" s="14" t="s">
        <v>11</v>
      </c>
      <c r="C86" s="1"/>
      <c r="D86" s="1"/>
      <c r="E86" s="1"/>
      <c r="F86" s="1"/>
      <c r="G86" s="1"/>
      <c r="H86" s="1"/>
    </row>
    <row r="87" spans="1:8" s="5" customFormat="1" x14ac:dyDescent="0.25">
      <c r="A87" s="13"/>
      <c r="B87" s="14" t="s">
        <v>12</v>
      </c>
      <c r="C87" s="1"/>
      <c r="D87" s="1"/>
      <c r="E87" s="1"/>
      <c r="F87" s="1"/>
      <c r="G87" s="1"/>
      <c r="H87" s="1"/>
    </row>
    <row r="88" spans="1:8" s="5" customFormat="1" x14ac:dyDescent="0.25">
      <c r="A88" s="13"/>
      <c r="B88" s="14" t="s">
        <v>13</v>
      </c>
      <c r="C88" s="1"/>
      <c r="D88" s="1"/>
      <c r="E88" s="1"/>
      <c r="F88" s="1"/>
      <c r="G88" s="1"/>
      <c r="H88" s="1"/>
    </row>
    <row r="89" spans="1:8" s="5" customFormat="1" x14ac:dyDescent="0.25">
      <c r="A89" s="13"/>
      <c r="B89" s="14" t="s">
        <v>14</v>
      </c>
      <c r="C89" s="1"/>
      <c r="D89" s="1"/>
      <c r="E89" s="1"/>
      <c r="F89" s="1"/>
      <c r="G89" s="1"/>
      <c r="H89" s="1"/>
    </row>
    <row r="90" spans="1:8" s="5" customFormat="1" x14ac:dyDescent="0.25">
      <c r="A90" s="13"/>
      <c r="B90" s="14" t="s">
        <v>15</v>
      </c>
      <c r="C90" s="1"/>
      <c r="D90" s="1"/>
      <c r="E90" s="1"/>
      <c r="F90" s="1"/>
      <c r="G90" s="1"/>
      <c r="H90" s="1"/>
    </row>
    <row r="91" spans="1:8" s="5" customFormat="1" x14ac:dyDescent="0.25">
      <c r="A91" s="13"/>
      <c r="B91" s="14" t="s">
        <v>16</v>
      </c>
      <c r="C91" s="1"/>
      <c r="D91" s="1"/>
      <c r="E91" s="1"/>
      <c r="F91" s="1"/>
      <c r="G91" s="1"/>
      <c r="H91" s="1"/>
    </row>
    <row r="92" spans="1:8" s="5" customFormat="1" x14ac:dyDescent="0.25">
      <c r="A92" s="31" t="s">
        <v>17</v>
      </c>
      <c r="B92" s="31"/>
      <c r="C92" s="8">
        <f>SUM(C93:C101)</f>
        <v>6000000</v>
      </c>
      <c r="D92" s="8">
        <f t="shared" ref="D92:H92" si="17">SUM(D93:D101)</f>
        <v>-3093795.4799999995</v>
      </c>
      <c r="E92" s="8">
        <f t="shared" si="17"/>
        <v>2906204.5200000005</v>
      </c>
      <c r="F92" s="8">
        <f t="shared" si="17"/>
        <v>706204.52</v>
      </c>
      <c r="G92" s="8">
        <f t="shared" si="17"/>
        <v>706204.52</v>
      </c>
      <c r="H92" s="8">
        <f t="shared" si="17"/>
        <v>2200000.0000000005</v>
      </c>
    </row>
    <row r="93" spans="1:8" s="5" customFormat="1" x14ac:dyDescent="0.25">
      <c r="A93" s="13"/>
      <c r="B93" s="14" t="s">
        <v>18</v>
      </c>
      <c r="C93" s="1"/>
      <c r="D93" s="1"/>
      <c r="E93" s="1"/>
      <c r="F93" s="1"/>
      <c r="G93" s="1"/>
      <c r="H93" s="1"/>
    </row>
    <row r="94" spans="1:8" s="5" customFormat="1" x14ac:dyDescent="0.25">
      <c r="A94" s="13"/>
      <c r="B94" s="14" t="s">
        <v>19</v>
      </c>
      <c r="C94" s="1"/>
      <c r="D94" s="1"/>
      <c r="E94" s="1"/>
      <c r="F94" s="1"/>
      <c r="G94" s="1"/>
      <c r="H94" s="1"/>
    </row>
    <row r="95" spans="1:8" s="5" customFormat="1" x14ac:dyDescent="0.25">
      <c r="A95" s="13"/>
      <c r="B95" s="14" t="s">
        <v>20</v>
      </c>
      <c r="C95" s="1"/>
      <c r="D95" s="1"/>
      <c r="E95" s="1"/>
      <c r="F95" s="1"/>
      <c r="G95" s="1"/>
      <c r="H95" s="1"/>
    </row>
    <row r="96" spans="1:8" s="5" customFormat="1" x14ac:dyDescent="0.25">
      <c r="A96" s="13"/>
      <c r="B96" s="14" t="s">
        <v>21</v>
      </c>
      <c r="C96" s="1"/>
      <c r="D96" s="1"/>
      <c r="E96" s="1"/>
      <c r="F96" s="1"/>
      <c r="G96" s="1"/>
      <c r="H96" s="1"/>
    </row>
    <row r="97" spans="1:8" s="5" customFormat="1" x14ac:dyDescent="0.25">
      <c r="A97" s="13"/>
      <c r="B97" s="14" t="s">
        <v>22</v>
      </c>
      <c r="C97" s="1">
        <v>6000000</v>
      </c>
      <c r="D97" s="9">
        <v>-3093795.4799999995</v>
      </c>
      <c r="E97" s="1">
        <f t="shared" ref="E97" si="18">+C97+D97</f>
        <v>2906204.5200000005</v>
      </c>
      <c r="F97" s="9">
        <v>706204.52</v>
      </c>
      <c r="G97" s="9">
        <v>706204.52</v>
      </c>
      <c r="H97" s="1">
        <f>+E97-F97</f>
        <v>2200000.0000000005</v>
      </c>
    </row>
    <row r="98" spans="1:8" s="5" customFormat="1" x14ac:dyDescent="0.25">
      <c r="A98" s="13"/>
      <c r="B98" s="14" t="s">
        <v>23</v>
      </c>
      <c r="C98" s="1"/>
      <c r="D98" s="1"/>
      <c r="E98" s="1"/>
      <c r="F98" s="1"/>
      <c r="G98" s="1"/>
      <c r="H98" s="1"/>
    </row>
    <row r="99" spans="1:8" s="5" customFormat="1" x14ac:dyDescent="0.25">
      <c r="A99" s="13"/>
      <c r="B99" s="14" t="s">
        <v>24</v>
      </c>
      <c r="C99" s="1"/>
      <c r="D99" s="1"/>
      <c r="E99" s="1"/>
      <c r="F99" s="1"/>
      <c r="G99" s="1"/>
      <c r="H99" s="1"/>
    </row>
    <row r="100" spans="1:8" s="5" customFormat="1" x14ac:dyDescent="0.25">
      <c r="A100" s="13"/>
      <c r="B100" s="14" t="s">
        <v>25</v>
      </c>
      <c r="C100" s="1"/>
      <c r="D100" s="1"/>
      <c r="E100" s="1"/>
      <c r="F100" s="1"/>
      <c r="G100" s="1"/>
      <c r="H100" s="1"/>
    </row>
    <row r="101" spans="1:8" s="5" customFormat="1" x14ac:dyDescent="0.25">
      <c r="A101" s="13"/>
      <c r="B101" s="14" t="s">
        <v>26</v>
      </c>
      <c r="C101" s="1"/>
      <c r="D101" s="1"/>
      <c r="E101" s="1"/>
      <c r="F101" s="1"/>
      <c r="G101" s="1"/>
      <c r="H101" s="1"/>
    </row>
    <row r="102" spans="1:8" s="5" customFormat="1" x14ac:dyDescent="0.25">
      <c r="A102" s="31" t="s">
        <v>27</v>
      </c>
      <c r="B102" s="31"/>
      <c r="C102" s="8">
        <f>SUM(C103:C111)</f>
        <v>6000000</v>
      </c>
      <c r="D102" s="8">
        <f t="shared" ref="D102:H102" si="19">SUM(D103:D111)</f>
        <v>-4691390.43</v>
      </c>
      <c r="E102" s="8">
        <f t="shared" si="19"/>
        <v>1308609.5700000003</v>
      </c>
      <c r="F102" s="8">
        <f t="shared" si="19"/>
        <v>1308609.57</v>
      </c>
      <c r="G102" s="18">
        <f t="shared" si="19"/>
        <v>0</v>
      </c>
      <c r="H102" s="18">
        <f t="shared" si="19"/>
        <v>0</v>
      </c>
    </row>
    <row r="103" spans="1:8" s="5" customFormat="1" x14ac:dyDescent="0.25">
      <c r="A103" s="13"/>
      <c r="B103" s="14" t="s">
        <v>28</v>
      </c>
      <c r="C103" s="1">
        <v>6000000</v>
      </c>
      <c r="D103" s="1">
        <v>-4691390.43</v>
      </c>
      <c r="E103" s="1">
        <f>+C103+D103</f>
        <v>1308609.5700000003</v>
      </c>
      <c r="F103" s="1">
        <v>1308609.57</v>
      </c>
      <c r="G103" s="19">
        <v>0</v>
      </c>
      <c r="H103" s="19">
        <f>+E103-F103</f>
        <v>0</v>
      </c>
    </row>
    <row r="104" spans="1:8" s="5" customFormat="1" x14ac:dyDescent="0.25">
      <c r="A104" s="13"/>
      <c r="B104" s="14" t="s">
        <v>29</v>
      </c>
      <c r="C104" s="1"/>
      <c r="D104" s="1"/>
      <c r="E104" s="1"/>
      <c r="F104" s="1"/>
      <c r="G104" s="1"/>
      <c r="H104" s="1"/>
    </row>
    <row r="105" spans="1:8" s="5" customFormat="1" x14ac:dyDescent="0.25">
      <c r="A105" s="13"/>
      <c r="B105" s="14" t="s">
        <v>30</v>
      </c>
      <c r="C105" s="1"/>
      <c r="D105" s="1"/>
      <c r="E105" s="1"/>
      <c r="F105" s="1"/>
      <c r="G105" s="1"/>
      <c r="H105" s="1"/>
    </row>
    <row r="106" spans="1:8" s="5" customFormat="1" x14ac:dyDescent="0.25">
      <c r="A106" s="13"/>
      <c r="B106" s="14" t="s">
        <v>31</v>
      </c>
      <c r="C106" s="1"/>
      <c r="D106" s="1"/>
      <c r="E106" s="1"/>
      <c r="F106" s="1"/>
      <c r="G106" s="1"/>
      <c r="H106" s="1"/>
    </row>
    <row r="107" spans="1:8" s="5" customFormat="1" x14ac:dyDescent="0.25">
      <c r="A107" s="13"/>
      <c r="B107" s="14" t="s">
        <v>32</v>
      </c>
      <c r="C107" s="1"/>
      <c r="D107" s="1"/>
      <c r="E107" s="1"/>
      <c r="F107" s="1"/>
      <c r="G107" s="1"/>
      <c r="H107" s="1"/>
    </row>
    <row r="108" spans="1:8" s="5" customFormat="1" x14ac:dyDescent="0.25">
      <c r="A108" s="13"/>
      <c r="B108" s="14" t="s">
        <v>33</v>
      </c>
      <c r="C108" s="1"/>
      <c r="D108" s="1"/>
      <c r="E108" s="1"/>
      <c r="F108" s="1"/>
      <c r="G108" s="1"/>
      <c r="H108" s="1"/>
    </row>
    <row r="109" spans="1:8" s="5" customFormat="1" x14ac:dyDescent="0.25">
      <c r="A109" s="13"/>
      <c r="B109" s="14" t="s">
        <v>34</v>
      </c>
      <c r="C109" s="1"/>
      <c r="D109" s="1"/>
      <c r="E109" s="1"/>
      <c r="F109" s="1"/>
      <c r="G109" s="1"/>
      <c r="H109" s="1"/>
    </row>
    <row r="110" spans="1:8" s="5" customFormat="1" x14ac:dyDescent="0.25">
      <c r="A110" s="13"/>
      <c r="B110" s="14" t="s">
        <v>35</v>
      </c>
      <c r="C110" s="1"/>
      <c r="D110" s="1"/>
      <c r="E110" s="1"/>
      <c r="F110" s="1"/>
      <c r="G110" s="1"/>
      <c r="H110" s="1"/>
    </row>
    <row r="111" spans="1:8" s="5" customFormat="1" x14ac:dyDescent="0.25">
      <c r="A111" s="13"/>
      <c r="B111" s="14" t="s">
        <v>36</v>
      </c>
      <c r="C111" s="1"/>
      <c r="D111" s="1"/>
      <c r="E111" s="1"/>
      <c r="F111" s="1"/>
      <c r="G111" s="1"/>
      <c r="H111" s="1"/>
    </row>
    <row r="112" spans="1:8" s="5" customFormat="1" x14ac:dyDescent="0.25">
      <c r="A112" s="33" t="s">
        <v>37</v>
      </c>
      <c r="B112" s="33"/>
      <c r="C112" s="1">
        <f>SUM(C113:C121)</f>
        <v>0</v>
      </c>
      <c r="D112" s="1">
        <f t="shared" ref="D112:H112" si="20">SUM(D113:D121)</f>
        <v>0</v>
      </c>
      <c r="E112" s="1">
        <f t="shared" si="20"/>
        <v>0</v>
      </c>
      <c r="F112" s="1">
        <f t="shared" si="20"/>
        <v>0</v>
      </c>
      <c r="G112" s="1">
        <f t="shared" si="20"/>
        <v>0</v>
      </c>
      <c r="H112" s="1">
        <f t="shared" si="20"/>
        <v>0</v>
      </c>
    </row>
    <row r="113" spans="1:8" s="5" customFormat="1" x14ac:dyDescent="0.25">
      <c r="A113" s="13"/>
      <c r="B113" s="14" t="s">
        <v>38</v>
      </c>
      <c r="C113" s="1"/>
      <c r="D113" s="1"/>
      <c r="E113" s="1"/>
      <c r="F113" s="1"/>
      <c r="G113" s="1"/>
      <c r="H113" s="1"/>
    </row>
    <row r="114" spans="1:8" s="5" customFormat="1" x14ac:dyDescent="0.25">
      <c r="A114" s="13"/>
      <c r="B114" s="14" t="s">
        <v>39</v>
      </c>
      <c r="C114" s="1"/>
      <c r="D114" s="1"/>
      <c r="E114" s="1"/>
      <c r="F114" s="1"/>
      <c r="G114" s="1"/>
      <c r="H114" s="1"/>
    </row>
    <row r="115" spans="1:8" s="5" customFormat="1" x14ac:dyDescent="0.25">
      <c r="A115" s="13"/>
      <c r="B115" s="14" t="s">
        <v>40</v>
      </c>
      <c r="C115" s="1"/>
      <c r="D115" s="1"/>
      <c r="E115" s="1"/>
      <c r="F115" s="1"/>
      <c r="G115" s="1"/>
      <c r="H115" s="1"/>
    </row>
    <row r="116" spans="1:8" s="5" customFormat="1" x14ac:dyDescent="0.25">
      <c r="A116" s="13"/>
      <c r="B116" s="14" t="s">
        <v>41</v>
      </c>
      <c r="C116" s="1"/>
      <c r="D116" s="1"/>
      <c r="E116" s="1"/>
      <c r="F116" s="1"/>
      <c r="G116" s="1"/>
      <c r="H116" s="1"/>
    </row>
    <row r="117" spans="1:8" s="5" customFormat="1" x14ac:dyDescent="0.25">
      <c r="A117" s="13"/>
      <c r="B117" s="14" t="s">
        <v>42</v>
      </c>
      <c r="C117" s="1"/>
      <c r="D117" s="1"/>
      <c r="E117" s="1"/>
      <c r="F117" s="1"/>
      <c r="G117" s="1"/>
      <c r="H117" s="1"/>
    </row>
    <row r="118" spans="1:8" s="5" customFormat="1" x14ac:dyDescent="0.25">
      <c r="A118" s="13"/>
      <c r="B118" s="14" t="s">
        <v>43</v>
      </c>
      <c r="C118" s="1"/>
      <c r="D118" s="1"/>
      <c r="E118" s="1"/>
      <c r="F118" s="1"/>
      <c r="G118" s="1"/>
      <c r="H118" s="1"/>
    </row>
    <row r="119" spans="1:8" s="5" customFormat="1" x14ac:dyDescent="0.25">
      <c r="A119" s="13"/>
      <c r="B119" s="14" t="s">
        <v>44</v>
      </c>
      <c r="C119" s="1"/>
      <c r="D119" s="1"/>
      <c r="E119" s="1"/>
      <c r="F119" s="1"/>
      <c r="G119" s="1"/>
      <c r="H119" s="1"/>
    </row>
    <row r="120" spans="1:8" s="5" customFormat="1" x14ac:dyDescent="0.25">
      <c r="A120" s="13"/>
      <c r="B120" s="14" t="s">
        <v>45</v>
      </c>
      <c r="C120" s="1"/>
      <c r="D120" s="1"/>
      <c r="E120" s="1"/>
      <c r="F120" s="1"/>
      <c r="G120" s="1"/>
      <c r="H120" s="1"/>
    </row>
    <row r="121" spans="1:8" s="5" customFormat="1" x14ac:dyDescent="0.25">
      <c r="A121" s="13"/>
      <c r="B121" s="14" t="s">
        <v>46</v>
      </c>
      <c r="C121" s="1"/>
      <c r="D121" s="1"/>
      <c r="E121" s="1"/>
      <c r="F121" s="1"/>
      <c r="G121" s="1"/>
      <c r="H121" s="1"/>
    </row>
    <row r="122" spans="1:8" s="5" customFormat="1" x14ac:dyDescent="0.25">
      <c r="A122" s="31" t="s">
        <v>47</v>
      </c>
      <c r="B122" s="31"/>
      <c r="C122" s="1">
        <f>SUM(C123:C131)</f>
        <v>0</v>
      </c>
      <c r="D122" s="1">
        <f t="shared" ref="D122:H122" si="21">SUM(D123:D131)</f>
        <v>0</v>
      </c>
      <c r="E122" s="1">
        <f t="shared" si="21"/>
        <v>0</v>
      </c>
      <c r="F122" s="1">
        <f t="shared" si="21"/>
        <v>0</v>
      </c>
      <c r="G122" s="1">
        <f t="shared" si="21"/>
        <v>0</v>
      </c>
      <c r="H122" s="1">
        <f t="shared" si="21"/>
        <v>0</v>
      </c>
    </row>
    <row r="123" spans="1:8" s="5" customFormat="1" x14ac:dyDescent="0.25">
      <c r="A123" s="13"/>
      <c r="B123" s="14" t="s">
        <v>48</v>
      </c>
      <c r="C123" s="1"/>
      <c r="D123" s="1"/>
      <c r="E123" s="1"/>
      <c r="F123" s="1"/>
      <c r="G123" s="1"/>
      <c r="H123" s="1"/>
    </row>
    <row r="124" spans="1:8" s="5" customFormat="1" x14ac:dyDescent="0.25">
      <c r="A124" s="13"/>
      <c r="B124" s="14" t="s">
        <v>49</v>
      </c>
      <c r="C124" s="1"/>
      <c r="D124" s="1"/>
      <c r="E124" s="1"/>
      <c r="F124" s="1"/>
      <c r="G124" s="1"/>
      <c r="H124" s="1"/>
    </row>
    <row r="125" spans="1:8" s="5" customFormat="1" x14ac:dyDescent="0.25">
      <c r="A125" s="13"/>
      <c r="B125" s="14" t="s">
        <v>50</v>
      </c>
      <c r="C125" s="1"/>
      <c r="D125" s="1"/>
      <c r="E125" s="1"/>
      <c r="F125" s="1"/>
      <c r="G125" s="1"/>
      <c r="H125" s="1"/>
    </row>
    <row r="126" spans="1:8" s="5" customFormat="1" x14ac:dyDescent="0.25">
      <c r="A126" s="13"/>
      <c r="B126" s="14" t="s">
        <v>51</v>
      </c>
      <c r="C126" s="1"/>
      <c r="D126" s="1"/>
      <c r="E126" s="1"/>
      <c r="F126" s="1"/>
      <c r="G126" s="1"/>
      <c r="H126" s="1"/>
    </row>
    <row r="127" spans="1:8" s="5" customFormat="1" x14ac:dyDescent="0.25">
      <c r="A127" s="13"/>
      <c r="B127" s="14" t="s">
        <v>52</v>
      </c>
      <c r="C127" s="1"/>
      <c r="D127" s="1"/>
      <c r="E127" s="1"/>
      <c r="F127" s="1"/>
      <c r="G127" s="1"/>
      <c r="H127" s="1"/>
    </row>
    <row r="128" spans="1:8" s="5" customFormat="1" x14ac:dyDescent="0.25">
      <c r="A128" s="13"/>
      <c r="B128" s="14" t="s">
        <v>53</v>
      </c>
      <c r="C128" s="1"/>
      <c r="D128" s="1"/>
      <c r="E128" s="1"/>
      <c r="F128" s="1"/>
      <c r="G128" s="1"/>
      <c r="H128" s="1"/>
    </row>
    <row r="129" spans="1:8" s="5" customFormat="1" x14ac:dyDescent="0.25">
      <c r="A129" s="13"/>
      <c r="B129" s="14" t="s">
        <v>54</v>
      </c>
      <c r="C129" s="1"/>
      <c r="D129" s="1"/>
      <c r="E129" s="1"/>
      <c r="F129" s="1"/>
      <c r="G129" s="1"/>
      <c r="H129" s="1"/>
    </row>
    <row r="130" spans="1:8" s="5" customFormat="1" x14ac:dyDescent="0.25">
      <c r="A130" s="13"/>
      <c r="B130" s="14" t="s">
        <v>55</v>
      </c>
      <c r="C130" s="1"/>
      <c r="D130" s="1"/>
      <c r="E130" s="1"/>
      <c r="F130" s="1"/>
      <c r="G130" s="1"/>
      <c r="H130" s="1"/>
    </row>
    <row r="131" spans="1:8" s="5" customFormat="1" x14ac:dyDescent="0.25">
      <c r="A131" s="13"/>
      <c r="B131" s="14" t="s">
        <v>56</v>
      </c>
      <c r="C131" s="1"/>
      <c r="D131" s="1"/>
      <c r="E131" s="1"/>
      <c r="F131" s="1"/>
      <c r="G131" s="1"/>
      <c r="H131" s="1"/>
    </row>
    <row r="132" spans="1:8" s="5" customFormat="1" x14ac:dyDescent="0.25">
      <c r="A132" s="31" t="s">
        <v>57</v>
      </c>
      <c r="B132" s="31"/>
      <c r="C132" s="8">
        <f>SUM(C133:C135)</f>
        <v>8000000</v>
      </c>
      <c r="D132" s="8">
        <f t="shared" ref="D132:H132" si="22">SUM(D133:D135)</f>
        <v>-5000000</v>
      </c>
      <c r="E132" s="8">
        <f>SUM(E133:E135)</f>
        <v>3000000</v>
      </c>
      <c r="F132" s="8">
        <f t="shared" si="22"/>
        <v>0</v>
      </c>
      <c r="G132" s="8">
        <f t="shared" si="22"/>
        <v>0</v>
      </c>
      <c r="H132" s="8">
        <f t="shared" si="22"/>
        <v>3000000</v>
      </c>
    </row>
    <row r="133" spans="1:8" s="5" customFormat="1" x14ac:dyDescent="0.25">
      <c r="A133" s="13"/>
      <c r="B133" s="14" t="s">
        <v>58</v>
      </c>
      <c r="C133" s="1">
        <v>8000000</v>
      </c>
      <c r="D133" s="9">
        <v>-5000000</v>
      </c>
      <c r="E133" s="1">
        <f t="shared" ref="E133" si="23">+C133+D133</f>
        <v>3000000</v>
      </c>
      <c r="F133" s="9">
        <v>0</v>
      </c>
      <c r="G133" s="9">
        <v>0</v>
      </c>
      <c r="H133" s="1">
        <f>+E133-F133</f>
        <v>3000000</v>
      </c>
    </row>
    <row r="134" spans="1:8" s="5" customFormat="1" x14ac:dyDescent="0.25">
      <c r="A134" s="13"/>
      <c r="B134" s="14" t="s">
        <v>59</v>
      </c>
      <c r="C134" s="1"/>
      <c r="D134" s="1"/>
      <c r="E134" s="1"/>
      <c r="F134" s="1"/>
      <c r="G134" s="1"/>
      <c r="H134" s="1">
        <f>+E134-F134</f>
        <v>0</v>
      </c>
    </row>
    <row r="135" spans="1:8" s="5" customFormat="1" x14ac:dyDescent="0.25">
      <c r="A135" s="13"/>
      <c r="B135" s="14" t="s">
        <v>60</v>
      </c>
      <c r="C135" s="1"/>
      <c r="D135" s="1"/>
      <c r="E135" s="1"/>
      <c r="F135" s="1"/>
      <c r="G135" s="1"/>
      <c r="H135" s="1"/>
    </row>
    <row r="136" spans="1:8" s="5" customFormat="1" x14ac:dyDescent="0.25">
      <c r="A136" s="31" t="s">
        <v>61</v>
      </c>
      <c r="B136" s="31"/>
      <c r="C136" s="1">
        <f t="shared" ref="C136:H136" si="24">SUM(C137:C143)</f>
        <v>0</v>
      </c>
      <c r="D136" s="1">
        <f t="shared" si="24"/>
        <v>0</v>
      </c>
      <c r="E136" s="1">
        <f t="shared" si="24"/>
        <v>0</v>
      </c>
      <c r="F136" s="1">
        <f t="shared" si="24"/>
        <v>0</v>
      </c>
      <c r="G136" s="1">
        <f t="shared" si="24"/>
        <v>0</v>
      </c>
      <c r="H136" s="1">
        <f t="shared" si="24"/>
        <v>0</v>
      </c>
    </row>
    <row r="137" spans="1:8" s="5" customFormat="1" x14ac:dyDescent="0.25">
      <c r="A137" s="13"/>
      <c r="B137" s="14" t="s">
        <v>62</v>
      </c>
      <c r="C137" s="1"/>
      <c r="D137" s="1"/>
      <c r="E137" s="1"/>
      <c r="F137" s="1"/>
      <c r="G137" s="1"/>
      <c r="H137" s="1"/>
    </row>
    <row r="138" spans="1:8" s="5" customFormat="1" x14ac:dyDescent="0.25">
      <c r="A138" s="13"/>
      <c r="B138" s="14" t="s">
        <v>63</v>
      </c>
      <c r="C138" s="1"/>
      <c r="D138" s="1"/>
      <c r="E138" s="1"/>
      <c r="F138" s="1"/>
      <c r="G138" s="1"/>
      <c r="H138" s="1"/>
    </row>
    <row r="139" spans="1:8" s="5" customFormat="1" x14ac:dyDescent="0.25">
      <c r="A139" s="13"/>
      <c r="B139" s="14" t="s">
        <v>64</v>
      </c>
      <c r="C139" s="1"/>
      <c r="D139" s="1"/>
      <c r="E139" s="1"/>
      <c r="F139" s="1"/>
      <c r="G139" s="1"/>
      <c r="H139" s="1"/>
    </row>
    <row r="140" spans="1:8" s="5" customFormat="1" x14ac:dyDescent="0.25">
      <c r="A140" s="13"/>
      <c r="B140" s="14" t="s">
        <v>65</v>
      </c>
      <c r="C140" s="1"/>
      <c r="D140" s="1"/>
      <c r="E140" s="1"/>
      <c r="F140" s="1"/>
      <c r="G140" s="1"/>
      <c r="H140" s="1"/>
    </row>
    <row r="141" spans="1:8" s="5" customFormat="1" ht="16.5" x14ac:dyDescent="0.25">
      <c r="A141" s="13"/>
      <c r="B141" s="15" t="s">
        <v>85</v>
      </c>
      <c r="C141" s="1"/>
      <c r="D141" s="1"/>
      <c r="E141" s="1"/>
      <c r="F141" s="1"/>
      <c r="G141" s="1"/>
      <c r="H141" s="1"/>
    </row>
    <row r="142" spans="1:8" s="5" customFormat="1" x14ac:dyDescent="0.25">
      <c r="A142" s="13"/>
      <c r="B142" s="14" t="s">
        <v>66</v>
      </c>
      <c r="C142" s="1"/>
      <c r="D142" s="1"/>
      <c r="E142" s="1"/>
      <c r="F142" s="1"/>
      <c r="G142" s="1"/>
      <c r="H142" s="1"/>
    </row>
    <row r="143" spans="1:8" s="5" customFormat="1" x14ac:dyDescent="0.25">
      <c r="A143" s="13"/>
      <c r="B143" s="14" t="s">
        <v>67</v>
      </c>
      <c r="C143" s="1"/>
      <c r="D143" s="1"/>
      <c r="E143" s="1"/>
      <c r="F143" s="1"/>
      <c r="G143" s="1"/>
      <c r="H143" s="1"/>
    </row>
    <row r="144" spans="1:8" s="5" customFormat="1" x14ac:dyDescent="0.25">
      <c r="A144" s="31" t="s">
        <v>68</v>
      </c>
      <c r="B144" s="31"/>
      <c r="C144" s="1">
        <f>SUM(C145:C147)</f>
        <v>0</v>
      </c>
      <c r="D144" s="1">
        <f t="shared" ref="D144:H144" si="25">SUM(D145:D147)</f>
        <v>0</v>
      </c>
      <c r="E144" s="1">
        <f t="shared" si="25"/>
        <v>0</v>
      </c>
      <c r="F144" s="1">
        <f t="shared" si="25"/>
        <v>0</v>
      </c>
      <c r="G144" s="1">
        <f t="shared" si="25"/>
        <v>0</v>
      </c>
      <c r="H144" s="1">
        <f t="shared" si="25"/>
        <v>0</v>
      </c>
    </row>
    <row r="145" spans="1:8" s="5" customFormat="1" x14ac:dyDescent="0.25">
      <c r="A145" s="13"/>
      <c r="B145" s="14" t="s">
        <v>69</v>
      </c>
      <c r="C145" s="1"/>
      <c r="D145" s="1"/>
      <c r="E145" s="1"/>
      <c r="F145" s="1"/>
      <c r="G145" s="1"/>
      <c r="H145" s="1"/>
    </row>
    <row r="146" spans="1:8" s="5" customFormat="1" x14ac:dyDescent="0.25">
      <c r="A146" s="13"/>
      <c r="B146" s="14" t="s">
        <v>70</v>
      </c>
      <c r="C146" s="1"/>
      <c r="D146" s="1"/>
      <c r="E146" s="1"/>
      <c r="F146" s="1"/>
      <c r="G146" s="1"/>
      <c r="H146" s="1"/>
    </row>
    <row r="147" spans="1:8" s="5" customFormat="1" x14ac:dyDescent="0.25">
      <c r="A147" s="13"/>
      <c r="B147" s="14" t="s">
        <v>71</v>
      </c>
      <c r="C147" s="1"/>
      <c r="D147" s="1"/>
      <c r="E147" s="1"/>
      <c r="F147" s="1"/>
      <c r="G147" s="1"/>
      <c r="H147" s="1"/>
    </row>
    <row r="148" spans="1:8" s="5" customFormat="1" x14ac:dyDescent="0.25">
      <c r="A148" s="31" t="s">
        <v>72</v>
      </c>
      <c r="B148" s="31"/>
      <c r="C148" s="1">
        <f>SUM(C149:C155)</f>
        <v>0</v>
      </c>
      <c r="D148" s="1">
        <f t="shared" ref="D148:H148" si="26">SUM(D149:D155)</f>
        <v>0</v>
      </c>
      <c r="E148" s="1">
        <f t="shared" si="26"/>
        <v>0</v>
      </c>
      <c r="F148" s="1">
        <f t="shared" si="26"/>
        <v>0</v>
      </c>
      <c r="G148" s="1">
        <f t="shared" si="26"/>
        <v>0</v>
      </c>
      <c r="H148" s="1">
        <f t="shared" si="26"/>
        <v>0</v>
      </c>
    </row>
    <row r="149" spans="1:8" s="5" customFormat="1" x14ac:dyDescent="0.25">
      <c r="A149" s="13"/>
      <c r="B149" s="14" t="s">
        <v>73</v>
      </c>
      <c r="C149" s="1"/>
      <c r="D149" s="1"/>
      <c r="E149" s="1"/>
      <c r="F149" s="1"/>
      <c r="G149" s="1"/>
      <c r="H149" s="1"/>
    </row>
    <row r="150" spans="1:8" s="5" customFormat="1" x14ac:dyDescent="0.25">
      <c r="A150" s="13"/>
      <c r="B150" s="14" t="s">
        <v>74</v>
      </c>
      <c r="C150" s="1"/>
      <c r="D150" s="1"/>
      <c r="E150" s="1"/>
      <c r="F150" s="1"/>
      <c r="G150" s="1"/>
      <c r="H150" s="1"/>
    </row>
    <row r="151" spans="1:8" s="5" customFormat="1" x14ac:dyDescent="0.25">
      <c r="A151" s="13"/>
      <c r="B151" s="14" t="s">
        <v>75</v>
      </c>
      <c r="C151" s="1"/>
      <c r="D151" s="1"/>
      <c r="E151" s="1"/>
      <c r="F151" s="1"/>
      <c r="G151" s="1"/>
      <c r="H151" s="1"/>
    </row>
    <row r="152" spans="1:8" s="5" customFormat="1" x14ac:dyDescent="0.25">
      <c r="A152" s="13"/>
      <c r="B152" s="14" t="s">
        <v>76</v>
      </c>
      <c r="C152" s="1"/>
      <c r="D152" s="1"/>
      <c r="E152" s="1"/>
      <c r="F152" s="1"/>
      <c r="G152" s="1"/>
      <c r="H152" s="1"/>
    </row>
    <row r="153" spans="1:8" s="5" customFormat="1" x14ac:dyDescent="0.25">
      <c r="A153" s="13"/>
      <c r="B153" s="14" t="s">
        <v>77</v>
      </c>
      <c r="C153" s="1"/>
      <c r="D153" s="1"/>
      <c r="E153" s="1"/>
      <c r="F153" s="1"/>
      <c r="G153" s="1"/>
      <c r="H153" s="1"/>
    </row>
    <row r="154" spans="1:8" s="5" customFormat="1" x14ac:dyDescent="0.25">
      <c r="A154" s="13"/>
      <c r="B154" s="14" t="s">
        <v>78</v>
      </c>
      <c r="C154" s="1"/>
      <c r="D154" s="1"/>
      <c r="E154" s="1"/>
      <c r="F154" s="1"/>
      <c r="G154" s="1"/>
      <c r="H154" s="1"/>
    </row>
    <row r="155" spans="1:8" s="5" customFormat="1" x14ac:dyDescent="0.25">
      <c r="A155" s="13"/>
      <c r="B155" s="14" t="s">
        <v>79</v>
      </c>
      <c r="C155" s="1"/>
      <c r="D155" s="1"/>
      <c r="E155" s="1"/>
      <c r="F155" s="1"/>
      <c r="G155" s="1"/>
      <c r="H155" s="1"/>
    </row>
    <row r="156" spans="1:8" s="5" customFormat="1" x14ac:dyDescent="0.25">
      <c r="A156" s="13"/>
      <c r="B156" s="14"/>
      <c r="C156" s="1"/>
      <c r="D156" s="1"/>
      <c r="E156" s="1"/>
      <c r="F156" s="1"/>
      <c r="G156" s="1"/>
      <c r="H156" s="1"/>
    </row>
    <row r="157" spans="1:8" s="5" customFormat="1" x14ac:dyDescent="0.25">
      <c r="A157" s="32" t="s">
        <v>81</v>
      </c>
      <c r="B157" s="32"/>
      <c r="C157" s="10">
        <f t="shared" ref="C157:H157" si="27">SUM(C9,C83)</f>
        <v>998590360.23000002</v>
      </c>
      <c r="D157" s="8">
        <f t="shared" si="27"/>
        <v>-139740885.21000004</v>
      </c>
      <c r="E157" s="8">
        <f t="shared" si="27"/>
        <v>858849475.0200001</v>
      </c>
      <c r="F157" s="8">
        <f t="shared" si="27"/>
        <v>628089078.06000006</v>
      </c>
      <c r="G157" s="10">
        <f t="shared" si="27"/>
        <v>364899434.18999994</v>
      </c>
      <c r="H157" s="10">
        <f t="shared" si="27"/>
        <v>230760396.95999989</v>
      </c>
    </row>
    <row r="158" spans="1:8" s="5" customFormat="1" ht="15.75" thickBot="1" x14ac:dyDescent="0.3">
      <c r="A158" s="16"/>
      <c r="B158" s="17"/>
      <c r="C158" s="11"/>
      <c r="D158" s="23"/>
      <c r="E158" s="23"/>
      <c r="F158" s="23"/>
      <c r="G158" s="11"/>
      <c r="H158" s="11"/>
    </row>
    <row r="159" spans="1:8" x14ac:dyDescent="0.25">
      <c r="A159" s="12"/>
      <c r="B159" s="12"/>
      <c r="C159" s="27"/>
      <c r="D159" s="27"/>
      <c r="E159" s="27"/>
      <c r="F159" s="27"/>
      <c r="G159" s="27"/>
      <c r="H159" s="27"/>
    </row>
    <row r="160" spans="1:8" x14ac:dyDescent="0.25">
      <c r="C160" s="25"/>
      <c r="D160" s="26"/>
      <c r="E160" s="26"/>
      <c r="F160" s="26"/>
      <c r="G160" s="25"/>
      <c r="H160" s="25"/>
    </row>
    <row r="162" spans="3:10" ht="7.5" customHeight="1" x14ac:dyDescent="0.25"/>
    <row r="170" spans="3:10" x14ac:dyDescent="0.25">
      <c r="I170" s="24"/>
      <c r="J170" s="7"/>
    </row>
    <row r="172" spans="3:10" x14ac:dyDescent="0.25">
      <c r="C172" s="4"/>
      <c r="G172" s="4"/>
      <c r="H172" s="4"/>
    </row>
  </sheetData>
  <mergeCells count="31">
    <mergeCell ref="A2:H2"/>
    <mergeCell ref="A3:H3"/>
    <mergeCell ref="A4:H4"/>
    <mergeCell ref="A5:H5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59055118110236227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2020-12-16T19:48:40Z</dcterms:modified>
</cp:coreProperties>
</file>