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8_{F3C6A5B4-14D9-4A82-AFB0-18CEBD0D216B}" xr6:coauthVersionLast="47" xr6:coauthVersionMax="47" xr10:uidLastSave="{00000000-0000-0000-0000-000000000000}"/>
  <bookViews>
    <workbookView xWindow="-120" yWindow="-120" windowWidth="20730" windowHeight="11160" xr2:uid="{FFD756CC-61A6-4F40-815B-432671EF82BB}"/>
  </bookViews>
  <sheets>
    <sheet name="10 ANALITICO ING" sheetId="1" r:id="rId1"/>
  </sheets>
  <externalReferences>
    <externalReference r:id="rId2"/>
  </externalReferences>
  <definedNames>
    <definedName name="_xlnm.Print_Area" localSheetId="0">'10 ANALITICO ING'!$B$1:$J$70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 s="1"/>
  <c r="J38" i="1"/>
  <c r="F37" i="1"/>
  <c r="H35" i="1"/>
  <c r="H34" i="1"/>
  <c r="F34" i="1"/>
  <c r="G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J23" i="1" s="1"/>
  <c r="G24" i="1"/>
  <c r="G23" i="1" s="1"/>
  <c r="F23" i="1"/>
  <c r="E23" i="1"/>
  <c r="I16" i="1"/>
  <c r="J16" i="1" s="1"/>
  <c r="H16" i="1"/>
  <c r="F16" i="1"/>
  <c r="F39" i="1" s="1"/>
  <c r="F38" i="1" s="1"/>
  <c r="E16" i="1"/>
  <c r="E39" i="1" s="1"/>
  <c r="I15" i="1"/>
  <c r="J15" i="1" s="1"/>
  <c r="H15" i="1"/>
  <c r="H37" i="1" s="1"/>
  <c r="F15" i="1"/>
  <c r="E15" i="1"/>
  <c r="G15" i="1" s="1"/>
  <c r="I14" i="1"/>
  <c r="I36" i="1" s="1"/>
  <c r="H14" i="1"/>
  <c r="H36" i="1" s="1"/>
  <c r="F14" i="1"/>
  <c r="F36" i="1" s="1"/>
  <c r="E14" i="1"/>
  <c r="G14" i="1" s="1"/>
  <c r="I13" i="1"/>
  <c r="I18" i="1" s="1"/>
  <c r="H13" i="1"/>
  <c r="G13" i="1"/>
  <c r="F13" i="1"/>
  <c r="F35" i="1" s="1"/>
  <c r="E13" i="1"/>
  <c r="E35" i="1" s="1"/>
  <c r="G35" i="1" s="1"/>
  <c r="I12" i="1"/>
  <c r="J12" i="1" s="1"/>
  <c r="H12" i="1"/>
  <c r="F12" i="1"/>
  <c r="E12" i="1"/>
  <c r="G12" i="1" s="1"/>
  <c r="I11" i="1"/>
  <c r="J11" i="1" s="1"/>
  <c r="H11" i="1"/>
  <c r="H18" i="1" s="1"/>
  <c r="J18" i="1" s="1"/>
  <c r="F11" i="1"/>
  <c r="F18" i="1" s="1"/>
  <c r="E11" i="1"/>
  <c r="E34" i="1" s="1"/>
  <c r="J10" i="1"/>
  <c r="G10" i="1"/>
  <c r="J9" i="1"/>
  <c r="G9" i="1"/>
  <c r="J8" i="1"/>
  <c r="G8" i="1"/>
  <c r="J7" i="1"/>
  <c r="G7" i="1"/>
  <c r="E6" i="1"/>
  <c r="B3" i="1"/>
  <c r="F32" i="1" l="1"/>
  <c r="F41" i="1" s="1"/>
  <c r="G39" i="1"/>
  <c r="G38" i="1" s="1"/>
  <c r="E38" i="1"/>
  <c r="H32" i="1"/>
  <c r="H41" i="1" s="1"/>
  <c r="G18" i="1"/>
  <c r="G34" i="1"/>
  <c r="G32" i="1" s="1"/>
  <c r="G41" i="1" s="1"/>
  <c r="J36" i="1"/>
  <c r="J14" i="1"/>
  <c r="I35" i="1"/>
  <c r="J35" i="1" s="1"/>
  <c r="E37" i="1"/>
  <c r="G37" i="1" s="1"/>
  <c r="I39" i="1"/>
  <c r="I38" i="1" s="1"/>
  <c r="J13" i="1"/>
  <c r="I34" i="1"/>
  <c r="E36" i="1"/>
  <c r="G36" i="1" s="1"/>
  <c r="G16" i="1"/>
  <c r="G11" i="1"/>
  <c r="I37" i="1"/>
  <c r="J37" i="1" s="1"/>
  <c r="E18" i="1"/>
  <c r="J34" i="1" l="1"/>
  <c r="J32" i="1" s="1"/>
  <c r="I32" i="1"/>
  <c r="I41" i="1" s="1"/>
  <c r="J41" i="1" s="1"/>
  <c r="E32" i="1"/>
  <c r="E41" i="1" s="1"/>
</calcChain>
</file>

<file path=xl/sharedStrings.xml><?xml version="1.0" encoding="utf-8"?>
<sst xmlns="http://schemas.openxmlformats.org/spreadsheetml/2006/main" count="75" uniqueCount="42">
  <si>
    <t>NOMBRE DEL ENTE: COMISIÓN DE AGUA POTABLE Y ALCANTARILLADO DEL MUNICIPIO DE ACAPULCO</t>
  </si>
  <si>
    <t>Estado Analítico de Ingresos</t>
  </si>
  <si>
    <t>|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</si>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</sst>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Alignment="1">
      <alignment horizontal="left" vertical="center" wrapText="1"/>
    </xf>
    <xf numFmtId="0" fontId="5" fillId="3" borderId="11" xfId="3" applyFont="1" applyFill="1" applyBorder="1" applyAlignment="1">
      <alignment horizontal="left" vertical="center" wrapText="1"/>
    </xf>
    <xf numFmtId="43" fontId="6" fillId="3" borderId="11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5" xfId="2" applyFont="1" applyFill="1" applyBorder="1" applyAlignment="1" applyProtection="1">
      <alignment horizontal="right"/>
    </xf>
    <xf numFmtId="0" fontId="5" fillId="0" borderId="20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43" fontId="6" fillId="0" borderId="22" xfId="2" applyFont="1" applyFill="1" applyBorder="1" applyAlignment="1" applyProtection="1">
      <alignment horizontal="right"/>
      <protection locked="0"/>
    </xf>
    <xf numFmtId="43" fontId="6" fillId="0" borderId="22" xfId="2" applyFont="1" applyFill="1" applyBorder="1" applyAlignment="1" applyProtection="1">
      <alignment horizontal="right"/>
    </xf>
    <xf numFmtId="43" fontId="6" fillId="0" borderId="23" xfId="2" applyFont="1" applyFill="1" applyBorder="1" applyAlignment="1" applyProtection="1">
      <alignment horizontal="right"/>
    </xf>
    <xf numFmtId="0" fontId="0" fillId="0" borderId="0" xfId="1" applyFont="1"/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wrapText="1"/>
    </xf>
    <xf numFmtId="164" fontId="6" fillId="0" borderId="26" xfId="4" applyNumberFormat="1" applyFont="1" applyFill="1" applyBorder="1" applyAlignment="1">
      <alignment horizontal="center"/>
    </xf>
    <xf numFmtId="164" fontId="6" fillId="0" borderId="27" xfId="4" applyNumberFormat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Continuous"/>
    </xf>
    <xf numFmtId="0" fontId="8" fillId="3" borderId="29" xfId="1" applyFont="1" applyFill="1" applyBorder="1" applyAlignment="1">
      <alignment horizontal="left" wrapText="1"/>
    </xf>
    <xf numFmtId="0" fontId="8" fillId="3" borderId="30" xfId="1" applyFont="1" applyFill="1" applyBorder="1" applyAlignment="1">
      <alignment horizontal="left" wrapText="1"/>
    </xf>
    <xf numFmtId="44" fontId="8" fillId="3" borderId="12" xfId="5" applyFont="1" applyFill="1" applyBorder="1" applyAlignment="1" applyProtection="1">
      <alignment horizontal="right"/>
    </xf>
    <xf numFmtId="2" fontId="8" fillId="3" borderId="31" xfId="5" applyNumberFormat="1" applyFont="1" applyFill="1" applyBorder="1" applyAlignment="1" applyProtection="1">
      <alignment horizontal="center" vertical="center"/>
    </xf>
    <xf numFmtId="0" fontId="1" fillId="0" borderId="4" xfId="3" applyBorder="1"/>
    <xf numFmtId="0" fontId="1" fillId="0" borderId="0" xfId="3"/>
    <xf numFmtId="0" fontId="9" fillId="0" borderId="0" xfId="3" applyFont="1"/>
    <xf numFmtId="0" fontId="4" fillId="0" borderId="32" xfId="3" applyFont="1" applyBorder="1" applyAlignment="1">
      <alignment horizontal="center" vertical="top" wrapText="1"/>
    </xf>
    <xf numFmtId="0" fontId="4" fillId="0" borderId="33" xfId="3" applyFont="1" applyBorder="1" applyAlignment="1">
      <alignment horizontal="center" vertical="top" wrapText="1"/>
    </xf>
    <xf numFmtId="2" fontId="8" fillId="3" borderId="34" xfId="5" applyNumberFormat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>
      <alignment horizontal="left" wrapText="1"/>
    </xf>
    <xf numFmtId="0" fontId="8" fillId="3" borderId="0" xfId="1" applyFont="1" applyFill="1" applyAlignment="1">
      <alignment horizontal="left" wrapText="1"/>
    </xf>
    <xf numFmtId="0" fontId="8" fillId="3" borderId="11" xfId="1" applyFont="1" applyFill="1" applyBorder="1" applyAlignment="1">
      <alignment horizontal="left" wrapText="1"/>
    </xf>
    <xf numFmtId="43" fontId="11" fillId="3" borderId="35" xfId="2" applyFont="1" applyFill="1" applyBorder="1" applyAlignment="1">
      <alignment horizontal="right"/>
    </xf>
    <xf numFmtId="43" fontId="11" fillId="3" borderId="34" xfId="2" applyFont="1" applyFill="1" applyBorder="1" applyAlignment="1">
      <alignment horizontal="right"/>
    </xf>
    <xf numFmtId="0" fontId="6" fillId="3" borderId="20" xfId="1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43" fontId="5" fillId="3" borderId="36" xfId="2" applyFont="1" applyFill="1" applyBorder="1" applyAlignment="1" applyProtection="1">
      <alignment horizontal="right" vertical="center" wrapText="1"/>
      <protection locked="0"/>
    </xf>
    <xf numFmtId="43" fontId="5" fillId="3" borderId="36" xfId="2" applyFont="1" applyFill="1" applyBorder="1" applyAlignment="1">
      <alignment horizontal="right" vertical="center" wrapText="1"/>
    </xf>
    <xf numFmtId="43" fontId="5" fillId="3" borderId="37" xfId="2" applyFont="1" applyFill="1" applyBorder="1" applyAlignment="1">
      <alignment horizontal="right" vertical="center" wrapText="1"/>
    </xf>
    <xf numFmtId="0" fontId="6" fillId="0" borderId="20" xfId="1" applyFont="1" applyBorder="1" applyAlignment="1">
      <alignment horizontal="center" vertical="center"/>
    </xf>
    <xf numFmtId="43" fontId="5" fillId="0" borderId="36" xfId="2" applyFont="1" applyFill="1" applyBorder="1" applyAlignment="1" applyProtection="1">
      <alignment horizontal="right" vertical="center" wrapText="1"/>
      <protection locked="0"/>
    </xf>
    <xf numFmtId="43" fontId="5" fillId="0" borderId="36" xfId="2" applyFont="1" applyFill="1" applyBorder="1" applyAlignment="1">
      <alignment horizontal="right" vertical="center" wrapText="1"/>
    </xf>
    <xf numFmtId="43" fontId="5" fillId="0" borderId="37" xfId="2" applyFont="1" applyFill="1" applyBorder="1" applyAlignment="1">
      <alignment horizontal="right" vertical="center" wrapText="1"/>
    </xf>
    <xf numFmtId="0" fontId="8" fillId="0" borderId="20" xfId="1" applyFont="1" applyBorder="1" applyAlignment="1">
      <alignment horizontal="left" wrapText="1"/>
    </xf>
    <xf numFmtId="0" fontId="8" fillId="0" borderId="21" xfId="1" applyFont="1" applyBorder="1" applyAlignment="1">
      <alignment horizontal="left" wrapText="1"/>
    </xf>
    <xf numFmtId="0" fontId="8" fillId="0" borderId="22" xfId="1" applyFont="1" applyBorder="1" applyAlignment="1">
      <alignment horizontal="left" wrapText="1"/>
    </xf>
    <xf numFmtId="43" fontId="13" fillId="0" borderId="36" xfId="2" applyFont="1" applyFill="1" applyBorder="1" applyAlignment="1">
      <alignment horizontal="right" vertical="center" wrapText="1"/>
    </xf>
    <xf numFmtId="43" fontId="13" fillId="0" borderId="37" xfId="2" applyFont="1" applyFill="1" applyBorder="1" applyAlignment="1">
      <alignment horizontal="right" vertical="center" wrapText="1"/>
    </xf>
    <xf numFmtId="0" fontId="11" fillId="0" borderId="20" xfId="1" applyFont="1" applyBorder="1" applyAlignment="1">
      <alignment horizontal="left"/>
    </xf>
    <xf numFmtId="0" fontId="14" fillId="0" borderId="20" xfId="1" applyFont="1" applyBorder="1" applyAlignment="1">
      <alignment horizontal="center" vertical="center"/>
    </xf>
    <xf numFmtId="0" fontId="8" fillId="0" borderId="20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8" fillId="0" borderId="22" xfId="1" applyFont="1" applyBorder="1" applyAlignment="1">
      <alignment horizontal="left"/>
    </xf>
    <xf numFmtId="43" fontId="11" fillId="0" borderId="36" xfId="2" applyFont="1" applyFill="1" applyBorder="1" applyAlignment="1">
      <alignment horizontal="right"/>
    </xf>
    <xf numFmtId="43" fontId="15" fillId="0" borderId="36" xfId="2" applyFont="1" applyFill="1" applyBorder="1" applyAlignment="1" applyProtection="1">
      <alignment horizontal="right" vertical="center" wrapText="1"/>
      <protection locked="0"/>
    </xf>
    <xf numFmtId="0" fontId="8" fillId="3" borderId="28" xfId="1" applyFont="1" applyFill="1" applyBorder="1" applyAlignment="1">
      <alignment horizontal="centerContinuous" vertical="center"/>
    </xf>
    <xf numFmtId="0" fontId="8" fillId="3" borderId="29" xfId="1" applyFont="1" applyFill="1" applyBorder="1" applyAlignment="1">
      <alignment horizontal="left" vertical="center" wrapText="1"/>
    </xf>
    <xf numFmtId="0" fontId="8" fillId="3" borderId="30" xfId="1" applyFont="1" applyFill="1" applyBorder="1" applyAlignment="1">
      <alignment horizontal="left" vertical="center" wrapText="1"/>
    </xf>
    <xf numFmtId="44" fontId="8" fillId="0" borderId="12" xfId="5" applyFont="1" applyFill="1" applyBorder="1" applyAlignment="1" applyProtection="1">
      <alignment horizontal="right" vertical="center"/>
    </xf>
    <xf numFmtId="0" fontId="1" fillId="0" borderId="0" xfId="1" applyAlignment="1">
      <alignment vertical="center"/>
    </xf>
    <xf numFmtId="0" fontId="16" fillId="3" borderId="38" xfId="3" applyFont="1" applyFill="1" applyBorder="1" applyAlignment="1">
      <alignment vertical="top" wrapText="1"/>
    </xf>
    <xf numFmtId="0" fontId="16" fillId="3" borderId="39" xfId="3" applyFont="1" applyFill="1" applyBorder="1" applyAlignment="1">
      <alignment vertical="top" wrapText="1"/>
    </xf>
    <xf numFmtId="0" fontId="4" fillId="0" borderId="40" xfId="3" applyFont="1" applyBorder="1" applyAlignment="1">
      <alignment horizontal="center" vertical="top" wrapText="1"/>
    </xf>
    <xf numFmtId="0" fontId="4" fillId="0" borderId="41" xfId="3" applyFont="1" applyBorder="1" applyAlignment="1">
      <alignment horizontal="center" vertical="top" wrapText="1"/>
    </xf>
    <xf numFmtId="2" fontId="8" fillId="3" borderId="42" xfId="5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  <xf numFmtId="0" fontId="19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wrapText="1"/>
    </xf>
    <xf numFmtId="0" fontId="19" fillId="0" borderId="0" xfId="3" applyFont="1" applyAlignment="1">
      <alignment horizontal="left" wrapText="1"/>
    </xf>
    <xf numFmtId="44" fontId="19" fillId="0" borderId="0" xfId="3" applyNumberFormat="1" applyFont="1" applyAlignment="1">
      <alignment horizontal="left" wrapText="1"/>
    </xf>
    <xf numFmtId="44" fontId="1" fillId="0" borderId="0" xfId="1" applyNumberFormat="1"/>
    <xf numFmtId="0" fontId="2" fillId="0" borderId="0" xfId="1" applyFont="1"/>
  </cellXfs>
  <cellStyles count="6">
    <cellStyle name="Millares 2 3" xfId="4" xr:uid="{462FBCD0-33CC-49B5-BAEE-5852649BD8C4}"/>
    <cellStyle name="Millares 5 2" xfId="2" xr:uid="{2B134035-02F5-41F1-A6A7-16E79B926BFC}"/>
    <cellStyle name="Moneda 3" xfId="5" xr:uid="{BBFA805C-3A96-4E08-A48F-5A89C06941BB}"/>
    <cellStyle name="Normal" xfId="0" builtinId="0"/>
    <cellStyle name="Normal 10 2" xfId="3" xr:uid="{B215F596-035F-4006-BEF4-1BFDE9CBE090}"/>
    <cellStyle name="Normal 9 3" xfId="1" xr:uid="{9DEE7379-88B3-4E56-BDD6-F06524361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F54CA1F-8D4E-4C64-8518-B00377DBA227}"/>
            </a:ext>
          </a:extLst>
        </xdr:cNvPr>
        <xdr:cNvSpPr txBox="1">
          <a:spLocks noChangeArrowheads="1"/>
        </xdr:cNvSpPr>
      </xdr:nvSpPr>
      <xdr:spPr bwMode="auto">
        <a:xfrm>
          <a:off x="19050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DCD728B-361B-4274-AE8A-B2C8B5984DC0}"/>
            </a:ext>
          </a:extLst>
        </xdr:cNvPr>
        <xdr:cNvSpPr txBox="1">
          <a:spLocks noChangeArrowheads="1"/>
        </xdr:cNvSpPr>
      </xdr:nvSpPr>
      <xdr:spPr bwMode="auto">
        <a:xfrm>
          <a:off x="2543175" y="10829925"/>
          <a:ext cx="20288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FDE57961-3928-4C45-869E-10174A95665D}"/>
            </a:ext>
          </a:extLst>
        </xdr:cNvPr>
        <xdr:cNvSpPr txBox="1">
          <a:spLocks noChangeArrowheads="1"/>
        </xdr:cNvSpPr>
      </xdr:nvSpPr>
      <xdr:spPr bwMode="auto">
        <a:xfrm>
          <a:off x="7496175" y="10829925"/>
          <a:ext cx="16859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7707546-A23F-4479-9378-B5A066B5B4FF}"/>
            </a:ext>
          </a:extLst>
        </xdr:cNvPr>
        <xdr:cNvSpPr txBox="1">
          <a:spLocks noChangeArrowheads="1"/>
        </xdr:cNvSpPr>
      </xdr:nvSpPr>
      <xdr:spPr bwMode="auto">
        <a:xfrm>
          <a:off x="2409825" y="104489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22D992E6-E054-409E-B7C8-2986A473817C}"/>
            </a:ext>
          </a:extLst>
        </xdr:cNvPr>
        <xdr:cNvSpPr txBox="1">
          <a:spLocks noChangeArrowheads="1"/>
        </xdr:cNvSpPr>
      </xdr:nvSpPr>
      <xdr:spPr bwMode="auto">
        <a:xfrm>
          <a:off x="4781550" y="10448925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2B2A8A5B-86AC-4D51-B5CA-5482317D715B}"/>
            </a:ext>
          </a:extLst>
        </xdr:cNvPr>
        <xdr:cNvSpPr txBox="1">
          <a:spLocks noChangeArrowheads="1"/>
        </xdr:cNvSpPr>
      </xdr:nvSpPr>
      <xdr:spPr bwMode="auto">
        <a:xfrm>
          <a:off x="7181850" y="104489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9525</xdr:rowOff>
    </xdr:from>
    <xdr:to>
      <xdr:col>4</xdr:col>
      <xdr:colOff>247650</xdr:colOff>
      <xdr:row>65</xdr:row>
      <xdr:rowOff>38099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23A223A-F4DA-4EAA-B0FD-F9F0DDA93C5A}"/>
            </a:ext>
          </a:extLst>
        </xdr:cNvPr>
        <xdr:cNvSpPr txBox="1">
          <a:spLocks noChangeArrowheads="1"/>
        </xdr:cNvSpPr>
      </xdr:nvSpPr>
      <xdr:spPr bwMode="auto">
        <a:xfrm>
          <a:off x="1104900" y="10839450"/>
          <a:ext cx="1943100" cy="1552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161925</xdr:colOff>
      <xdr:row>56</xdr:row>
      <xdr:rowOff>9525</xdr:rowOff>
    </xdr:from>
    <xdr:to>
      <xdr:col>9</xdr:col>
      <xdr:colOff>409575</xdr:colOff>
      <xdr:row>61</xdr:row>
      <xdr:rowOff>180975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C24C689-6A89-4396-A0AE-8D30BF3708D0}"/>
            </a:ext>
          </a:extLst>
        </xdr:cNvPr>
        <xdr:cNvSpPr txBox="1">
          <a:spLocks noChangeArrowheads="1"/>
        </xdr:cNvSpPr>
      </xdr:nvSpPr>
      <xdr:spPr bwMode="auto">
        <a:xfrm>
          <a:off x="6229350" y="10648950"/>
          <a:ext cx="24193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990600</xdr:colOff>
      <xdr:row>65</xdr:row>
      <xdr:rowOff>57150</xdr:rowOff>
    </xdr:from>
    <xdr:to>
      <xdr:col>9</xdr:col>
      <xdr:colOff>790575</xdr:colOff>
      <xdr:row>70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15F6C23-5E7E-4225-8142-F09C41EEF403}"/>
            </a:ext>
          </a:extLst>
        </xdr:cNvPr>
        <xdr:cNvSpPr txBox="1">
          <a:spLocks noChangeArrowheads="1"/>
        </xdr:cNvSpPr>
      </xdr:nvSpPr>
      <xdr:spPr bwMode="auto">
        <a:xfrm>
          <a:off x="5924550" y="12411075"/>
          <a:ext cx="3105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561975</xdr:colOff>
      <xdr:row>65</xdr:row>
      <xdr:rowOff>95250</xdr:rowOff>
    </xdr:from>
    <xdr:to>
      <xdr:col>4</xdr:col>
      <xdr:colOff>971550</xdr:colOff>
      <xdr:row>72</xdr:row>
      <xdr:rowOff>114300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D3A3030B-0D46-4B75-91A3-E77D6685F850}"/>
            </a:ext>
          </a:extLst>
        </xdr:cNvPr>
        <xdr:cNvSpPr txBox="1">
          <a:spLocks noChangeArrowheads="1"/>
        </xdr:cNvSpPr>
      </xdr:nvSpPr>
      <xdr:spPr bwMode="auto">
        <a:xfrm>
          <a:off x="847725" y="1244917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/>
      <sheetData sheetId="5">
        <row r="14">
          <cell r="B14" t="str">
            <v>Productos</v>
          </cell>
          <cell r="C14">
            <v>126000</v>
          </cell>
          <cell r="D14">
            <v>-94837.32</v>
          </cell>
          <cell r="E14">
            <v>31162.68</v>
          </cell>
          <cell r="F14">
            <v>101946.6</v>
          </cell>
          <cell r="G14">
            <v>101946.6</v>
          </cell>
        </row>
        <row r="15">
          <cell r="B15" t="str">
            <v>INTERESES FINANCIEROS</v>
          </cell>
          <cell r="C15">
            <v>15000</v>
          </cell>
          <cell r="D15">
            <v>0</v>
          </cell>
          <cell r="E15">
            <v>15000</v>
          </cell>
          <cell r="F15">
            <v>1543.06</v>
          </cell>
          <cell r="G15">
            <v>1543.06</v>
          </cell>
        </row>
        <row r="16">
          <cell r="B16" t="str">
            <v>INTERESES GANADOS CTA. CORRIENTE</v>
          </cell>
          <cell r="C16">
            <v>15000</v>
          </cell>
          <cell r="D16">
            <v>0</v>
          </cell>
          <cell r="E16">
            <v>15000</v>
          </cell>
          <cell r="F16">
            <v>99240.86</v>
          </cell>
          <cell r="G16">
            <v>99240.86</v>
          </cell>
        </row>
        <row r="17">
          <cell r="B17" t="str">
            <v>INTERESES GANADOS POR INVERSION</v>
          </cell>
          <cell r="C17">
            <v>96000</v>
          </cell>
          <cell r="D17">
            <v>-94837.32</v>
          </cell>
          <cell r="E17">
            <v>1162.68</v>
          </cell>
          <cell r="F17">
            <v>1162.68</v>
          </cell>
          <cell r="G17">
            <v>1162.68</v>
          </cell>
        </row>
        <row r="18">
          <cell r="B18" t="str">
            <v>Aprovechamientos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Ingresos por Venta de Bienes, Prestación de Servicios y Otros Ingresos</v>
          </cell>
          <cell r="C19">
            <v>827866669.47000003</v>
          </cell>
          <cell r="D19">
            <v>-26822631.329999998</v>
          </cell>
          <cell r="E19">
            <v>801044038.13999999</v>
          </cell>
          <cell r="F19">
            <v>741511665.54999995</v>
          </cell>
          <cell r="G19">
            <v>741511665.54999995</v>
          </cell>
        </row>
        <row r="20">
          <cell r="B20" t="str">
            <v>SERV. DE AGUA POTABLE (0%)</v>
          </cell>
          <cell r="C20">
            <v>305415101.22000003</v>
          </cell>
          <cell r="D20">
            <v>0</v>
          </cell>
          <cell r="E20">
            <v>305415101.22000003</v>
          </cell>
          <cell r="F20">
            <v>241461670.78</v>
          </cell>
          <cell r="G20">
            <v>241461670.78</v>
          </cell>
        </row>
        <row r="21">
          <cell r="B21" t="str">
            <v>SERV. DE AGUA POTABLE (16%)</v>
          </cell>
          <cell r="C21">
            <v>316476234.60000002</v>
          </cell>
          <cell r="D21">
            <v>-14812991.380000001</v>
          </cell>
          <cell r="E21">
            <v>301663243.22000003</v>
          </cell>
          <cell r="F21">
            <v>182300091.88</v>
          </cell>
          <cell r="G21">
            <v>182300091.88</v>
          </cell>
        </row>
        <row r="22">
          <cell r="B22" t="str">
            <v>SERV. DE ALCANTARILLADO (0%)</v>
          </cell>
          <cell r="C22">
            <v>51515800.18</v>
          </cell>
          <cell r="D22">
            <v>0</v>
          </cell>
          <cell r="E22">
            <v>51515800.18</v>
          </cell>
          <cell r="F22">
            <v>28421935.260000002</v>
          </cell>
          <cell r="G22">
            <v>28421935.260000002</v>
          </cell>
        </row>
        <row r="23">
          <cell r="B23" t="str">
            <v>SERV. DE ALCANTARILLADO (16%)</v>
          </cell>
          <cell r="C23">
            <v>53381533.539999999</v>
          </cell>
          <cell r="D23">
            <v>0</v>
          </cell>
          <cell r="E23">
            <v>53381533.539999999</v>
          </cell>
          <cell r="F23">
            <v>30390108.440000001</v>
          </cell>
          <cell r="G23">
            <v>30390108.440000001</v>
          </cell>
        </row>
        <row r="24">
          <cell r="B24" t="str">
            <v>SERV. DE SANEAMIENTO (0%)</v>
          </cell>
          <cell r="C24">
            <v>22478000.079999998</v>
          </cell>
          <cell r="D24">
            <v>0</v>
          </cell>
          <cell r="E24">
            <v>22478000.079999998</v>
          </cell>
          <cell r="F24">
            <v>11764770.119999999</v>
          </cell>
          <cell r="G24">
            <v>11764770.119999999</v>
          </cell>
        </row>
        <row r="25">
          <cell r="B25" t="str">
            <v>SERV. DE SANEAMIENTO (16%)</v>
          </cell>
          <cell r="C25">
            <v>0</v>
          </cell>
          <cell r="D25">
            <v>0</v>
          </cell>
          <cell r="E25">
            <v>0</v>
          </cell>
          <cell r="F25">
            <v>2580253.1800000002</v>
          </cell>
          <cell r="G25">
            <v>2580253.1800000002</v>
          </cell>
        </row>
        <row r="26">
          <cell r="B26" t="str">
            <v>AGUA NO FACTURADA (0%)</v>
          </cell>
          <cell r="C26">
            <v>1174020.1200000001</v>
          </cell>
          <cell r="D26">
            <v>0</v>
          </cell>
          <cell r="E26">
            <v>1174020.1200000001</v>
          </cell>
          <cell r="F26">
            <v>2008417.94</v>
          </cell>
          <cell r="G26">
            <v>2008417.94</v>
          </cell>
        </row>
        <row r="27">
          <cell r="B27" t="str">
            <v>AGUA NO FACTURADA (16%)</v>
          </cell>
          <cell r="C27">
            <v>1174020.1200000001</v>
          </cell>
          <cell r="D27">
            <v>-1149245.08</v>
          </cell>
          <cell r="E27">
            <v>24775.040000000001</v>
          </cell>
          <cell r="F27">
            <v>24775.040000000001</v>
          </cell>
          <cell r="G27">
            <v>24775.040000000001</v>
          </cell>
        </row>
        <row r="28">
          <cell r="B28" t="str">
            <v>DRENAJE NO FACTURADO (0%)</v>
          </cell>
          <cell r="C28">
            <v>513872.76</v>
          </cell>
          <cell r="D28">
            <v>0</v>
          </cell>
          <cell r="E28">
            <v>513872.76</v>
          </cell>
          <cell r="F28">
            <v>256696.44</v>
          </cell>
          <cell r="G28">
            <v>256696.44</v>
          </cell>
        </row>
        <row r="29">
          <cell r="B29" t="str">
            <v>DRENAJE NO FACTURADO (16%)</v>
          </cell>
          <cell r="C29">
            <v>513872.76</v>
          </cell>
          <cell r="D29">
            <v>0</v>
          </cell>
          <cell r="E29">
            <v>513872.76</v>
          </cell>
          <cell r="F29">
            <v>195573.05</v>
          </cell>
          <cell r="G29">
            <v>195573.05</v>
          </cell>
        </row>
        <row r="30">
          <cell r="B30" t="str">
            <v>SANEAMIENTO NO FACTURADO (0%)</v>
          </cell>
          <cell r="C30">
            <v>2254211.0699999998</v>
          </cell>
          <cell r="D30">
            <v>-1517580.88</v>
          </cell>
          <cell r="E30">
            <v>736630.19</v>
          </cell>
          <cell r="F30">
            <v>736630.19</v>
          </cell>
          <cell r="G30">
            <v>736630.19</v>
          </cell>
        </row>
        <row r="31">
          <cell r="B31" t="str">
            <v>PIPA DE AGUA (0%)</v>
          </cell>
          <cell r="C31">
            <v>0</v>
          </cell>
          <cell r="D31">
            <v>0</v>
          </cell>
          <cell r="E31">
            <v>0</v>
          </cell>
          <cell r="F31">
            <v>3834.24</v>
          </cell>
          <cell r="G31">
            <v>3834.24</v>
          </cell>
        </row>
        <row r="32">
          <cell r="B32" t="str">
            <v>PIPA DE AGUA (16%)</v>
          </cell>
          <cell r="C32">
            <v>360000</v>
          </cell>
          <cell r="D32">
            <v>-360000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>VTA. AGUA TRATADA (0%)</v>
          </cell>
          <cell r="C33">
            <v>0</v>
          </cell>
          <cell r="D33">
            <v>0</v>
          </cell>
          <cell r="E33">
            <v>0</v>
          </cell>
          <cell r="F33">
            <v>4320</v>
          </cell>
          <cell r="G33">
            <v>4320</v>
          </cell>
        </row>
        <row r="34">
          <cell r="B34" t="str">
            <v>VTA. AGUA TRATADA (16%)</v>
          </cell>
          <cell r="C34">
            <v>180000</v>
          </cell>
          <cell r="D34">
            <v>-178755.12</v>
          </cell>
          <cell r="E34">
            <v>1244.8800000000001</v>
          </cell>
          <cell r="F34">
            <v>1244.8800000000001</v>
          </cell>
          <cell r="G34">
            <v>1244.8800000000001</v>
          </cell>
        </row>
        <row r="35">
          <cell r="B35" t="str">
            <v>SERV. DE CONEXION AGUA POTABLE (0%)</v>
          </cell>
          <cell r="C35">
            <v>2400000</v>
          </cell>
          <cell r="D35">
            <v>0</v>
          </cell>
          <cell r="E35">
            <v>2400000</v>
          </cell>
          <cell r="F35">
            <v>3504315.9</v>
          </cell>
          <cell r="G35">
            <v>3504315.9</v>
          </cell>
        </row>
        <row r="36">
          <cell r="B36" t="str">
            <v>SERV. DE CONEXION AGUA POTABLE (16%)</v>
          </cell>
          <cell r="C36">
            <v>2400000</v>
          </cell>
          <cell r="D36">
            <v>-2161928.0699999998</v>
          </cell>
          <cell r="E36">
            <v>238071.93</v>
          </cell>
          <cell r="F36">
            <v>238071.93</v>
          </cell>
          <cell r="G36">
            <v>238071.93</v>
          </cell>
        </row>
        <row r="37">
          <cell r="B37" t="str">
            <v>SERV. DE CONEXION ALCANTARILLADO (0%)</v>
          </cell>
          <cell r="C37">
            <v>1500000</v>
          </cell>
          <cell r="D37">
            <v>0</v>
          </cell>
          <cell r="E37">
            <v>1500000</v>
          </cell>
          <cell r="F37">
            <v>2071200.28</v>
          </cell>
          <cell r="G37">
            <v>2071200.28</v>
          </cell>
        </row>
        <row r="38">
          <cell r="B38" t="str">
            <v>SERV. DE CONEXION ALCANTARILLADO (16%)</v>
          </cell>
          <cell r="C38">
            <v>1500000</v>
          </cell>
          <cell r="D38">
            <v>-1273939.19</v>
          </cell>
          <cell r="E38">
            <v>226060.81</v>
          </cell>
          <cell r="F38">
            <v>226060.81</v>
          </cell>
          <cell r="G38">
            <v>226060.81</v>
          </cell>
        </row>
        <row r="39">
          <cell r="B39" t="str">
            <v>GASTOS DE EJECUCIÓN TASA 0%</v>
          </cell>
          <cell r="C39">
            <v>250000</v>
          </cell>
          <cell r="D39">
            <v>0</v>
          </cell>
          <cell r="E39">
            <v>250000</v>
          </cell>
          <cell r="F39">
            <v>379679.17</v>
          </cell>
          <cell r="G39">
            <v>379679.17</v>
          </cell>
        </row>
        <row r="40">
          <cell r="B40" t="str">
            <v>MULTAS Y SANCIONES TASA 0%</v>
          </cell>
          <cell r="C40">
            <v>240000</v>
          </cell>
          <cell r="D40">
            <v>0</v>
          </cell>
          <cell r="E40">
            <v>240000</v>
          </cell>
          <cell r="F40">
            <v>198817.91</v>
          </cell>
          <cell r="G40">
            <v>198817.91</v>
          </cell>
        </row>
        <row r="41">
          <cell r="B41" t="str">
            <v>RECARGOS TASA 0%</v>
          </cell>
          <cell r="C41">
            <v>4556918.51</v>
          </cell>
          <cell r="D41">
            <v>0</v>
          </cell>
          <cell r="E41">
            <v>4556918.51</v>
          </cell>
          <cell r="F41">
            <v>20889789.149999999</v>
          </cell>
          <cell r="G41">
            <v>20889789.149999999</v>
          </cell>
        </row>
        <row r="42">
          <cell r="B42" t="str">
            <v>RECONEX DE SERV. AGUA POTABLE TASA 0%</v>
          </cell>
          <cell r="C42">
            <v>370000</v>
          </cell>
          <cell r="D42">
            <v>289244.56</v>
          </cell>
          <cell r="E42">
            <v>659244.56000000006</v>
          </cell>
          <cell r="F42">
            <v>2165209.4700000002</v>
          </cell>
          <cell r="G42">
            <v>2165209.4700000002</v>
          </cell>
        </row>
        <row r="43">
          <cell r="B43" t="str">
            <v>RECONEX DE SERV. AGUA POTABLE TASA 16%</v>
          </cell>
          <cell r="C43">
            <v>120000</v>
          </cell>
          <cell r="D43">
            <v>0</v>
          </cell>
          <cell r="E43">
            <v>120000</v>
          </cell>
          <cell r="F43">
            <v>249761.09</v>
          </cell>
          <cell r="G43">
            <v>249761.09</v>
          </cell>
        </row>
        <row r="44">
          <cell r="B44" t="str">
            <v>RUPTURA DE CONCRETO TASA 0%</v>
          </cell>
          <cell r="C44">
            <v>115000</v>
          </cell>
          <cell r="D44">
            <v>-76368.850000000006</v>
          </cell>
          <cell r="E44">
            <v>38631.15</v>
          </cell>
          <cell r="F44">
            <v>38631.15</v>
          </cell>
          <cell r="G44">
            <v>38631.15</v>
          </cell>
        </row>
        <row r="45">
          <cell r="B45" t="str">
            <v>RUPTURA DE CONCRETO TASA 16%</v>
          </cell>
          <cell r="C45">
            <v>115000</v>
          </cell>
          <cell r="D45">
            <v>-99439</v>
          </cell>
          <cell r="E45">
            <v>15561</v>
          </cell>
          <cell r="F45">
            <v>15561</v>
          </cell>
          <cell r="G45">
            <v>15561</v>
          </cell>
        </row>
        <row r="46">
          <cell r="B46" t="str">
            <v>MEDIDOR DE AGUA TASA 0%</v>
          </cell>
          <cell r="C46">
            <v>250000</v>
          </cell>
          <cell r="D46">
            <v>195739.25</v>
          </cell>
          <cell r="E46">
            <v>445739.25</v>
          </cell>
          <cell r="F46">
            <v>2461503.11</v>
          </cell>
          <cell r="G46">
            <v>2461503.11</v>
          </cell>
        </row>
        <row r="47">
          <cell r="B47" t="str">
            <v>MEDIDOR DE AGUA TASA 16%</v>
          </cell>
          <cell r="C47">
            <v>248284.51</v>
          </cell>
          <cell r="D47">
            <v>0</v>
          </cell>
          <cell r="E47">
            <v>248284.51</v>
          </cell>
          <cell r="F47">
            <v>794681.13</v>
          </cell>
          <cell r="G47">
            <v>794681.13</v>
          </cell>
        </row>
        <row r="48">
          <cell r="B48" t="str">
            <v>REV.D'PLANOSP'AUT.D'PROY.DES.HAB TASA 0%</v>
          </cell>
          <cell r="C48">
            <v>60000</v>
          </cell>
          <cell r="D48">
            <v>0</v>
          </cell>
          <cell r="E48">
            <v>60000</v>
          </cell>
          <cell r="F48">
            <v>42325.919999999998</v>
          </cell>
          <cell r="G48">
            <v>42325.919999999998</v>
          </cell>
        </row>
        <row r="49">
          <cell r="B49" t="str">
            <v>REV.D'PLANOSP'AUT.DPROY.DES.HAB TASA 16%</v>
          </cell>
          <cell r="C49">
            <v>60000</v>
          </cell>
          <cell r="D49">
            <v>-45061.440000000002</v>
          </cell>
          <cell r="E49">
            <v>14938.56</v>
          </cell>
          <cell r="F49">
            <v>14938.56</v>
          </cell>
          <cell r="G49">
            <v>14938.56</v>
          </cell>
        </row>
        <row r="50">
          <cell r="B50" t="str">
            <v>PRESUPUESTO DE OBRA TASA 0%</v>
          </cell>
          <cell r="C50">
            <v>90000</v>
          </cell>
          <cell r="D50">
            <v>0</v>
          </cell>
          <cell r="E50">
            <v>90000</v>
          </cell>
          <cell r="F50">
            <v>96541.119999999995</v>
          </cell>
          <cell r="G50">
            <v>96541.119999999995</v>
          </cell>
        </row>
        <row r="51">
          <cell r="B51" t="str">
            <v>PRESUPUESTO DE OBRA TASA 16%</v>
          </cell>
          <cell r="C51">
            <v>90000</v>
          </cell>
          <cell r="D51">
            <v>-46307.23</v>
          </cell>
          <cell r="E51">
            <v>43692.77</v>
          </cell>
          <cell r="F51">
            <v>43692.77</v>
          </cell>
          <cell r="G51">
            <v>43692.77</v>
          </cell>
        </row>
        <row r="52">
          <cell r="B52" t="str">
            <v>CAMBIO DE DATOS AL PADRÓN TASA 0%</v>
          </cell>
          <cell r="C52">
            <v>420000</v>
          </cell>
          <cell r="D52">
            <v>0</v>
          </cell>
          <cell r="E52">
            <v>420000</v>
          </cell>
          <cell r="F52">
            <v>609402.19999999995</v>
          </cell>
          <cell r="G52">
            <v>609402.19999999995</v>
          </cell>
        </row>
        <row r="53">
          <cell r="B53" t="str">
            <v>CAMBIO DE DATOS AL PADRÓN TASA 16%</v>
          </cell>
          <cell r="C53">
            <v>180000</v>
          </cell>
          <cell r="D53">
            <v>-150056</v>
          </cell>
          <cell r="E53">
            <v>29944</v>
          </cell>
          <cell r="F53">
            <v>29944</v>
          </cell>
          <cell r="G53">
            <v>29944</v>
          </cell>
        </row>
        <row r="54">
          <cell r="B54" t="str">
            <v>SUPERV.OBRAS REDES INTER.D'AGUA TASA 0%</v>
          </cell>
          <cell r="C54">
            <v>160000</v>
          </cell>
          <cell r="D54">
            <v>0</v>
          </cell>
          <cell r="E54">
            <v>160000</v>
          </cell>
          <cell r="F54">
            <v>178881.73</v>
          </cell>
          <cell r="G54">
            <v>178881.73</v>
          </cell>
        </row>
        <row r="55">
          <cell r="B55" t="str">
            <v>REPARACIÓN DE MEDIDOR TASA 0%</v>
          </cell>
          <cell r="C55">
            <v>190000</v>
          </cell>
          <cell r="D55">
            <v>-92002.48</v>
          </cell>
          <cell r="E55">
            <v>97997.52</v>
          </cell>
          <cell r="F55">
            <v>97997.52</v>
          </cell>
          <cell r="G55">
            <v>97997.52</v>
          </cell>
        </row>
        <row r="56">
          <cell r="B56" t="str">
            <v>REPARACIÓN DE MEDIDOR TASA 16%</v>
          </cell>
          <cell r="C56">
            <v>120000</v>
          </cell>
          <cell r="D56">
            <v>-88022.18</v>
          </cell>
          <cell r="E56">
            <v>31977.82</v>
          </cell>
          <cell r="F56">
            <v>31977.82</v>
          </cell>
          <cell r="G56">
            <v>31977.82</v>
          </cell>
        </row>
        <row r="57">
          <cell r="B57" t="str">
            <v>ESTUDIO DE FACTIBILIDAD TASA 0%</v>
          </cell>
          <cell r="C57">
            <v>60000</v>
          </cell>
          <cell r="D57">
            <v>0</v>
          </cell>
          <cell r="E57">
            <v>60000</v>
          </cell>
          <cell r="F57">
            <v>79504.25</v>
          </cell>
          <cell r="G57">
            <v>79504.25</v>
          </cell>
        </row>
        <row r="58">
          <cell r="B58" t="str">
            <v>ESTUDIO DE FACTIBILIDAD TASA 16%</v>
          </cell>
          <cell r="C58">
            <v>72000</v>
          </cell>
          <cell r="D58">
            <v>-44400</v>
          </cell>
          <cell r="E58">
            <v>27600</v>
          </cell>
          <cell r="F58">
            <v>27600</v>
          </cell>
          <cell r="G58">
            <v>27600</v>
          </cell>
        </row>
        <row r="59">
          <cell r="B59" t="str">
            <v>CONSTANCIAS DE NO ADEUDOS TASA 0%</v>
          </cell>
          <cell r="C59">
            <v>3040000</v>
          </cell>
          <cell r="D59">
            <v>0</v>
          </cell>
          <cell r="E59">
            <v>3040000</v>
          </cell>
          <cell r="F59">
            <v>3200691.14</v>
          </cell>
          <cell r="G59">
            <v>3200691.14</v>
          </cell>
        </row>
        <row r="60">
          <cell r="B60" t="str">
            <v>CONSTANCIAS DE NO ADEUDOS TASA 16%</v>
          </cell>
          <cell r="C60">
            <v>120000</v>
          </cell>
          <cell r="D60">
            <v>0</v>
          </cell>
          <cell r="E60">
            <v>120000</v>
          </cell>
          <cell r="F60">
            <v>97750.080000000002</v>
          </cell>
          <cell r="G60">
            <v>97750.080000000002</v>
          </cell>
        </row>
        <row r="61">
          <cell r="B61" t="str">
            <v>REDUCCIÓN DE DIÁMETRO TASA 0%</v>
          </cell>
          <cell r="C61">
            <v>0</v>
          </cell>
          <cell r="D61">
            <v>1556.1</v>
          </cell>
          <cell r="E61">
            <v>1556.1</v>
          </cell>
          <cell r="F61">
            <v>5687.07</v>
          </cell>
          <cell r="G61">
            <v>5687.07</v>
          </cell>
        </row>
        <row r="62">
          <cell r="B62" t="str">
            <v>MANO DE OBRA TASA 0%</v>
          </cell>
          <cell r="C62">
            <v>0</v>
          </cell>
          <cell r="D62">
            <v>0</v>
          </cell>
          <cell r="E62">
            <v>0</v>
          </cell>
          <cell r="F62">
            <v>20643.07</v>
          </cell>
          <cell r="G62">
            <v>20643.07</v>
          </cell>
        </row>
        <row r="63">
          <cell r="B63" t="str">
            <v>REUB. DE APARATO DE MEDIDOR TASA 0%</v>
          </cell>
          <cell r="C63">
            <v>12000</v>
          </cell>
          <cell r="D63">
            <v>0</v>
          </cell>
          <cell r="E63">
            <v>12000</v>
          </cell>
          <cell r="F63">
            <v>12967.5</v>
          </cell>
          <cell r="G63">
            <v>12967.5</v>
          </cell>
        </row>
        <row r="64">
          <cell r="B64" t="str">
            <v>REUB. DE APARATO DE MEDIDOR TASA 16%</v>
          </cell>
          <cell r="C64">
            <v>6000</v>
          </cell>
          <cell r="D64">
            <v>0</v>
          </cell>
          <cell r="E64">
            <v>6000</v>
          </cell>
          <cell r="F64">
            <v>3371.55</v>
          </cell>
          <cell r="G64">
            <v>3371.55</v>
          </cell>
        </row>
        <row r="65">
          <cell r="B65" t="str">
            <v>15% FOMENTO EDUC. Y ASISTENCIA TASA 0%</v>
          </cell>
          <cell r="C65">
            <v>370000</v>
          </cell>
          <cell r="D65">
            <v>0</v>
          </cell>
          <cell r="E65">
            <v>370000</v>
          </cell>
          <cell r="F65">
            <v>560679.21</v>
          </cell>
          <cell r="G65">
            <v>560679.21</v>
          </cell>
        </row>
        <row r="66">
          <cell r="B66" t="str">
            <v>15% FOMENTO EDUC. Y ASISTENCIA TASA 16%</v>
          </cell>
          <cell r="C66">
            <v>120000</v>
          </cell>
          <cell r="D66">
            <v>0</v>
          </cell>
          <cell r="E66">
            <v>120000</v>
          </cell>
          <cell r="F66">
            <v>1844.9</v>
          </cell>
          <cell r="G66">
            <v>1844.9</v>
          </cell>
        </row>
        <row r="67">
          <cell r="B67" t="str">
            <v>AUT.D'PROY.D'CONSTRUCT.D'REDES TASA 0%</v>
          </cell>
          <cell r="C67">
            <v>24000</v>
          </cell>
          <cell r="D67">
            <v>0</v>
          </cell>
          <cell r="E67">
            <v>24000</v>
          </cell>
          <cell r="F67">
            <v>7054.32</v>
          </cell>
          <cell r="G67">
            <v>7054.32</v>
          </cell>
        </row>
        <row r="68">
          <cell r="B68" t="str">
            <v>AUT.D'PROY.D'CONSTRUCT.D'REDES TASA 16%</v>
          </cell>
          <cell r="C68">
            <v>24000</v>
          </cell>
          <cell r="D68">
            <v>-21510.240000000002</v>
          </cell>
          <cell r="E68">
            <v>2489.7600000000002</v>
          </cell>
          <cell r="F68">
            <v>2489.7600000000002</v>
          </cell>
          <cell r="G68">
            <v>2489.7600000000002</v>
          </cell>
        </row>
        <row r="69">
          <cell r="B69" t="str">
            <v>DESCARGA DE AGUAS RESIDUALES TASA 0%</v>
          </cell>
          <cell r="C69">
            <v>60000</v>
          </cell>
          <cell r="D69">
            <v>-48517.52</v>
          </cell>
          <cell r="E69">
            <v>11482.48</v>
          </cell>
          <cell r="F69">
            <v>11482.48</v>
          </cell>
          <cell r="G69">
            <v>11482.48</v>
          </cell>
        </row>
        <row r="70">
          <cell r="B70" t="str">
            <v>DESCARGA DE AGUAS RESIDUALES TASA 16%</v>
          </cell>
          <cell r="C70">
            <v>120000</v>
          </cell>
          <cell r="D70">
            <v>300553.07</v>
          </cell>
          <cell r="E70">
            <v>420553.07</v>
          </cell>
          <cell r="F70">
            <v>1262748.5</v>
          </cell>
          <cell r="G70">
            <v>1262748.5</v>
          </cell>
        </row>
        <row r="71">
          <cell r="B71" t="str">
            <v>SOLICITUD DE INSPECCIÓN TASA 0%</v>
          </cell>
          <cell r="C71">
            <v>3600</v>
          </cell>
          <cell r="D71">
            <v>0</v>
          </cell>
          <cell r="E71">
            <v>3600</v>
          </cell>
          <cell r="F71">
            <v>3002.67</v>
          </cell>
          <cell r="G71">
            <v>3002.67</v>
          </cell>
        </row>
        <row r="72">
          <cell r="B72" t="str">
            <v>SOLICITUD DE INSPECCIÓN TASA 16%</v>
          </cell>
          <cell r="C72">
            <v>2400</v>
          </cell>
          <cell r="D72">
            <v>0</v>
          </cell>
          <cell r="E72">
            <v>2400</v>
          </cell>
          <cell r="F72">
            <v>17338.849999999999</v>
          </cell>
          <cell r="G72">
            <v>17338.849999999999</v>
          </cell>
        </row>
        <row r="73">
          <cell r="B73" t="str">
            <v>BÚSQUEDA DE DATOS TASA 0%</v>
          </cell>
          <cell r="C73">
            <v>2400</v>
          </cell>
          <cell r="D73">
            <v>0</v>
          </cell>
          <cell r="E73">
            <v>2400</v>
          </cell>
          <cell r="F73">
            <v>659.06</v>
          </cell>
          <cell r="G73">
            <v>659.06</v>
          </cell>
        </row>
        <row r="74">
          <cell r="B74" t="str">
            <v>BÚSQUEDA DE DATOS TASA 16%</v>
          </cell>
          <cell r="C74">
            <v>2400</v>
          </cell>
          <cell r="D74">
            <v>0</v>
          </cell>
          <cell r="E74">
            <v>2400</v>
          </cell>
          <cell r="F74">
            <v>103.74</v>
          </cell>
          <cell r="G74">
            <v>103.74</v>
          </cell>
        </row>
        <row r="75">
          <cell r="B75" t="str">
            <v>BAJA DE TOMA TASA 0%</v>
          </cell>
          <cell r="C75">
            <v>12000</v>
          </cell>
          <cell r="D75">
            <v>5448.48</v>
          </cell>
          <cell r="E75">
            <v>17448.48</v>
          </cell>
          <cell r="F75">
            <v>61226.76</v>
          </cell>
          <cell r="G75">
            <v>61226.76</v>
          </cell>
        </row>
        <row r="76">
          <cell r="B76" t="str">
            <v>BAJA DE TOMA TASA 16%</v>
          </cell>
          <cell r="C76">
            <v>12000</v>
          </cell>
          <cell r="D76">
            <v>0</v>
          </cell>
          <cell r="E76">
            <v>12000</v>
          </cell>
          <cell r="F76">
            <v>34234.199999999997</v>
          </cell>
          <cell r="G76">
            <v>34234.199999999997</v>
          </cell>
        </row>
        <row r="77">
          <cell r="B77" t="str">
            <v>SUSPENSIÓN DE TOMA TASA 0%</v>
          </cell>
          <cell r="C77">
            <v>6000</v>
          </cell>
          <cell r="D77">
            <v>-5088.8999999999996</v>
          </cell>
          <cell r="E77">
            <v>911.1</v>
          </cell>
          <cell r="F77">
            <v>911.1</v>
          </cell>
          <cell r="G77">
            <v>911.1</v>
          </cell>
        </row>
        <row r="78">
          <cell r="B78" t="str">
            <v>SUSPENSIÓN DE TOMA TASA 16%</v>
          </cell>
          <cell r="C78">
            <v>6000</v>
          </cell>
          <cell r="D78">
            <v>-5377.56</v>
          </cell>
          <cell r="E78">
            <v>622.44000000000005</v>
          </cell>
          <cell r="F78">
            <v>622.44000000000005</v>
          </cell>
          <cell r="G78">
            <v>622.44000000000005</v>
          </cell>
        </row>
        <row r="79">
          <cell r="B79" t="str">
            <v>USO Y APROV. DE INF. AGUA TASA 0%</v>
          </cell>
          <cell r="C79">
            <v>9600000</v>
          </cell>
          <cell r="D79">
            <v>0</v>
          </cell>
          <cell r="E79">
            <v>9600000</v>
          </cell>
          <cell r="F79">
            <v>14789578.48</v>
          </cell>
          <cell r="G79">
            <v>14789578.48</v>
          </cell>
        </row>
        <row r="80">
          <cell r="B80" t="str">
            <v>USO Y APROV. DE INF. AGUA TASA 16%</v>
          </cell>
          <cell r="C80">
            <v>2400000</v>
          </cell>
          <cell r="D80">
            <v>-2305585.36</v>
          </cell>
          <cell r="E80">
            <v>94414.64</v>
          </cell>
          <cell r="F80">
            <v>94414.64</v>
          </cell>
          <cell r="G80">
            <v>94414.64</v>
          </cell>
        </row>
        <row r="81">
          <cell r="B81" t="str">
            <v>USO Y APROV. DE INF. DREN. TASA 0%</v>
          </cell>
          <cell r="C81">
            <v>3840000</v>
          </cell>
          <cell r="D81">
            <v>-2824581.05</v>
          </cell>
          <cell r="E81">
            <v>1015418.95</v>
          </cell>
          <cell r="F81">
            <v>1015418.95</v>
          </cell>
          <cell r="G81">
            <v>1015418.95</v>
          </cell>
        </row>
        <row r="82">
          <cell r="B82" t="str">
            <v>PAGO DE GAFETE TASA 0%</v>
          </cell>
          <cell r="C82">
            <v>0</v>
          </cell>
          <cell r="D82">
            <v>0</v>
          </cell>
          <cell r="E82">
            <v>0</v>
          </cell>
          <cell r="F82">
            <v>3250</v>
          </cell>
          <cell r="G82">
            <v>3250</v>
          </cell>
        </row>
        <row r="83">
          <cell r="B83" t="str">
            <v>LIMPIEZA DE FOSAS SÉPTICAS 16%</v>
          </cell>
          <cell r="C83">
            <v>0</v>
          </cell>
          <cell r="D83">
            <v>16319.98</v>
          </cell>
          <cell r="E83">
            <v>16319.98</v>
          </cell>
          <cell r="F83">
            <v>30915.82</v>
          </cell>
          <cell r="G83">
            <v>30915.82</v>
          </cell>
        </row>
        <row r="84">
          <cell r="B84" t="str">
            <v>SOBRANTE DE CAJA</v>
          </cell>
          <cell r="C84">
            <v>0</v>
          </cell>
          <cell r="D84">
            <v>958</v>
          </cell>
          <cell r="E84">
            <v>958</v>
          </cell>
          <cell r="F84">
            <v>8699.1299999999992</v>
          </cell>
          <cell r="G84">
            <v>8699.1299999999992</v>
          </cell>
        </row>
        <row r="85">
          <cell r="B85" t="str">
            <v>20% PENALIZACIÓN POR CHEQUE DEVUELTO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G85">
            <v>1</v>
          </cell>
        </row>
        <row r="86">
          <cell r="B86" t="str">
            <v>VENTA DE CHATARRA (0%)</v>
          </cell>
          <cell r="C86">
            <v>0</v>
          </cell>
          <cell r="D86">
            <v>623429.09</v>
          </cell>
          <cell r="E86">
            <v>623429.09</v>
          </cell>
          <cell r="F86">
            <v>623429.09</v>
          </cell>
          <cell r="G86">
            <v>623429.09</v>
          </cell>
        </row>
        <row r="87">
          <cell r="B87" t="str">
            <v>DEVOLUCIÓN DE ISR</v>
          </cell>
          <cell r="C87">
            <v>36000000</v>
          </cell>
          <cell r="D87">
            <v>0</v>
          </cell>
          <cell r="E87">
            <v>36000000</v>
          </cell>
          <cell r="F87">
            <v>0</v>
          </cell>
          <cell r="G87">
            <v>0</v>
          </cell>
        </row>
        <row r="88">
          <cell r="B88" t="str">
            <v>MATERIAL DE CONEXION 0%</v>
          </cell>
          <cell r="C88">
            <v>0</v>
          </cell>
          <cell r="D88">
            <v>0</v>
          </cell>
          <cell r="E88">
            <v>0</v>
          </cell>
          <cell r="F88">
            <v>20</v>
          </cell>
          <cell r="G88">
            <v>20</v>
          </cell>
        </row>
        <row r="89">
          <cell r="B89" t="str">
            <v>USO Y APROVECHAMIENTO DE INF. DRENAJE</v>
          </cell>
          <cell r="C89">
            <v>960000</v>
          </cell>
          <cell r="D89">
            <v>-949676.03</v>
          </cell>
          <cell r="E89">
            <v>10323.969999999999</v>
          </cell>
          <cell r="F89">
            <v>10323.969999999999</v>
          </cell>
          <cell r="G89">
            <v>10323.969999999999</v>
          </cell>
        </row>
        <row r="90">
          <cell r="B90" t="str">
            <v>RECUPERACION POR RESPONSABILIDAD PATRIMO</v>
          </cell>
          <cell r="C90">
            <v>0</v>
          </cell>
          <cell r="D90">
            <v>35</v>
          </cell>
          <cell r="E90">
            <v>35</v>
          </cell>
          <cell r="F90">
            <v>35</v>
          </cell>
          <cell r="G90">
            <v>35</v>
          </cell>
        </row>
        <row r="91">
          <cell r="B91" t="str">
            <v>SUPERV OBRAS R.INTER. DE AGUA P ALC. 16%</v>
          </cell>
          <cell r="C91">
            <v>120000</v>
          </cell>
          <cell r="D91">
            <v>0</v>
          </cell>
          <cell r="E91">
            <v>120000</v>
          </cell>
          <cell r="F91">
            <v>4913.09</v>
          </cell>
          <cell r="G91">
            <v>4913.09</v>
          </cell>
        </row>
        <row r="92">
          <cell r="B92" t="str">
            <v>REDUCCIÓN DE DIÁMETRO TASA 16%</v>
          </cell>
          <cell r="C92">
            <v>0</v>
          </cell>
          <cell r="D92">
            <v>518.70000000000005</v>
          </cell>
          <cell r="E92">
            <v>518.70000000000005</v>
          </cell>
          <cell r="F92">
            <v>2074.8000000000002</v>
          </cell>
          <cell r="G92">
            <v>2074.8000000000002</v>
          </cell>
        </row>
        <row r="93">
          <cell r="B93" t="str">
            <v>SERVICIOS AGUA POTABLE TASA 0% 2022</v>
          </cell>
          <cell r="C93">
            <v>0</v>
          </cell>
          <cell r="D93">
            <v>0</v>
          </cell>
          <cell r="E93">
            <v>0</v>
          </cell>
          <cell r="F93">
            <v>58621286.490000002</v>
          </cell>
          <cell r="G93">
            <v>58621286.490000002</v>
          </cell>
        </row>
        <row r="94">
          <cell r="B94" t="str">
            <v>SERV. DE EGUA POTABLE TASA16%) 2022</v>
          </cell>
          <cell r="C94">
            <v>0</v>
          </cell>
          <cell r="D94">
            <v>0</v>
          </cell>
          <cell r="E94">
            <v>0</v>
          </cell>
          <cell r="F94">
            <v>34741171.890000001</v>
          </cell>
          <cell r="G94">
            <v>34741171.890000001</v>
          </cell>
        </row>
        <row r="95">
          <cell r="B95" t="str">
            <v>SERVCIOS AGUA POTABLE TASA 0% 1994 -2021</v>
          </cell>
          <cell r="C95">
            <v>0</v>
          </cell>
          <cell r="D95">
            <v>0</v>
          </cell>
          <cell r="E95">
            <v>0</v>
          </cell>
          <cell r="F95">
            <v>43386497.409999996</v>
          </cell>
          <cell r="G95">
            <v>43386497.409999996</v>
          </cell>
        </row>
        <row r="96">
          <cell r="B96" t="str">
            <v>SERV. DE AGUA POTABLE (TASA 16%) 1994-20</v>
          </cell>
          <cell r="C96">
            <v>0</v>
          </cell>
          <cell r="D96">
            <v>0</v>
          </cell>
          <cell r="E96">
            <v>0</v>
          </cell>
          <cell r="F96">
            <v>22832632.059999999</v>
          </cell>
          <cell r="G96">
            <v>22832632.059999999</v>
          </cell>
        </row>
        <row r="97">
          <cell r="B97" t="str">
            <v>SERV. DE ALCANTARILLADO (TASA 0%) 2022</v>
          </cell>
          <cell r="C97">
            <v>0</v>
          </cell>
          <cell r="D97">
            <v>0</v>
          </cell>
          <cell r="E97">
            <v>0</v>
          </cell>
          <cell r="F97">
            <v>7431880.7599999998</v>
          </cell>
          <cell r="G97">
            <v>7431880.7599999998</v>
          </cell>
        </row>
        <row r="98">
          <cell r="B98" t="str">
            <v>SERV. DE ALCANTARILLADO (TASA 16%) 2022</v>
          </cell>
          <cell r="C98">
            <v>0</v>
          </cell>
          <cell r="D98">
            <v>0</v>
          </cell>
          <cell r="E98">
            <v>0</v>
          </cell>
          <cell r="F98">
            <v>5470955.0700000003</v>
          </cell>
          <cell r="G98">
            <v>5470955.0700000003</v>
          </cell>
        </row>
        <row r="99">
          <cell r="B99" t="str">
            <v>SERV. DE ALCANTARILLADO (TASA 0%) 1994-2</v>
          </cell>
          <cell r="C99">
            <v>0</v>
          </cell>
          <cell r="D99">
            <v>0</v>
          </cell>
          <cell r="E99">
            <v>0</v>
          </cell>
          <cell r="F99">
            <v>6020093.3700000001</v>
          </cell>
          <cell r="G99">
            <v>6020093.3700000001</v>
          </cell>
        </row>
        <row r="100">
          <cell r="B100" t="str">
            <v>SERV. DE ALCANTARILLADO (TASA 16%) 1994-</v>
          </cell>
          <cell r="C100">
            <v>0</v>
          </cell>
          <cell r="D100">
            <v>0</v>
          </cell>
          <cell r="E100">
            <v>0</v>
          </cell>
          <cell r="F100">
            <v>4374682.5</v>
          </cell>
          <cell r="G100">
            <v>4374682.5</v>
          </cell>
        </row>
        <row r="101">
          <cell r="B101" t="str">
            <v>SERV. DE SANEAMIENTO (2007-2021)</v>
          </cell>
          <cell r="C101">
            <v>0</v>
          </cell>
          <cell r="D101">
            <v>0</v>
          </cell>
          <cell r="E101">
            <v>0</v>
          </cell>
          <cell r="F101">
            <v>2107474.2000000002</v>
          </cell>
          <cell r="G101">
            <v>2107474.2000000002</v>
          </cell>
        </row>
        <row r="102">
          <cell r="B102" t="str">
            <v>Participaciones, Aportaciones, Convenios, Incentivos Derivados de la Colaboración Fiscal y Fondos Distintos de Aportaciones</v>
          </cell>
          <cell r="C102">
            <v>0</v>
          </cell>
          <cell r="D102">
            <v>6122169</v>
          </cell>
          <cell r="E102">
            <v>6122169</v>
          </cell>
          <cell r="F102">
            <v>46354927</v>
          </cell>
          <cell r="G102">
            <v>46354927</v>
          </cell>
        </row>
        <row r="103">
          <cell r="B103" t="str">
            <v>DEVOLUCIÓN DE IMPUESTO SOBRE LA RENTA</v>
          </cell>
          <cell r="C103">
            <v>0</v>
          </cell>
          <cell r="D103">
            <v>6122169</v>
          </cell>
          <cell r="E103">
            <v>6122169</v>
          </cell>
          <cell r="F103">
            <v>46354927</v>
          </cell>
          <cell r="G103">
            <v>46354927</v>
          </cell>
        </row>
        <row r="104">
          <cell r="B104" t="str">
            <v>Transferencias, Asignaciones, Subsidios y Subvenciones, y Pensiones y Jubilaciones</v>
          </cell>
          <cell r="C104">
            <v>18640375.800000001</v>
          </cell>
          <cell r="D104">
            <v>15041442.199999999</v>
          </cell>
          <cell r="E104">
            <v>33681818</v>
          </cell>
          <cell r="F104">
            <v>33681818</v>
          </cell>
          <cell r="G104">
            <v>33681818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Productos</v>
          </cell>
          <cell r="K11">
            <v>126000</v>
          </cell>
        </row>
        <row r="12">
          <cell r="I12" t="str">
            <v>Otros Redondeos</v>
          </cell>
          <cell r="K12">
            <v>15000</v>
          </cell>
        </row>
        <row r="13">
          <cell r="I13" t="str">
            <v>Intereses Ganados Cta. Corriente</v>
          </cell>
          <cell r="K13">
            <v>15000</v>
          </cell>
        </row>
        <row r="14">
          <cell r="I14" t="str">
            <v>Intereses Ganados por Inversión</v>
          </cell>
          <cell r="K14">
            <v>96000</v>
          </cell>
        </row>
        <row r="15">
          <cell r="H15" t="str">
            <v>Aprovechamientos</v>
          </cell>
          <cell r="K15">
            <v>0</v>
          </cell>
        </row>
        <row r="16">
          <cell r="H16" t="str">
            <v>Ingresos por Venta de Bienes, Prestación de Servicios y Otros Ingresos</v>
          </cell>
          <cell r="K16">
            <v>791866669.47000003</v>
          </cell>
        </row>
        <row r="17">
          <cell r="I17" t="str">
            <v>Servicios Agua Potable tasa 0%</v>
          </cell>
          <cell r="K17">
            <v>305415101.22000003</v>
          </cell>
        </row>
        <row r="18">
          <cell r="I18" t="str">
            <v>Servicios Agua Potable tasa 16%</v>
          </cell>
          <cell r="K18">
            <v>316476234.60000002</v>
          </cell>
        </row>
        <row r="19">
          <cell r="I19" t="str">
            <v>Servicios de Alcantarillado tasa 0%</v>
          </cell>
          <cell r="K19">
            <v>51515800.18</v>
          </cell>
        </row>
        <row r="20">
          <cell r="I20" t="str">
            <v>Servicios de Alcantarillado tasa 16%</v>
          </cell>
          <cell r="K20">
            <v>53381533.539999999</v>
          </cell>
        </row>
        <row r="21">
          <cell r="I21" t="str">
            <v>Servicios de Saneamiento tasa 0%</v>
          </cell>
          <cell r="K21">
            <v>22478000.079999998</v>
          </cell>
        </row>
        <row r="22">
          <cell r="I22" t="str">
            <v>Servicios de Saneamiento tasa 16%</v>
          </cell>
          <cell r="K22">
            <v>0</v>
          </cell>
        </row>
        <row r="23">
          <cell r="I23" t="str">
            <v>Agua No Facturada tasa 0%</v>
          </cell>
          <cell r="K23">
            <v>1174020.1200000001</v>
          </cell>
        </row>
        <row r="24">
          <cell r="I24" t="str">
            <v>Agua No Facturada tasa 16%</v>
          </cell>
          <cell r="K24">
            <v>1174020.1200000001</v>
          </cell>
        </row>
        <row r="25">
          <cell r="I25" t="str">
            <v>Drenaje No Facturado tasa 0%</v>
          </cell>
          <cell r="K25">
            <v>513872.76</v>
          </cell>
        </row>
        <row r="26">
          <cell r="I26" t="str">
            <v>Drenaje No Facturado tasa 16%</v>
          </cell>
          <cell r="K26">
            <v>513872.76</v>
          </cell>
        </row>
        <row r="27">
          <cell r="I27" t="str">
            <v>Saneamiento No Facturado tasa 0%</v>
          </cell>
          <cell r="K27">
            <v>2254211.0699999998</v>
          </cell>
        </row>
        <row r="28">
          <cell r="I28" t="str">
            <v>Pipas de Agua tasa 16%</v>
          </cell>
          <cell r="K28">
            <v>360000</v>
          </cell>
        </row>
        <row r="29">
          <cell r="I29" t="str">
            <v>Pipas de Agua tasa 0%</v>
          </cell>
          <cell r="K29">
            <v>0</v>
          </cell>
        </row>
        <row r="30">
          <cell r="I30" t="str">
            <v>Ventas de Agua Tratada tasa 0%</v>
          </cell>
          <cell r="K30">
            <v>0</v>
          </cell>
        </row>
        <row r="31">
          <cell r="I31" t="str">
            <v>Ventas de Agua Tratada tasa 16%</v>
          </cell>
          <cell r="K31">
            <v>180000</v>
          </cell>
        </row>
        <row r="32">
          <cell r="I32" t="str">
            <v>Serv. de Conexion de Agua Potable tasa 0%</v>
          </cell>
          <cell r="K32">
            <v>2400000</v>
          </cell>
        </row>
        <row r="33">
          <cell r="I33" t="str">
            <v>Serv de Conexion de Agua Potable tasa 16%</v>
          </cell>
          <cell r="K33">
            <v>2400000</v>
          </cell>
        </row>
        <row r="34">
          <cell r="I34" t="str">
            <v>Serv de con. de Alcantarillado tasa 0%</v>
          </cell>
          <cell r="K34">
            <v>1500000</v>
          </cell>
        </row>
        <row r="35">
          <cell r="I35" t="str">
            <v>Serv de con. de Alcantarillado tasa 16%</v>
          </cell>
          <cell r="K35">
            <v>1500000</v>
          </cell>
        </row>
        <row r="36">
          <cell r="I36" t="str">
            <v>Gastos de Ejecucion tasa 0%</v>
          </cell>
          <cell r="K36">
            <v>250000</v>
          </cell>
        </row>
        <row r="37">
          <cell r="I37" t="str">
            <v>Multas y Sanciones tasa 0%</v>
          </cell>
          <cell r="K37">
            <v>240000</v>
          </cell>
        </row>
        <row r="38">
          <cell r="I38" t="str">
            <v>Recargos tasa 0%</v>
          </cell>
          <cell r="K38">
            <v>4556918.51</v>
          </cell>
        </row>
        <row r="39">
          <cell r="I39" t="str">
            <v>Reconex de Serv. Agua Potable tasa 0%</v>
          </cell>
          <cell r="K39">
            <v>370000</v>
          </cell>
        </row>
        <row r="40">
          <cell r="I40" t="str">
            <v>Reconex de Serv. Agua Potable tasa 16%</v>
          </cell>
          <cell r="K40">
            <v>120000</v>
          </cell>
        </row>
        <row r="41">
          <cell r="I41" t="str">
            <v>Ruptura de Concreto tasa 0%</v>
          </cell>
          <cell r="K41">
            <v>115000</v>
          </cell>
        </row>
        <row r="42">
          <cell r="I42" t="str">
            <v>Ruptura de Concreto tasa 16%</v>
          </cell>
          <cell r="K42">
            <v>115000</v>
          </cell>
        </row>
        <row r="43">
          <cell r="I43" t="str">
            <v>Medidor de Agua tasa 0%</v>
          </cell>
          <cell r="K43">
            <v>250000</v>
          </cell>
        </row>
        <row r="44">
          <cell r="I44" t="str">
            <v>Medidor de Agua tasa 16%</v>
          </cell>
          <cell r="K44">
            <v>248284.51</v>
          </cell>
        </row>
        <row r="45">
          <cell r="I45" t="str">
            <v>Rev.d'Planosp'aut.d'proy.des.hab tasa 0%</v>
          </cell>
          <cell r="K45">
            <v>60000</v>
          </cell>
        </row>
        <row r="46">
          <cell r="I46" t="str">
            <v>Rev.d'Planosp'aut.dproy.des.hab tasa 16%</v>
          </cell>
          <cell r="K46">
            <v>60000</v>
          </cell>
        </row>
        <row r="47">
          <cell r="I47" t="str">
            <v>Presupuesto de Obra tasa 0%</v>
          </cell>
          <cell r="K47">
            <v>90000</v>
          </cell>
        </row>
        <row r="48">
          <cell r="I48" t="str">
            <v>Presupuesto de Obra tasa 16%</v>
          </cell>
          <cell r="K48">
            <v>90000</v>
          </cell>
        </row>
        <row r="49">
          <cell r="I49" t="str">
            <v>Cambio de Datos al Padron tasa 0%</v>
          </cell>
          <cell r="K49">
            <v>420000</v>
          </cell>
        </row>
        <row r="50">
          <cell r="I50" t="str">
            <v>Cambio de Datos al Padron tasa 16%</v>
          </cell>
          <cell r="K50">
            <v>180000</v>
          </cell>
        </row>
        <row r="51">
          <cell r="I51" t="str">
            <v>Superv.Obras Redes inter.d'Agua tasa 0%</v>
          </cell>
          <cell r="K51">
            <v>160000</v>
          </cell>
        </row>
        <row r="52">
          <cell r="I52" t="str">
            <v>Superv.Obras Redes inter.d'Agua tasa 16%</v>
          </cell>
          <cell r="K52">
            <v>120000</v>
          </cell>
        </row>
        <row r="53">
          <cell r="I53" t="str">
            <v>Reparacion de Medidor tasa 0%</v>
          </cell>
          <cell r="K53">
            <v>190000</v>
          </cell>
        </row>
        <row r="54">
          <cell r="I54" t="str">
            <v>Reparacion de Medidor tasa 16%</v>
          </cell>
          <cell r="K54">
            <v>120000</v>
          </cell>
        </row>
        <row r="55">
          <cell r="I55" t="str">
            <v>Estudio de Factibilidad tasa 0%</v>
          </cell>
          <cell r="K55">
            <v>60000</v>
          </cell>
        </row>
        <row r="56">
          <cell r="I56" t="str">
            <v>Estudio de Factibilidad tasa 16%</v>
          </cell>
          <cell r="K56">
            <v>72000</v>
          </cell>
        </row>
        <row r="57">
          <cell r="I57" t="str">
            <v>Constancias de No Adeudos tasa 0%</v>
          </cell>
          <cell r="K57">
            <v>3040000</v>
          </cell>
        </row>
        <row r="58">
          <cell r="I58" t="str">
            <v>Constancias de No Adeudos tasa 16%</v>
          </cell>
          <cell r="K58">
            <v>120000</v>
          </cell>
        </row>
        <row r="59">
          <cell r="I59" t="str">
            <v>Reducción de Diametro tasa 0%</v>
          </cell>
          <cell r="K59">
            <v>0</v>
          </cell>
        </row>
        <row r="60">
          <cell r="I60" t="str">
            <v>Reducción de Diametro tasa 16%</v>
          </cell>
          <cell r="K60">
            <v>0</v>
          </cell>
        </row>
        <row r="61">
          <cell r="I61" t="str">
            <v>Mano de Obra tasa 0%</v>
          </cell>
          <cell r="K61">
            <v>0</v>
          </cell>
        </row>
        <row r="62">
          <cell r="I62" t="str">
            <v>Reub. de Aparato de Medidor tasa 0%</v>
          </cell>
          <cell r="K62">
            <v>12000</v>
          </cell>
        </row>
        <row r="63">
          <cell r="I63" t="str">
            <v>Reub. de Aparato de Medidor tasa 16%</v>
          </cell>
          <cell r="K63">
            <v>6000</v>
          </cell>
        </row>
        <row r="64">
          <cell r="I64" t="str">
            <v>15% Fomento Educ. y Asistencia tasa 0%</v>
          </cell>
          <cell r="K64">
            <v>370000</v>
          </cell>
        </row>
        <row r="65">
          <cell r="I65" t="str">
            <v>15% Fomento Educ. y Asistencia tasa 16%</v>
          </cell>
          <cell r="K65">
            <v>120000</v>
          </cell>
        </row>
        <row r="66">
          <cell r="I66" t="str">
            <v>Aut.d'Proy.d'Construct.d'Redes tasa 0%</v>
          </cell>
          <cell r="K66">
            <v>24000</v>
          </cell>
        </row>
        <row r="67">
          <cell r="I67" t="str">
            <v>Aut.d'Proy.d'Construct.d'Redes tasa 16%</v>
          </cell>
          <cell r="K67">
            <v>24000</v>
          </cell>
        </row>
        <row r="68">
          <cell r="I68" t="str">
            <v>Descarga de Aguas Residuales tasa 0%</v>
          </cell>
          <cell r="K68">
            <v>60000</v>
          </cell>
        </row>
        <row r="69">
          <cell r="I69" t="str">
            <v>Descarga de Aguas Residuales tasa 16%</v>
          </cell>
          <cell r="K69">
            <v>120000</v>
          </cell>
        </row>
        <row r="70">
          <cell r="I70" t="str">
            <v>Solicitud de Inspeccion tasa 0%</v>
          </cell>
          <cell r="K70">
            <v>3600</v>
          </cell>
        </row>
        <row r="71">
          <cell r="I71" t="str">
            <v>Solicitud de Inspeccion tasa 16%</v>
          </cell>
          <cell r="K71">
            <v>2400</v>
          </cell>
        </row>
        <row r="72">
          <cell r="I72" t="str">
            <v>Busqueda de Datos tasa 0%</v>
          </cell>
          <cell r="K72">
            <v>2400</v>
          </cell>
        </row>
        <row r="73">
          <cell r="I73" t="str">
            <v>Busqueda de Datos tasa 16%</v>
          </cell>
          <cell r="K73">
            <v>2400</v>
          </cell>
        </row>
        <row r="74">
          <cell r="I74" t="str">
            <v>Baja de Toma tasa 0%</v>
          </cell>
          <cell r="K74">
            <v>12000</v>
          </cell>
        </row>
        <row r="75">
          <cell r="I75" t="str">
            <v>Baja de Toma tasa 16%</v>
          </cell>
          <cell r="K75">
            <v>12000</v>
          </cell>
        </row>
        <row r="76">
          <cell r="I76" t="str">
            <v>Suspension de Toma tasa 0%</v>
          </cell>
          <cell r="K76">
            <v>6000</v>
          </cell>
        </row>
        <row r="77">
          <cell r="I77" t="str">
            <v>Suspension de Toma tasa 16%</v>
          </cell>
          <cell r="K77">
            <v>6000</v>
          </cell>
        </row>
        <row r="78">
          <cell r="I78" t="str">
            <v>Uso y Aprov. de Inf. Agua tasa 0%</v>
          </cell>
          <cell r="K78">
            <v>9600000</v>
          </cell>
        </row>
        <row r="79">
          <cell r="I79" t="str">
            <v>Uso y Aprov. de Inf. Agua tasa 16%</v>
          </cell>
          <cell r="K79">
            <v>2400000</v>
          </cell>
        </row>
        <row r="80">
          <cell r="I80" t="str">
            <v>Uso y Aprov. de Inf. Dren. tasa 0%</v>
          </cell>
          <cell r="K80">
            <v>3840000</v>
          </cell>
        </row>
        <row r="81">
          <cell r="I81" t="str">
            <v>Uso y Aprov. de Inf. Dren. tasa 16%</v>
          </cell>
          <cell r="K81">
            <v>960000</v>
          </cell>
        </row>
        <row r="82">
          <cell r="I82" t="str">
            <v>Pago de Gafete tasa 0%</v>
          </cell>
          <cell r="K82">
            <v>0</v>
          </cell>
        </row>
        <row r="83">
          <cell r="I83" t="str">
            <v>Limpieza de fosas septicas Tasa 16%</v>
          </cell>
          <cell r="K83">
            <v>0</v>
          </cell>
        </row>
        <row r="84">
          <cell r="I84" t="str">
            <v>Sobrante de Caja</v>
          </cell>
          <cell r="K84">
            <v>0</v>
          </cell>
        </row>
        <row r="85">
          <cell r="I85" t="str">
            <v>MATERIAL DE CONEXION 0%</v>
          </cell>
          <cell r="K85">
            <v>0</v>
          </cell>
        </row>
        <row r="86">
          <cell r="I86" t="str">
            <v>Venta de chatarra tasa 0%</v>
          </cell>
          <cell r="K86">
            <v>0</v>
          </cell>
        </row>
        <row r="87">
          <cell r="I87" t="str">
            <v xml:space="preserve">Recuperación por Responsabilidad p </v>
          </cell>
          <cell r="K87">
            <v>0</v>
          </cell>
        </row>
        <row r="88">
          <cell r="H88" t="str">
            <v xml:space="preserve">Participaciones, Aportaciones, Convenios, Incentivos Derivados de la Colaboración Fiscal y Fondos  Distintos de Aportaciones </v>
          </cell>
          <cell r="K88">
            <v>36000000</v>
          </cell>
        </row>
        <row r="89">
          <cell r="I89" t="str">
            <v>Devolucion de isr</v>
          </cell>
          <cell r="K89">
            <v>36000000</v>
          </cell>
        </row>
        <row r="90">
          <cell r="H90" t="str">
            <v>Transferencias, Asignaciones, Subsidios y Subvenciones, y Pensiones y Jubilaciones</v>
          </cell>
          <cell r="K90">
            <v>18640375.800000001</v>
          </cell>
        </row>
        <row r="91">
          <cell r="I91" t="str">
            <v>Derechos por Aprovechamiento de Aguas Nacionales (PRODDER)</v>
          </cell>
          <cell r="K91">
            <v>18640375.800000001</v>
          </cell>
        </row>
        <row r="92">
          <cell r="H92" t="str">
            <v>Ingresos Derivados de Financiamientos</v>
          </cell>
          <cell r="K9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958A-5F7C-4CAD-AFAA-1BC86A6EDA5C}">
  <sheetPr>
    <tabColor rgb="FF00B0F0"/>
    <pageSetUpPr fitToPage="1"/>
  </sheetPr>
  <dimension ref="A1:T75"/>
  <sheetViews>
    <sheetView showGridLines="0" tabSelected="1" workbookViewId="0">
      <selection activeCell="B7" sqref="B7:D7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6.28515625" style="1" bestFit="1" customWidth="1"/>
    <col min="6" max="6" width="15.7109375" style="1" customWidth="1"/>
    <col min="7" max="7" width="17" style="1" customWidth="1"/>
    <col min="8" max="9" width="16.28515625" style="1" bestFit="1" customWidth="1"/>
    <col min="10" max="10" width="14.140625" style="1" customWidth="1"/>
    <col min="11" max="20" width="11.42578125" style="1" hidden="1" customWidth="1"/>
    <col min="21" max="22" width="0" style="1" hidden="1" customWidth="1"/>
    <col min="23" max="212" width="11.42578125" style="1"/>
    <col min="213" max="213" width="0.140625" style="1" customWidth="1"/>
    <col min="214" max="214" width="4.140625" style="1" customWidth="1"/>
    <col min="215" max="215" width="11.42578125" style="1"/>
    <col min="216" max="216" width="26.28515625" style="1" customWidth="1"/>
    <col min="217" max="217" width="15.5703125" style="1" customWidth="1"/>
    <col min="218" max="218" width="15.7109375" style="1" customWidth="1"/>
    <col min="219" max="219" width="15.42578125" style="1" customWidth="1"/>
    <col min="220" max="220" width="15.28515625" style="1" customWidth="1"/>
    <col min="221" max="221" width="15.7109375" style="1" customWidth="1"/>
    <col min="222" max="222" width="15.5703125" style="1" customWidth="1"/>
    <col min="223" max="223" width="11.42578125" style="1"/>
    <col min="224" max="224" width="16.85546875" style="1" bestFit="1" customWidth="1"/>
    <col min="225" max="225" width="11.42578125" style="1"/>
    <col min="226" max="226" width="16.28515625" style="1" bestFit="1" customWidth="1"/>
    <col min="227" max="468" width="11.42578125" style="1"/>
    <col min="469" max="469" width="0.140625" style="1" customWidth="1"/>
    <col min="470" max="470" width="4.140625" style="1" customWidth="1"/>
    <col min="471" max="471" width="11.42578125" style="1"/>
    <col min="472" max="472" width="26.28515625" style="1" customWidth="1"/>
    <col min="473" max="473" width="15.5703125" style="1" customWidth="1"/>
    <col min="474" max="474" width="15.7109375" style="1" customWidth="1"/>
    <col min="475" max="475" width="15.42578125" style="1" customWidth="1"/>
    <col min="476" max="476" width="15.28515625" style="1" customWidth="1"/>
    <col min="477" max="477" width="15.7109375" style="1" customWidth="1"/>
    <col min="478" max="478" width="15.5703125" style="1" customWidth="1"/>
    <col min="479" max="479" width="11.42578125" style="1"/>
    <col min="480" max="480" width="16.85546875" style="1" bestFit="1" customWidth="1"/>
    <col min="481" max="481" width="11.42578125" style="1"/>
    <col min="482" max="482" width="16.28515625" style="1" bestFit="1" customWidth="1"/>
    <col min="483" max="724" width="11.42578125" style="1"/>
    <col min="725" max="725" width="0.140625" style="1" customWidth="1"/>
    <col min="726" max="726" width="4.140625" style="1" customWidth="1"/>
    <col min="727" max="727" width="11.42578125" style="1"/>
    <col min="728" max="728" width="26.28515625" style="1" customWidth="1"/>
    <col min="729" max="729" width="15.5703125" style="1" customWidth="1"/>
    <col min="730" max="730" width="15.7109375" style="1" customWidth="1"/>
    <col min="731" max="731" width="15.42578125" style="1" customWidth="1"/>
    <col min="732" max="732" width="15.28515625" style="1" customWidth="1"/>
    <col min="733" max="733" width="15.7109375" style="1" customWidth="1"/>
    <col min="734" max="734" width="15.5703125" style="1" customWidth="1"/>
    <col min="735" max="735" width="11.42578125" style="1"/>
    <col min="736" max="736" width="16.85546875" style="1" bestFit="1" customWidth="1"/>
    <col min="737" max="737" width="11.42578125" style="1"/>
    <col min="738" max="738" width="16.28515625" style="1" bestFit="1" customWidth="1"/>
    <col min="739" max="980" width="11.42578125" style="1"/>
    <col min="981" max="981" width="0.140625" style="1" customWidth="1"/>
    <col min="982" max="982" width="4.140625" style="1" customWidth="1"/>
    <col min="983" max="983" width="11.42578125" style="1"/>
    <col min="984" max="984" width="26.28515625" style="1" customWidth="1"/>
    <col min="985" max="985" width="15.5703125" style="1" customWidth="1"/>
    <col min="986" max="986" width="15.7109375" style="1" customWidth="1"/>
    <col min="987" max="987" width="15.42578125" style="1" customWidth="1"/>
    <col min="988" max="988" width="15.28515625" style="1" customWidth="1"/>
    <col min="989" max="989" width="15.7109375" style="1" customWidth="1"/>
    <col min="990" max="990" width="15.5703125" style="1" customWidth="1"/>
    <col min="991" max="991" width="11.42578125" style="1"/>
    <col min="992" max="992" width="16.85546875" style="1" bestFit="1" customWidth="1"/>
    <col min="993" max="993" width="11.42578125" style="1"/>
    <col min="994" max="994" width="16.28515625" style="1" bestFit="1" customWidth="1"/>
    <col min="995" max="1236" width="11.42578125" style="1"/>
    <col min="1237" max="1237" width="0.140625" style="1" customWidth="1"/>
    <col min="1238" max="1238" width="4.140625" style="1" customWidth="1"/>
    <col min="1239" max="1239" width="11.42578125" style="1"/>
    <col min="1240" max="1240" width="26.28515625" style="1" customWidth="1"/>
    <col min="1241" max="1241" width="15.5703125" style="1" customWidth="1"/>
    <col min="1242" max="1242" width="15.7109375" style="1" customWidth="1"/>
    <col min="1243" max="1243" width="15.42578125" style="1" customWidth="1"/>
    <col min="1244" max="1244" width="15.28515625" style="1" customWidth="1"/>
    <col min="1245" max="1245" width="15.7109375" style="1" customWidth="1"/>
    <col min="1246" max="1246" width="15.5703125" style="1" customWidth="1"/>
    <col min="1247" max="1247" width="11.42578125" style="1"/>
    <col min="1248" max="1248" width="16.85546875" style="1" bestFit="1" customWidth="1"/>
    <col min="1249" max="1249" width="11.42578125" style="1"/>
    <col min="1250" max="1250" width="16.28515625" style="1" bestFit="1" customWidth="1"/>
    <col min="1251" max="1492" width="11.42578125" style="1"/>
    <col min="1493" max="1493" width="0.140625" style="1" customWidth="1"/>
    <col min="1494" max="1494" width="4.140625" style="1" customWidth="1"/>
    <col min="1495" max="1495" width="11.42578125" style="1"/>
    <col min="1496" max="1496" width="26.28515625" style="1" customWidth="1"/>
    <col min="1497" max="1497" width="15.5703125" style="1" customWidth="1"/>
    <col min="1498" max="1498" width="15.7109375" style="1" customWidth="1"/>
    <col min="1499" max="1499" width="15.42578125" style="1" customWidth="1"/>
    <col min="1500" max="1500" width="15.28515625" style="1" customWidth="1"/>
    <col min="1501" max="1501" width="15.7109375" style="1" customWidth="1"/>
    <col min="1502" max="1502" width="15.5703125" style="1" customWidth="1"/>
    <col min="1503" max="1503" width="11.42578125" style="1"/>
    <col min="1504" max="1504" width="16.85546875" style="1" bestFit="1" customWidth="1"/>
    <col min="1505" max="1505" width="11.42578125" style="1"/>
    <col min="1506" max="1506" width="16.28515625" style="1" bestFit="1" customWidth="1"/>
    <col min="1507" max="1748" width="11.42578125" style="1"/>
    <col min="1749" max="1749" width="0.140625" style="1" customWidth="1"/>
    <col min="1750" max="1750" width="4.140625" style="1" customWidth="1"/>
    <col min="1751" max="1751" width="11.42578125" style="1"/>
    <col min="1752" max="1752" width="26.28515625" style="1" customWidth="1"/>
    <col min="1753" max="1753" width="15.5703125" style="1" customWidth="1"/>
    <col min="1754" max="1754" width="15.7109375" style="1" customWidth="1"/>
    <col min="1755" max="1755" width="15.42578125" style="1" customWidth="1"/>
    <col min="1756" max="1756" width="15.28515625" style="1" customWidth="1"/>
    <col min="1757" max="1757" width="15.7109375" style="1" customWidth="1"/>
    <col min="1758" max="1758" width="15.5703125" style="1" customWidth="1"/>
    <col min="1759" max="1759" width="11.42578125" style="1"/>
    <col min="1760" max="1760" width="16.85546875" style="1" bestFit="1" customWidth="1"/>
    <col min="1761" max="1761" width="11.42578125" style="1"/>
    <col min="1762" max="1762" width="16.28515625" style="1" bestFit="1" customWidth="1"/>
    <col min="1763" max="2004" width="11.42578125" style="1"/>
    <col min="2005" max="2005" width="0.140625" style="1" customWidth="1"/>
    <col min="2006" max="2006" width="4.140625" style="1" customWidth="1"/>
    <col min="2007" max="2007" width="11.42578125" style="1"/>
    <col min="2008" max="2008" width="26.28515625" style="1" customWidth="1"/>
    <col min="2009" max="2009" width="15.5703125" style="1" customWidth="1"/>
    <col min="2010" max="2010" width="15.7109375" style="1" customWidth="1"/>
    <col min="2011" max="2011" width="15.42578125" style="1" customWidth="1"/>
    <col min="2012" max="2012" width="15.28515625" style="1" customWidth="1"/>
    <col min="2013" max="2013" width="15.7109375" style="1" customWidth="1"/>
    <col min="2014" max="2014" width="15.5703125" style="1" customWidth="1"/>
    <col min="2015" max="2015" width="11.42578125" style="1"/>
    <col min="2016" max="2016" width="16.85546875" style="1" bestFit="1" customWidth="1"/>
    <col min="2017" max="2017" width="11.42578125" style="1"/>
    <col min="2018" max="2018" width="16.28515625" style="1" bestFit="1" customWidth="1"/>
    <col min="2019" max="2260" width="11.42578125" style="1"/>
    <col min="2261" max="2261" width="0.140625" style="1" customWidth="1"/>
    <col min="2262" max="2262" width="4.140625" style="1" customWidth="1"/>
    <col min="2263" max="2263" width="11.42578125" style="1"/>
    <col min="2264" max="2264" width="26.28515625" style="1" customWidth="1"/>
    <col min="2265" max="2265" width="15.5703125" style="1" customWidth="1"/>
    <col min="2266" max="2266" width="15.7109375" style="1" customWidth="1"/>
    <col min="2267" max="2267" width="15.42578125" style="1" customWidth="1"/>
    <col min="2268" max="2268" width="15.28515625" style="1" customWidth="1"/>
    <col min="2269" max="2269" width="15.7109375" style="1" customWidth="1"/>
    <col min="2270" max="2270" width="15.5703125" style="1" customWidth="1"/>
    <col min="2271" max="2271" width="11.42578125" style="1"/>
    <col min="2272" max="2272" width="16.85546875" style="1" bestFit="1" customWidth="1"/>
    <col min="2273" max="2273" width="11.42578125" style="1"/>
    <col min="2274" max="2274" width="16.28515625" style="1" bestFit="1" customWidth="1"/>
    <col min="2275" max="2516" width="11.42578125" style="1"/>
    <col min="2517" max="2517" width="0.140625" style="1" customWidth="1"/>
    <col min="2518" max="2518" width="4.140625" style="1" customWidth="1"/>
    <col min="2519" max="2519" width="11.42578125" style="1"/>
    <col min="2520" max="2520" width="26.28515625" style="1" customWidth="1"/>
    <col min="2521" max="2521" width="15.5703125" style="1" customWidth="1"/>
    <col min="2522" max="2522" width="15.7109375" style="1" customWidth="1"/>
    <col min="2523" max="2523" width="15.42578125" style="1" customWidth="1"/>
    <col min="2524" max="2524" width="15.28515625" style="1" customWidth="1"/>
    <col min="2525" max="2525" width="15.7109375" style="1" customWidth="1"/>
    <col min="2526" max="2526" width="15.5703125" style="1" customWidth="1"/>
    <col min="2527" max="2527" width="11.42578125" style="1"/>
    <col min="2528" max="2528" width="16.85546875" style="1" bestFit="1" customWidth="1"/>
    <col min="2529" max="2529" width="11.42578125" style="1"/>
    <col min="2530" max="2530" width="16.28515625" style="1" bestFit="1" customWidth="1"/>
    <col min="2531" max="2772" width="11.42578125" style="1"/>
    <col min="2773" max="2773" width="0.140625" style="1" customWidth="1"/>
    <col min="2774" max="2774" width="4.140625" style="1" customWidth="1"/>
    <col min="2775" max="2775" width="11.42578125" style="1"/>
    <col min="2776" max="2776" width="26.28515625" style="1" customWidth="1"/>
    <col min="2777" max="2777" width="15.5703125" style="1" customWidth="1"/>
    <col min="2778" max="2778" width="15.7109375" style="1" customWidth="1"/>
    <col min="2779" max="2779" width="15.42578125" style="1" customWidth="1"/>
    <col min="2780" max="2780" width="15.28515625" style="1" customWidth="1"/>
    <col min="2781" max="2781" width="15.7109375" style="1" customWidth="1"/>
    <col min="2782" max="2782" width="15.5703125" style="1" customWidth="1"/>
    <col min="2783" max="2783" width="11.42578125" style="1"/>
    <col min="2784" max="2784" width="16.85546875" style="1" bestFit="1" customWidth="1"/>
    <col min="2785" max="2785" width="11.42578125" style="1"/>
    <col min="2786" max="2786" width="16.28515625" style="1" bestFit="1" customWidth="1"/>
    <col min="2787" max="3028" width="11.42578125" style="1"/>
    <col min="3029" max="3029" width="0.140625" style="1" customWidth="1"/>
    <col min="3030" max="3030" width="4.140625" style="1" customWidth="1"/>
    <col min="3031" max="3031" width="11.42578125" style="1"/>
    <col min="3032" max="3032" width="26.28515625" style="1" customWidth="1"/>
    <col min="3033" max="3033" width="15.5703125" style="1" customWidth="1"/>
    <col min="3034" max="3034" width="15.7109375" style="1" customWidth="1"/>
    <col min="3035" max="3035" width="15.42578125" style="1" customWidth="1"/>
    <col min="3036" max="3036" width="15.28515625" style="1" customWidth="1"/>
    <col min="3037" max="3037" width="15.7109375" style="1" customWidth="1"/>
    <col min="3038" max="3038" width="15.5703125" style="1" customWidth="1"/>
    <col min="3039" max="3039" width="11.42578125" style="1"/>
    <col min="3040" max="3040" width="16.85546875" style="1" bestFit="1" customWidth="1"/>
    <col min="3041" max="3041" width="11.42578125" style="1"/>
    <col min="3042" max="3042" width="16.28515625" style="1" bestFit="1" customWidth="1"/>
    <col min="3043" max="3284" width="11.42578125" style="1"/>
    <col min="3285" max="3285" width="0.140625" style="1" customWidth="1"/>
    <col min="3286" max="3286" width="4.140625" style="1" customWidth="1"/>
    <col min="3287" max="3287" width="11.42578125" style="1"/>
    <col min="3288" max="3288" width="26.28515625" style="1" customWidth="1"/>
    <col min="3289" max="3289" width="15.5703125" style="1" customWidth="1"/>
    <col min="3290" max="3290" width="15.7109375" style="1" customWidth="1"/>
    <col min="3291" max="3291" width="15.42578125" style="1" customWidth="1"/>
    <col min="3292" max="3292" width="15.28515625" style="1" customWidth="1"/>
    <col min="3293" max="3293" width="15.7109375" style="1" customWidth="1"/>
    <col min="3294" max="3294" width="15.5703125" style="1" customWidth="1"/>
    <col min="3295" max="3295" width="11.42578125" style="1"/>
    <col min="3296" max="3296" width="16.85546875" style="1" bestFit="1" customWidth="1"/>
    <col min="3297" max="3297" width="11.42578125" style="1"/>
    <col min="3298" max="3298" width="16.28515625" style="1" bestFit="1" customWidth="1"/>
    <col min="3299" max="3540" width="11.42578125" style="1"/>
    <col min="3541" max="3541" width="0.140625" style="1" customWidth="1"/>
    <col min="3542" max="3542" width="4.140625" style="1" customWidth="1"/>
    <col min="3543" max="3543" width="11.42578125" style="1"/>
    <col min="3544" max="3544" width="26.28515625" style="1" customWidth="1"/>
    <col min="3545" max="3545" width="15.5703125" style="1" customWidth="1"/>
    <col min="3546" max="3546" width="15.7109375" style="1" customWidth="1"/>
    <col min="3547" max="3547" width="15.42578125" style="1" customWidth="1"/>
    <col min="3548" max="3548" width="15.28515625" style="1" customWidth="1"/>
    <col min="3549" max="3549" width="15.7109375" style="1" customWidth="1"/>
    <col min="3550" max="3550" width="15.5703125" style="1" customWidth="1"/>
    <col min="3551" max="3551" width="11.42578125" style="1"/>
    <col min="3552" max="3552" width="16.85546875" style="1" bestFit="1" customWidth="1"/>
    <col min="3553" max="3553" width="11.42578125" style="1"/>
    <col min="3554" max="3554" width="16.28515625" style="1" bestFit="1" customWidth="1"/>
    <col min="3555" max="3796" width="11.42578125" style="1"/>
    <col min="3797" max="3797" width="0.140625" style="1" customWidth="1"/>
    <col min="3798" max="3798" width="4.140625" style="1" customWidth="1"/>
    <col min="3799" max="3799" width="11.42578125" style="1"/>
    <col min="3800" max="3800" width="26.28515625" style="1" customWidth="1"/>
    <col min="3801" max="3801" width="15.5703125" style="1" customWidth="1"/>
    <col min="3802" max="3802" width="15.7109375" style="1" customWidth="1"/>
    <col min="3803" max="3803" width="15.42578125" style="1" customWidth="1"/>
    <col min="3804" max="3804" width="15.28515625" style="1" customWidth="1"/>
    <col min="3805" max="3805" width="15.7109375" style="1" customWidth="1"/>
    <col min="3806" max="3806" width="15.5703125" style="1" customWidth="1"/>
    <col min="3807" max="3807" width="11.42578125" style="1"/>
    <col min="3808" max="3808" width="16.85546875" style="1" bestFit="1" customWidth="1"/>
    <col min="3809" max="3809" width="11.42578125" style="1"/>
    <col min="3810" max="3810" width="16.28515625" style="1" bestFit="1" customWidth="1"/>
    <col min="3811" max="4052" width="11.42578125" style="1"/>
    <col min="4053" max="4053" width="0.140625" style="1" customWidth="1"/>
    <col min="4054" max="4054" width="4.140625" style="1" customWidth="1"/>
    <col min="4055" max="4055" width="11.42578125" style="1"/>
    <col min="4056" max="4056" width="26.28515625" style="1" customWidth="1"/>
    <col min="4057" max="4057" width="15.5703125" style="1" customWidth="1"/>
    <col min="4058" max="4058" width="15.7109375" style="1" customWidth="1"/>
    <col min="4059" max="4059" width="15.42578125" style="1" customWidth="1"/>
    <col min="4060" max="4060" width="15.28515625" style="1" customWidth="1"/>
    <col min="4061" max="4061" width="15.7109375" style="1" customWidth="1"/>
    <col min="4062" max="4062" width="15.5703125" style="1" customWidth="1"/>
    <col min="4063" max="4063" width="11.42578125" style="1"/>
    <col min="4064" max="4064" width="16.85546875" style="1" bestFit="1" customWidth="1"/>
    <col min="4065" max="4065" width="11.42578125" style="1"/>
    <col min="4066" max="4066" width="16.28515625" style="1" bestFit="1" customWidth="1"/>
    <col min="4067" max="4308" width="11.42578125" style="1"/>
    <col min="4309" max="4309" width="0.140625" style="1" customWidth="1"/>
    <col min="4310" max="4310" width="4.140625" style="1" customWidth="1"/>
    <col min="4311" max="4311" width="11.42578125" style="1"/>
    <col min="4312" max="4312" width="26.28515625" style="1" customWidth="1"/>
    <col min="4313" max="4313" width="15.5703125" style="1" customWidth="1"/>
    <col min="4314" max="4314" width="15.7109375" style="1" customWidth="1"/>
    <col min="4315" max="4315" width="15.42578125" style="1" customWidth="1"/>
    <col min="4316" max="4316" width="15.28515625" style="1" customWidth="1"/>
    <col min="4317" max="4317" width="15.7109375" style="1" customWidth="1"/>
    <col min="4318" max="4318" width="15.5703125" style="1" customWidth="1"/>
    <col min="4319" max="4319" width="11.42578125" style="1"/>
    <col min="4320" max="4320" width="16.85546875" style="1" bestFit="1" customWidth="1"/>
    <col min="4321" max="4321" width="11.42578125" style="1"/>
    <col min="4322" max="4322" width="16.28515625" style="1" bestFit="1" customWidth="1"/>
    <col min="4323" max="4564" width="11.42578125" style="1"/>
    <col min="4565" max="4565" width="0.140625" style="1" customWidth="1"/>
    <col min="4566" max="4566" width="4.140625" style="1" customWidth="1"/>
    <col min="4567" max="4567" width="11.42578125" style="1"/>
    <col min="4568" max="4568" width="26.28515625" style="1" customWidth="1"/>
    <col min="4569" max="4569" width="15.5703125" style="1" customWidth="1"/>
    <col min="4570" max="4570" width="15.7109375" style="1" customWidth="1"/>
    <col min="4571" max="4571" width="15.42578125" style="1" customWidth="1"/>
    <col min="4572" max="4572" width="15.28515625" style="1" customWidth="1"/>
    <col min="4573" max="4573" width="15.7109375" style="1" customWidth="1"/>
    <col min="4574" max="4574" width="15.5703125" style="1" customWidth="1"/>
    <col min="4575" max="4575" width="11.42578125" style="1"/>
    <col min="4576" max="4576" width="16.85546875" style="1" bestFit="1" customWidth="1"/>
    <col min="4577" max="4577" width="11.42578125" style="1"/>
    <col min="4578" max="4578" width="16.28515625" style="1" bestFit="1" customWidth="1"/>
    <col min="4579" max="4820" width="11.42578125" style="1"/>
    <col min="4821" max="4821" width="0.140625" style="1" customWidth="1"/>
    <col min="4822" max="4822" width="4.140625" style="1" customWidth="1"/>
    <col min="4823" max="4823" width="11.42578125" style="1"/>
    <col min="4824" max="4824" width="26.28515625" style="1" customWidth="1"/>
    <col min="4825" max="4825" width="15.5703125" style="1" customWidth="1"/>
    <col min="4826" max="4826" width="15.7109375" style="1" customWidth="1"/>
    <col min="4827" max="4827" width="15.42578125" style="1" customWidth="1"/>
    <col min="4828" max="4828" width="15.28515625" style="1" customWidth="1"/>
    <col min="4829" max="4829" width="15.7109375" style="1" customWidth="1"/>
    <col min="4830" max="4830" width="15.5703125" style="1" customWidth="1"/>
    <col min="4831" max="4831" width="11.42578125" style="1"/>
    <col min="4832" max="4832" width="16.85546875" style="1" bestFit="1" customWidth="1"/>
    <col min="4833" max="4833" width="11.42578125" style="1"/>
    <col min="4834" max="4834" width="16.28515625" style="1" bestFit="1" customWidth="1"/>
    <col min="4835" max="5076" width="11.42578125" style="1"/>
    <col min="5077" max="5077" width="0.140625" style="1" customWidth="1"/>
    <col min="5078" max="5078" width="4.140625" style="1" customWidth="1"/>
    <col min="5079" max="5079" width="11.42578125" style="1"/>
    <col min="5080" max="5080" width="26.28515625" style="1" customWidth="1"/>
    <col min="5081" max="5081" width="15.5703125" style="1" customWidth="1"/>
    <col min="5082" max="5082" width="15.7109375" style="1" customWidth="1"/>
    <col min="5083" max="5083" width="15.42578125" style="1" customWidth="1"/>
    <col min="5084" max="5084" width="15.28515625" style="1" customWidth="1"/>
    <col min="5085" max="5085" width="15.7109375" style="1" customWidth="1"/>
    <col min="5086" max="5086" width="15.5703125" style="1" customWidth="1"/>
    <col min="5087" max="5087" width="11.42578125" style="1"/>
    <col min="5088" max="5088" width="16.85546875" style="1" bestFit="1" customWidth="1"/>
    <col min="5089" max="5089" width="11.42578125" style="1"/>
    <col min="5090" max="5090" width="16.28515625" style="1" bestFit="1" customWidth="1"/>
    <col min="5091" max="5332" width="11.42578125" style="1"/>
    <col min="5333" max="5333" width="0.140625" style="1" customWidth="1"/>
    <col min="5334" max="5334" width="4.140625" style="1" customWidth="1"/>
    <col min="5335" max="5335" width="11.42578125" style="1"/>
    <col min="5336" max="5336" width="26.28515625" style="1" customWidth="1"/>
    <col min="5337" max="5337" width="15.5703125" style="1" customWidth="1"/>
    <col min="5338" max="5338" width="15.7109375" style="1" customWidth="1"/>
    <col min="5339" max="5339" width="15.42578125" style="1" customWidth="1"/>
    <col min="5340" max="5340" width="15.28515625" style="1" customWidth="1"/>
    <col min="5341" max="5341" width="15.7109375" style="1" customWidth="1"/>
    <col min="5342" max="5342" width="15.5703125" style="1" customWidth="1"/>
    <col min="5343" max="5343" width="11.42578125" style="1"/>
    <col min="5344" max="5344" width="16.85546875" style="1" bestFit="1" customWidth="1"/>
    <col min="5345" max="5345" width="11.42578125" style="1"/>
    <col min="5346" max="5346" width="16.28515625" style="1" bestFit="1" customWidth="1"/>
    <col min="5347" max="5588" width="11.42578125" style="1"/>
    <col min="5589" max="5589" width="0.140625" style="1" customWidth="1"/>
    <col min="5590" max="5590" width="4.140625" style="1" customWidth="1"/>
    <col min="5591" max="5591" width="11.42578125" style="1"/>
    <col min="5592" max="5592" width="26.28515625" style="1" customWidth="1"/>
    <col min="5593" max="5593" width="15.5703125" style="1" customWidth="1"/>
    <col min="5594" max="5594" width="15.7109375" style="1" customWidth="1"/>
    <col min="5595" max="5595" width="15.42578125" style="1" customWidth="1"/>
    <col min="5596" max="5596" width="15.28515625" style="1" customWidth="1"/>
    <col min="5597" max="5597" width="15.7109375" style="1" customWidth="1"/>
    <col min="5598" max="5598" width="15.5703125" style="1" customWidth="1"/>
    <col min="5599" max="5599" width="11.42578125" style="1"/>
    <col min="5600" max="5600" width="16.85546875" style="1" bestFit="1" customWidth="1"/>
    <col min="5601" max="5601" width="11.42578125" style="1"/>
    <col min="5602" max="5602" width="16.28515625" style="1" bestFit="1" customWidth="1"/>
    <col min="5603" max="5844" width="11.42578125" style="1"/>
    <col min="5845" max="5845" width="0.140625" style="1" customWidth="1"/>
    <col min="5846" max="5846" width="4.140625" style="1" customWidth="1"/>
    <col min="5847" max="5847" width="11.42578125" style="1"/>
    <col min="5848" max="5848" width="26.28515625" style="1" customWidth="1"/>
    <col min="5849" max="5849" width="15.5703125" style="1" customWidth="1"/>
    <col min="5850" max="5850" width="15.7109375" style="1" customWidth="1"/>
    <col min="5851" max="5851" width="15.42578125" style="1" customWidth="1"/>
    <col min="5852" max="5852" width="15.28515625" style="1" customWidth="1"/>
    <col min="5853" max="5853" width="15.7109375" style="1" customWidth="1"/>
    <col min="5854" max="5854" width="15.5703125" style="1" customWidth="1"/>
    <col min="5855" max="5855" width="11.42578125" style="1"/>
    <col min="5856" max="5856" width="16.85546875" style="1" bestFit="1" customWidth="1"/>
    <col min="5857" max="5857" width="11.42578125" style="1"/>
    <col min="5858" max="5858" width="16.28515625" style="1" bestFit="1" customWidth="1"/>
    <col min="5859" max="6100" width="11.42578125" style="1"/>
    <col min="6101" max="6101" width="0.140625" style="1" customWidth="1"/>
    <col min="6102" max="6102" width="4.140625" style="1" customWidth="1"/>
    <col min="6103" max="6103" width="11.42578125" style="1"/>
    <col min="6104" max="6104" width="26.28515625" style="1" customWidth="1"/>
    <col min="6105" max="6105" width="15.5703125" style="1" customWidth="1"/>
    <col min="6106" max="6106" width="15.7109375" style="1" customWidth="1"/>
    <col min="6107" max="6107" width="15.42578125" style="1" customWidth="1"/>
    <col min="6108" max="6108" width="15.28515625" style="1" customWidth="1"/>
    <col min="6109" max="6109" width="15.7109375" style="1" customWidth="1"/>
    <col min="6110" max="6110" width="15.5703125" style="1" customWidth="1"/>
    <col min="6111" max="6111" width="11.42578125" style="1"/>
    <col min="6112" max="6112" width="16.85546875" style="1" bestFit="1" customWidth="1"/>
    <col min="6113" max="6113" width="11.42578125" style="1"/>
    <col min="6114" max="6114" width="16.28515625" style="1" bestFit="1" customWidth="1"/>
    <col min="6115" max="6356" width="11.42578125" style="1"/>
    <col min="6357" max="6357" width="0.140625" style="1" customWidth="1"/>
    <col min="6358" max="6358" width="4.140625" style="1" customWidth="1"/>
    <col min="6359" max="6359" width="11.42578125" style="1"/>
    <col min="6360" max="6360" width="26.28515625" style="1" customWidth="1"/>
    <col min="6361" max="6361" width="15.5703125" style="1" customWidth="1"/>
    <col min="6362" max="6362" width="15.7109375" style="1" customWidth="1"/>
    <col min="6363" max="6363" width="15.42578125" style="1" customWidth="1"/>
    <col min="6364" max="6364" width="15.28515625" style="1" customWidth="1"/>
    <col min="6365" max="6365" width="15.7109375" style="1" customWidth="1"/>
    <col min="6366" max="6366" width="15.5703125" style="1" customWidth="1"/>
    <col min="6367" max="6367" width="11.42578125" style="1"/>
    <col min="6368" max="6368" width="16.85546875" style="1" bestFit="1" customWidth="1"/>
    <col min="6369" max="6369" width="11.42578125" style="1"/>
    <col min="6370" max="6370" width="16.28515625" style="1" bestFit="1" customWidth="1"/>
    <col min="6371" max="6612" width="11.42578125" style="1"/>
    <col min="6613" max="6613" width="0.140625" style="1" customWidth="1"/>
    <col min="6614" max="6614" width="4.140625" style="1" customWidth="1"/>
    <col min="6615" max="6615" width="11.42578125" style="1"/>
    <col min="6616" max="6616" width="26.28515625" style="1" customWidth="1"/>
    <col min="6617" max="6617" width="15.5703125" style="1" customWidth="1"/>
    <col min="6618" max="6618" width="15.7109375" style="1" customWidth="1"/>
    <col min="6619" max="6619" width="15.42578125" style="1" customWidth="1"/>
    <col min="6620" max="6620" width="15.28515625" style="1" customWidth="1"/>
    <col min="6621" max="6621" width="15.7109375" style="1" customWidth="1"/>
    <col min="6622" max="6622" width="15.5703125" style="1" customWidth="1"/>
    <col min="6623" max="6623" width="11.42578125" style="1"/>
    <col min="6624" max="6624" width="16.85546875" style="1" bestFit="1" customWidth="1"/>
    <col min="6625" max="6625" width="11.42578125" style="1"/>
    <col min="6626" max="6626" width="16.28515625" style="1" bestFit="1" customWidth="1"/>
    <col min="6627" max="6868" width="11.42578125" style="1"/>
    <col min="6869" max="6869" width="0.140625" style="1" customWidth="1"/>
    <col min="6870" max="6870" width="4.140625" style="1" customWidth="1"/>
    <col min="6871" max="6871" width="11.42578125" style="1"/>
    <col min="6872" max="6872" width="26.28515625" style="1" customWidth="1"/>
    <col min="6873" max="6873" width="15.5703125" style="1" customWidth="1"/>
    <col min="6874" max="6874" width="15.7109375" style="1" customWidth="1"/>
    <col min="6875" max="6875" width="15.42578125" style="1" customWidth="1"/>
    <col min="6876" max="6876" width="15.28515625" style="1" customWidth="1"/>
    <col min="6877" max="6877" width="15.7109375" style="1" customWidth="1"/>
    <col min="6878" max="6878" width="15.5703125" style="1" customWidth="1"/>
    <col min="6879" max="6879" width="11.42578125" style="1"/>
    <col min="6880" max="6880" width="16.85546875" style="1" bestFit="1" customWidth="1"/>
    <col min="6881" max="6881" width="11.42578125" style="1"/>
    <col min="6882" max="6882" width="16.28515625" style="1" bestFit="1" customWidth="1"/>
    <col min="6883" max="7124" width="11.42578125" style="1"/>
    <col min="7125" max="7125" width="0.140625" style="1" customWidth="1"/>
    <col min="7126" max="7126" width="4.140625" style="1" customWidth="1"/>
    <col min="7127" max="7127" width="11.42578125" style="1"/>
    <col min="7128" max="7128" width="26.28515625" style="1" customWidth="1"/>
    <col min="7129" max="7129" width="15.5703125" style="1" customWidth="1"/>
    <col min="7130" max="7130" width="15.7109375" style="1" customWidth="1"/>
    <col min="7131" max="7131" width="15.42578125" style="1" customWidth="1"/>
    <col min="7132" max="7132" width="15.28515625" style="1" customWidth="1"/>
    <col min="7133" max="7133" width="15.7109375" style="1" customWidth="1"/>
    <col min="7134" max="7134" width="15.5703125" style="1" customWidth="1"/>
    <col min="7135" max="7135" width="11.42578125" style="1"/>
    <col min="7136" max="7136" width="16.85546875" style="1" bestFit="1" customWidth="1"/>
    <col min="7137" max="7137" width="11.42578125" style="1"/>
    <col min="7138" max="7138" width="16.28515625" style="1" bestFit="1" customWidth="1"/>
    <col min="7139" max="7380" width="11.42578125" style="1"/>
    <col min="7381" max="7381" width="0.140625" style="1" customWidth="1"/>
    <col min="7382" max="7382" width="4.140625" style="1" customWidth="1"/>
    <col min="7383" max="7383" width="11.42578125" style="1"/>
    <col min="7384" max="7384" width="26.28515625" style="1" customWidth="1"/>
    <col min="7385" max="7385" width="15.5703125" style="1" customWidth="1"/>
    <col min="7386" max="7386" width="15.7109375" style="1" customWidth="1"/>
    <col min="7387" max="7387" width="15.42578125" style="1" customWidth="1"/>
    <col min="7388" max="7388" width="15.28515625" style="1" customWidth="1"/>
    <col min="7389" max="7389" width="15.7109375" style="1" customWidth="1"/>
    <col min="7390" max="7390" width="15.5703125" style="1" customWidth="1"/>
    <col min="7391" max="7391" width="11.42578125" style="1"/>
    <col min="7392" max="7392" width="16.85546875" style="1" bestFit="1" customWidth="1"/>
    <col min="7393" max="7393" width="11.42578125" style="1"/>
    <col min="7394" max="7394" width="16.28515625" style="1" bestFit="1" customWidth="1"/>
    <col min="7395" max="7636" width="11.42578125" style="1"/>
    <col min="7637" max="7637" width="0.140625" style="1" customWidth="1"/>
    <col min="7638" max="7638" width="4.140625" style="1" customWidth="1"/>
    <col min="7639" max="7639" width="11.42578125" style="1"/>
    <col min="7640" max="7640" width="26.28515625" style="1" customWidth="1"/>
    <col min="7641" max="7641" width="15.5703125" style="1" customWidth="1"/>
    <col min="7642" max="7642" width="15.7109375" style="1" customWidth="1"/>
    <col min="7643" max="7643" width="15.42578125" style="1" customWidth="1"/>
    <col min="7644" max="7644" width="15.28515625" style="1" customWidth="1"/>
    <col min="7645" max="7645" width="15.7109375" style="1" customWidth="1"/>
    <col min="7646" max="7646" width="15.5703125" style="1" customWidth="1"/>
    <col min="7647" max="7647" width="11.42578125" style="1"/>
    <col min="7648" max="7648" width="16.85546875" style="1" bestFit="1" customWidth="1"/>
    <col min="7649" max="7649" width="11.42578125" style="1"/>
    <col min="7650" max="7650" width="16.28515625" style="1" bestFit="1" customWidth="1"/>
    <col min="7651" max="7892" width="11.42578125" style="1"/>
    <col min="7893" max="7893" width="0.140625" style="1" customWidth="1"/>
    <col min="7894" max="7894" width="4.140625" style="1" customWidth="1"/>
    <col min="7895" max="7895" width="11.42578125" style="1"/>
    <col min="7896" max="7896" width="26.28515625" style="1" customWidth="1"/>
    <col min="7897" max="7897" width="15.5703125" style="1" customWidth="1"/>
    <col min="7898" max="7898" width="15.7109375" style="1" customWidth="1"/>
    <col min="7899" max="7899" width="15.42578125" style="1" customWidth="1"/>
    <col min="7900" max="7900" width="15.28515625" style="1" customWidth="1"/>
    <col min="7901" max="7901" width="15.7109375" style="1" customWidth="1"/>
    <col min="7902" max="7902" width="15.5703125" style="1" customWidth="1"/>
    <col min="7903" max="7903" width="11.42578125" style="1"/>
    <col min="7904" max="7904" width="16.85546875" style="1" bestFit="1" customWidth="1"/>
    <col min="7905" max="7905" width="11.42578125" style="1"/>
    <col min="7906" max="7906" width="16.28515625" style="1" bestFit="1" customWidth="1"/>
    <col min="7907" max="8148" width="11.42578125" style="1"/>
    <col min="8149" max="8149" width="0.140625" style="1" customWidth="1"/>
    <col min="8150" max="8150" width="4.140625" style="1" customWidth="1"/>
    <col min="8151" max="8151" width="11.42578125" style="1"/>
    <col min="8152" max="8152" width="26.28515625" style="1" customWidth="1"/>
    <col min="8153" max="8153" width="15.5703125" style="1" customWidth="1"/>
    <col min="8154" max="8154" width="15.7109375" style="1" customWidth="1"/>
    <col min="8155" max="8155" width="15.42578125" style="1" customWidth="1"/>
    <col min="8156" max="8156" width="15.28515625" style="1" customWidth="1"/>
    <col min="8157" max="8157" width="15.7109375" style="1" customWidth="1"/>
    <col min="8158" max="8158" width="15.5703125" style="1" customWidth="1"/>
    <col min="8159" max="8159" width="11.42578125" style="1"/>
    <col min="8160" max="8160" width="16.85546875" style="1" bestFit="1" customWidth="1"/>
    <col min="8161" max="8161" width="11.42578125" style="1"/>
    <col min="8162" max="8162" width="16.28515625" style="1" bestFit="1" customWidth="1"/>
    <col min="8163" max="8404" width="11.42578125" style="1"/>
    <col min="8405" max="8405" width="0.140625" style="1" customWidth="1"/>
    <col min="8406" max="8406" width="4.140625" style="1" customWidth="1"/>
    <col min="8407" max="8407" width="11.42578125" style="1"/>
    <col min="8408" max="8408" width="26.28515625" style="1" customWidth="1"/>
    <col min="8409" max="8409" width="15.5703125" style="1" customWidth="1"/>
    <col min="8410" max="8410" width="15.7109375" style="1" customWidth="1"/>
    <col min="8411" max="8411" width="15.42578125" style="1" customWidth="1"/>
    <col min="8412" max="8412" width="15.28515625" style="1" customWidth="1"/>
    <col min="8413" max="8413" width="15.7109375" style="1" customWidth="1"/>
    <col min="8414" max="8414" width="15.5703125" style="1" customWidth="1"/>
    <col min="8415" max="8415" width="11.42578125" style="1"/>
    <col min="8416" max="8416" width="16.85546875" style="1" bestFit="1" customWidth="1"/>
    <col min="8417" max="8417" width="11.42578125" style="1"/>
    <col min="8418" max="8418" width="16.28515625" style="1" bestFit="1" customWidth="1"/>
    <col min="8419" max="8660" width="11.42578125" style="1"/>
    <col min="8661" max="8661" width="0.140625" style="1" customWidth="1"/>
    <col min="8662" max="8662" width="4.140625" style="1" customWidth="1"/>
    <col min="8663" max="8663" width="11.42578125" style="1"/>
    <col min="8664" max="8664" width="26.28515625" style="1" customWidth="1"/>
    <col min="8665" max="8665" width="15.5703125" style="1" customWidth="1"/>
    <col min="8666" max="8666" width="15.7109375" style="1" customWidth="1"/>
    <col min="8667" max="8667" width="15.42578125" style="1" customWidth="1"/>
    <col min="8668" max="8668" width="15.28515625" style="1" customWidth="1"/>
    <col min="8669" max="8669" width="15.7109375" style="1" customWidth="1"/>
    <col min="8670" max="8670" width="15.5703125" style="1" customWidth="1"/>
    <col min="8671" max="8671" width="11.42578125" style="1"/>
    <col min="8672" max="8672" width="16.85546875" style="1" bestFit="1" customWidth="1"/>
    <col min="8673" max="8673" width="11.42578125" style="1"/>
    <col min="8674" max="8674" width="16.28515625" style="1" bestFit="1" customWidth="1"/>
    <col min="8675" max="8916" width="11.42578125" style="1"/>
    <col min="8917" max="8917" width="0.140625" style="1" customWidth="1"/>
    <col min="8918" max="8918" width="4.140625" style="1" customWidth="1"/>
    <col min="8919" max="8919" width="11.42578125" style="1"/>
    <col min="8920" max="8920" width="26.28515625" style="1" customWidth="1"/>
    <col min="8921" max="8921" width="15.5703125" style="1" customWidth="1"/>
    <col min="8922" max="8922" width="15.7109375" style="1" customWidth="1"/>
    <col min="8923" max="8923" width="15.42578125" style="1" customWidth="1"/>
    <col min="8924" max="8924" width="15.28515625" style="1" customWidth="1"/>
    <col min="8925" max="8925" width="15.7109375" style="1" customWidth="1"/>
    <col min="8926" max="8926" width="15.5703125" style="1" customWidth="1"/>
    <col min="8927" max="8927" width="11.42578125" style="1"/>
    <col min="8928" max="8928" width="16.85546875" style="1" bestFit="1" customWidth="1"/>
    <col min="8929" max="8929" width="11.42578125" style="1"/>
    <col min="8930" max="8930" width="16.28515625" style="1" bestFit="1" customWidth="1"/>
    <col min="8931" max="9172" width="11.42578125" style="1"/>
    <col min="9173" max="9173" width="0.140625" style="1" customWidth="1"/>
    <col min="9174" max="9174" width="4.140625" style="1" customWidth="1"/>
    <col min="9175" max="9175" width="11.42578125" style="1"/>
    <col min="9176" max="9176" width="26.28515625" style="1" customWidth="1"/>
    <col min="9177" max="9177" width="15.5703125" style="1" customWidth="1"/>
    <col min="9178" max="9178" width="15.7109375" style="1" customWidth="1"/>
    <col min="9179" max="9179" width="15.42578125" style="1" customWidth="1"/>
    <col min="9180" max="9180" width="15.28515625" style="1" customWidth="1"/>
    <col min="9181" max="9181" width="15.7109375" style="1" customWidth="1"/>
    <col min="9182" max="9182" width="15.5703125" style="1" customWidth="1"/>
    <col min="9183" max="9183" width="11.42578125" style="1"/>
    <col min="9184" max="9184" width="16.85546875" style="1" bestFit="1" customWidth="1"/>
    <col min="9185" max="9185" width="11.42578125" style="1"/>
    <col min="9186" max="9186" width="16.28515625" style="1" bestFit="1" customWidth="1"/>
    <col min="9187" max="9428" width="11.42578125" style="1"/>
    <col min="9429" max="9429" width="0.140625" style="1" customWidth="1"/>
    <col min="9430" max="9430" width="4.140625" style="1" customWidth="1"/>
    <col min="9431" max="9431" width="11.42578125" style="1"/>
    <col min="9432" max="9432" width="26.28515625" style="1" customWidth="1"/>
    <col min="9433" max="9433" width="15.5703125" style="1" customWidth="1"/>
    <col min="9434" max="9434" width="15.7109375" style="1" customWidth="1"/>
    <col min="9435" max="9435" width="15.42578125" style="1" customWidth="1"/>
    <col min="9436" max="9436" width="15.28515625" style="1" customWidth="1"/>
    <col min="9437" max="9437" width="15.7109375" style="1" customWidth="1"/>
    <col min="9438" max="9438" width="15.5703125" style="1" customWidth="1"/>
    <col min="9439" max="9439" width="11.42578125" style="1"/>
    <col min="9440" max="9440" width="16.85546875" style="1" bestFit="1" customWidth="1"/>
    <col min="9441" max="9441" width="11.42578125" style="1"/>
    <col min="9442" max="9442" width="16.28515625" style="1" bestFit="1" customWidth="1"/>
    <col min="9443" max="9684" width="11.42578125" style="1"/>
    <col min="9685" max="9685" width="0.140625" style="1" customWidth="1"/>
    <col min="9686" max="9686" width="4.140625" style="1" customWidth="1"/>
    <col min="9687" max="9687" width="11.42578125" style="1"/>
    <col min="9688" max="9688" width="26.28515625" style="1" customWidth="1"/>
    <col min="9689" max="9689" width="15.5703125" style="1" customWidth="1"/>
    <col min="9690" max="9690" width="15.7109375" style="1" customWidth="1"/>
    <col min="9691" max="9691" width="15.42578125" style="1" customWidth="1"/>
    <col min="9692" max="9692" width="15.28515625" style="1" customWidth="1"/>
    <col min="9693" max="9693" width="15.7109375" style="1" customWidth="1"/>
    <col min="9694" max="9694" width="15.5703125" style="1" customWidth="1"/>
    <col min="9695" max="9695" width="11.42578125" style="1"/>
    <col min="9696" max="9696" width="16.85546875" style="1" bestFit="1" customWidth="1"/>
    <col min="9697" max="9697" width="11.42578125" style="1"/>
    <col min="9698" max="9698" width="16.28515625" style="1" bestFit="1" customWidth="1"/>
    <col min="9699" max="9940" width="11.42578125" style="1"/>
    <col min="9941" max="9941" width="0.140625" style="1" customWidth="1"/>
    <col min="9942" max="9942" width="4.140625" style="1" customWidth="1"/>
    <col min="9943" max="9943" width="11.42578125" style="1"/>
    <col min="9944" max="9944" width="26.28515625" style="1" customWidth="1"/>
    <col min="9945" max="9945" width="15.5703125" style="1" customWidth="1"/>
    <col min="9946" max="9946" width="15.7109375" style="1" customWidth="1"/>
    <col min="9947" max="9947" width="15.42578125" style="1" customWidth="1"/>
    <col min="9948" max="9948" width="15.28515625" style="1" customWidth="1"/>
    <col min="9949" max="9949" width="15.7109375" style="1" customWidth="1"/>
    <col min="9950" max="9950" width="15.5703125" style="1" customWidth="1"/>
    <col min="9951" max="9951" width="11.42578125" style="1"/>
    <col min="9952" max="9952" width="16.85546875" style="1" bestFit="1" customWidth="1"/>
    <col min="9953" max="9953" width="11.42578125" style="1"/>
    <col min="9954" max="9954" width="16.28515625" style="1" bestFit="1" customWidth="1"/>
    <col min="9955" max="10196" width="11.42578125" style="1"/>
    <col min="10197" max="10197" width="0.140625" style="1" customWidth="1"/>
    <col min="10198" max="10198" width="4.140625" style="1" customWidth="1"/>
    <col min="10199" max="10199" width="11.42578125" style="1"/>
    <col min="10200" max="10200" width="26.28515625" style="1" customWidth="1"/>
    <col min="10201" max="10201" width="15.5703125" style="1" customWidth="1"/>
    <col min="10202" max="10202" width="15.7109375" style="1" customWidth="1"/>
    <col min="10203" max="10203" width="15.42578125" style="1" customWidth="1"/>
    <col min="10204" max="10204" width="15.28515625" style="1" customWidth="1"/>
    <col min="10205" max="10205" width="15.7109375" style="1" customWidth="1"/>
    <col min="10206" max="10206" width="15.5703125" style="1" customWidth="1"/>
    <col min="10207" max="10207" width="11.42578125" style="1"/>
    <col min="10208" max="10208" width="16.85546875" style="1" bestFit="1" customWidth="1"/>
    <col min="10209" max="10209" width="11.42578125" style="1"/>
    <col min="10210" max="10210" width="16.28515625" style="1" bestFit="1" customWidth="1"/>
    <col min="10211" max="10452" width="11.42578125" style="1"/>
    <col min="10453" max="10453" width="0.140625" style="1" customWidth="1"/>
    <col min="10454" max="10454" width="4.140625" style="1" customWidth="1"/>
    <col min="10455" max="10455" width="11.42578125" style="1"/>
    <col min="10456" max="10456" width="26.28515625" style="1" customWidth="1"/>
    <col min="10457" max="10457" width="15.5703125" style="1" customWidth="1"/>
    <col min="10458" max="10458" width="15.7109375" style="1" customWidth="1"/>
    <col min="10459" max="10459" width="15.42578125" style="1" customWidth="1"/>
    <col min="10460" max="10460" width="15.28515625" style="1" customWidth="1"/>
    <col min="10461" max="10461" width="15.7109375" style="1" customWidth="1"/>
    <col min="10462" max="10462" width="15.5703125" style="1" customWidth="1"/>
    <col min="10463" max="10463" width="11.42578125" style="1"/>
    <col min="10464" max="10464" width="16.85546875" style="1" bestFit="1" customWidth="1"/>
    <col min="10465" max="10465" width="11.42578125" style="1"/>
    <col min="10466" max="10466" width="16.28515625" style="1" bestFit="1" customWidth="1"/>
    <col min="10467" max="10708" width="11.42578125" style="1"/>
    <col min="10709" max="10709" width="0.140625" style="1" customWidth="1"/>
    <col min="10710" max="10710" width="4.140625" style="1" customWidth="1"/>
    <col min="10711" max="10711" width="11.42578125" style="1"/>
    <col min="10712" max="10712" width="26.28515625" style="1" customWidth="1"/>
    <col min="10713" max="10713" width="15.5703125" style="1" customWidth="1"/>
    <col min="10714" max="10714" width="15.7109375" style="1" customWidth="1"/>
    <col min="10715" max="10715" width="15.42578125" style="1" customWidth="1"/>
    <col min="10716" max="10716" width="15.28515625" style="1" customWidth="1"/>
    <col min="10717" max="10717" width="15.7109375" style="1" customWidth="1"/>
    <col min="10718" max="10718" width="15.5703125" style="1" customWidth="1"/>
    <col min="10719" max="10719" width="11.42578125" style="1"/>
    <col min="10720" max="10720" width="16.85546875" style="1" bestFit="1" customWidth="1"/>
    <col min="10721" max="10721" width="11.42578125" style="1"/>
    <col min="10722" max="10722" width="16.28515625" style="1" bestFit="1" customWidth="1"/>
    <col min="10723" max="10964" width="11.42578125" style="1"/>
    <col min="10965" max="10965" width="0.140625" style="1" customWidth="1"/>
    <col min="10966" max="10966" width="4.140625" style="1" customWidth="1"/>
    <col min="10967" max="10967" width="11.42578125" style="1"/>
    <col min="10968" max="10968" width="26.28515625" style="1" customWidth="1"/>
    <col min="10969" max="10969" width="15.5703125" style="1" customWidth="1"/>
    <col min="10970" max="10970" width="15.7109375" style="1" customWidth="1"/>
    <col min="10971" max="10971" width="15.42578125" style="1" customWidth="1"/>
    <col min="10972" max="10972" width="15.28515625" style="1" customWidth="1"/>
    <col min="10973" max="10973" width="15.7109375" style="1" customWidth="1"/>
    <col min="10974" max="10974" width="15.5703125" style="1" customWidth="1"/>
    <col min="10975" max="10975" width="11.42578125" style="1"/>
    <col min="10976" max="10976" width="16.85546875" style="1" bestFit="1" customWidth="1"/>
    <col min="10977" max="10977" width="11.42578125" style="1"/>
    <col min="10978" max="10978" width="16.28515625" style="1" bestFit="1" customWidth="1"/>
    <col min="10979" max="11220" width="11.42578125" style="1"/>
    <col min="11221" max="11221" width="0.140625" style="1" customWidth="1"/>
    <col min="11222" max="11222" width="4.140625" style="1" customWidth="1"/>
    <col min="11223" max="11223" width="11.42578125" style="1"/>
    <col min="11224" max="11224" width="26.28515625" style="1" customWidth="1"/>
    <col min="11225" max="11225" width="15.5703125" style="1" customWidth="1"/>
    <col min="11226" max="11226" width="15.7109375" style="1" customWidth="1"/>
    <col min="11227" max="11227" width="15.42578125" style="1" customWidth="1"/>
    <col min="11228" max="11228" width="15.28515625" style="1" customWidth="1"/>
    <col min="11229" max="11229" width="15.7109375" style="1" customWidth="1"/>
    <col min="11230" max="11230" width="15.5703125" style="1" customWidth="1"/>
    <col min="11231" max="11231" width="11.42578125" style="1"/>
    <col min="11232" max="11232" width="16.85546875" style="1" bestFit="1" customWidth="1"/>
    <col min="11233" max="11233" width="11.42578125" style="1"/>
    <col min="11234" max="11234" width="16.28515625" style="1" bestFit="1" customWidth="1"/>
    <col min="11235" max="11476" width="11.42578125" style="1"/>
    <col min="11477" max="11477" width="0.140625" style="1" customWidth="1"/>
    <col min="11478" max="11478" width="4.140625" style="1" customWidth="1"/>
    <col min="11479" max="11479" width="11.42578125" style="1"/>
    <col min="11480" max="11480" width="26.28515625" style="1" customWidth="1"/>
    <col min="11481" max="11481" width="15.5703125" style="1" customWidth="1"/>
    <col min="11482" max="11482" width="15.7109375" style="1" customWidth="1"/>
    <col min="11483" max="11483" width="15.42578125" style="1" customWidth="1"/>
    <col min="11484" max="11484" width="15.28515625" style="1" customWidth="1"/>
    <col min="11485" max="11485" width="15.7109375" style="1" customWidth="1"/>
    <col min="11486" max="11486" width="15.5703125" style="1" customWidth="1"/>
    <col min="11487" max="11487" width="11.42578125" style="1"/>
    <col min="11488" max="11488" width="16.85546875" style="1" bestFit="1" customWidth="1"/>
    <col min="11489" max="11489" width="11.42578125" style="1"/>
    <col min="11490" max="11490" width="16.28515625" style="1" bestFit="1" customWidth="1"/>
    <col min="11491" max="11732" width="11.42578125" style="1"/>
    <col min="11733" max="11733" width="0.140625" style="1" customWidth="1"/>
    <col min="11734" max="11734" width="4.140625" style="1" customWidth="1"/>
    <col min="11735" max="11735" width="11.42578125" style="1"/>
    <col min="11736" max="11736" width="26.28515625" style="1" customWidth="1"/>
    <col min="11737" max="11737" width="15.5703125" style="1" customWidth="1"/>
    <col min="11738" max="11738" width="15.7109375" style="1" customWidth="1"/>
    <col min="11739" max="11739" width="15.42578125" style="1" customWidth="1"/>
    <col min="11740" max="11740" width="15.28515625" style="1" customWidth="1"/>
    <col min="11741" max="11741" width="15.7109375" style="1" customWidth="1"/>
    <col min="11742" max="11742" width="15.5703125" style="1" customWidth="1"/>
    <col min="11743" max="11743" width="11.42578125" style="1"/>
    <col min="11744" max="11744" width="16.85546875" style="1" bestFit="1" customWidth="1"/>
    <col min="11745" max="11745" width="11.42578125" style="1"/>
    <col min="11746" max="11746" width="16.28515625" style="1" bestFit="1" customWidth="1"/>
    <col min="11747" max="11988" width="11.42578125" style="1"/>
    <col min="11989" max="11989" width="0.140625" style="1" customWidth="1"/>
    <col min="11990" max="11990" width="4.140625" style="1" customWidth="1"/>
    <col min="11991" max="11991" width="11.42578125" style="1"/>
    <col min="11992" max="11992" width="26.28515625" style="1" customWidth="1"/>
    <col min="11993" max="11993" width="15.5703125" style="1" customWidth="1"/>
    <col min="11994" max="11994" width="15.7109375" style="1" customWidth="1"/>
    <col min="11995" max="11995" width="15.42578125" style="1" customWidth="1"/>
    <col min="11996" max="11996" width="15.28515625" style="1" customWidth="1"/>
    <col min="11997" max="11997" width="15.7109375" style="1" customWidth="1"/>
    <col min="11998" max="11998" width="15.5703125" style="1" customWidth="1"/>
    <col min="11999" max="11999" width="11.42578125" style="1"/>
    <col min="12000" max="12000" width="16.85546875" style="1" bestFit="1" customWidth="1"/>
    <col min="12001" max="12001" width="11.42578125" style="1"/>
    <col min="12002" max="12002" width="16.28515625" style="1" bestFit="1" customWidth="1"/>
    <col min="12003" max="12244" width="11.42578125" style="1"/>
    <col min="12245" max="12245" width="0.140625" style="1" customWidth="1"/>
    <col min="12246" max="12246" width="4.140625" style="1" customWidth="1"/>
    <col min="12247" max="12247" width="11.42578125" style="1"/>
    <col min="12248" max="12248" width="26.28515625" style="1" customWidth="1"/>
    <col min="12249" max="12249" width="15.5703125" style="1" customWidth="1"/>
    <col min="12250" max="12250" width="15.7109375" style="1" customWidth="1"/>
    <col min="12251" max="12251" width="15.42578125" style="1" customWidth="1"/>
    <col min="12252" max="12252" width="15.28515625" style="1" customWidth="1"/>
    <col min="12253" max="12253" width="15.7109375" style="1" customWidth="1"/>
    <col min="12254" max="12254" width="15.5703125" style="1" customWidth="1"/>
    <col min="12255" max="12255" width="11.42578125" style="1"/>
    <col min="12256" max="12256" width="16.85546875" style="1" bestFit="1" customWidth="1"/>
    <col min="12257" max="12257" width="11.42578125" style="1"/>
    <col min="12258" max="12258" width="16.28515625" style="1" bestFit="1" customWidth="1"/>
    <col min="12259" max="12500" width="11.42578125" style="1"/>
    <col min="12501" max="12501" width="0.140625" style="1" customWidth="1"/>
    <col min="12502" max="12502" width="4.140625" style="1" customWidth="1"/>
    <col min="12503" max="12503" width="11.42578125" style="1"/>
    <col min="12504" max="12504" width="26.28515625" style="1" customWidth="1"/>
    <col min="12505" max="12505" width="15.5703125" style="1" customWidth="1"/>
    <col min="12506" max="12506" width="15.7109375" style="1" customWidth="1"/>
    <col min="12507" max="12507" width="15.42578125" style="1" customWidth="1"/>
    <col min="12508" max="12508" width="15.28515625" style="1" customWidth="1"/>
    <col min="12509" max="12509" width="15.7109375" style="1" customWidth="1"/>
    <col min="12510" max="12510" width="15.5703125" style="1" customWidth="1"/>
    <col min="12511" max="12511" width="11.42578125" style="1"/>
    <col min="12512" max="12512" width="16.85546875" style="1" bestFit="1" customWidth="1"/>
    <col min="12513" max="12513" width="11.42578125" style="1"/>
    <col min="12514" max="12514" width="16.28515625" style="1" bestFit="1" customWidth="1"/>
    <col min="12515" max="12756" width="11.42578125" style="1"/>
    <col min="12757" max="12757" width="0.140625" style="1" customWidth="1"/>
    <col min="12758" max="12758" width="4.140625" style="1" customWidth="1"/>
    <col min="12759" max="12759" width="11.42578125" style="1"/>
    <col min="12760" max="12760" width="26.28515625" style="1" customWidth="1"/>
    <col min="12761" max="12761" width="15.5703125" style="1" customWidth="1"/>
    <col min="12762" max="12762" width="15.7109375" style="1" customWidth="1"/>
    <col min="12763" max="12763" width="15.42578125" style="1" customWidth="1"/>
    <col min="12764" max="12764" width="15.28515625" style="1" customWidth="1"/>
    <col min="12765" max="12765" width="15.7109375" style="1" customWidth="1"/>
    <col min="12766" max="12766" width="15.5703125" style="1" customWidth="1"/>
    <col min="12767" max="12767" width="11.42578125" style="1"/>
    <col min="12768" max="12768" width="16.85546875" style="1" bestFit="1" customWidth="1"/>
    <col min="12769" max="12769" width="11.42578125" style="1"/>
    <col min="12770" max="12770" width="16.28515625" style="1" bestFit="1" customWidth="1"/>
    <col min="12771" max="13012" width="11.42578125" style="1"/>
    <col min="13013" max="13013" width="0.140625" style="1" customWidth="1"/>
    <col min="13014" max="13014" width="4.140625" style="1" customWidth="1"/>
    <col min="13015" max="13015" width="11.42578125" style="1"/>
    <col min="13016" max="13016" width="26.28515625" style="1" customWidth="1"/>
    <col min="13017" max="13017" width="15.5703125" style="1" customWidth="1"/>
    <col min="13018" max="13018" width="15.7109375" style="1" customWidth="1"/>
    <col min="13019" max="13019" width="15.42578125" style="1" customWidth="1"/>
    <col min="13020" max="13020" width="15.28515625" style="1" customWidth="1"/>
    <col min="13021" max="13021" width="15.7109375" style="1" customWidth="1"/>
    <col min="13022" max="13022" width="15.5703125" style="1" customWidth="1"/>
    <col min="13023" max="13023" width="11.42578125" style="1"/>
    <col min="13024" max="13024" width="16.85546875" style="1" bestFit="1" customWidth="1"/>
    <col min="13025" max="13025" width="11.42578125" style="1"/>
    <col min="13026" max="13026" width="16.28515625" style="1" bestFit="1" customWidth="1"/>
    <col min="13027" max="13268" width="11.42578125" style="1"/>
    <col min="13269" max="13269" width="0.140625" style="1" customWidth="1"/>
    <col min="13270" max="13270" width="4.140625" style="1" customWidth="1"/>
    <col min="13271" max="13271" width="11.42578125" style="1"/>
    <col min="13272" max="13272" width="26.28515625" style="1" customWidth="1"/>
    <col min="13273" max="13273" width="15.5703125" style="1" customWidth="1"/>
    <col min="13274" max="13274" width="15.7109375" style="1" customWidth="1"/>
    <col min="13275" max="13275" width="15.42578125" style="1" customWidth="1"/>
    <col min="13276" max="13276" width="15.28515625" style="1" customWidth="1"/>
    <col min="13277" max="13277" width="15.7109375" style="1" customWidth="1"/>
    <col min="13278" max="13278" width="15.5703125" style="1" customWidth="1"/>
    <col min="13279" max="13279" width="11.42578125" style="1"/>
    <col min="13280" max="13280" width="16.85546875" style="1" bestFit="1" customWidth="1"/>
    <col min="13281" max="13281" width="11.42578125" style="1"/>
    <col min="13282" max="13282" width="16.28515625" style="1" bestFit="1" customWidth="1"/>
    <col min="13283" max="13524" width="11.42578125" style="1"/>
    <col min="13525" max="13525" width="0.140625" style="1" customWidth="1"/>
    <col min="13526" max="13526" width="4.140625" style="1" customWidth="1"/>
    <col min="13527" max="13527" width="11.42578125" style="1"/>
    <col min="13528" max="13528" width="26.28515625" style="1" customWidth="1"/>
    <col min="13529" max="13529" width="15.5703125" style="1" customWidth="1"/>
    <col min="13530" max="13530" width="15.7109375" style="1" customWidth="1"/>
    <col min="13531" max="13531" width="15.42578125" style="1" customWidth="1"/>
    <col min="13532" max="13532" width="15.28515625" style="1" customWidth="1"/>
    <col min="13533" max="13533" width="15.7109375" style="1" customWidth="1"/>
    <col min="13534" max="13534" width="15.5703125" style="1" customWidth="1"/>
    <col min="13535" max="13535" width="11.42578125" style="1"/>
    <col min="13536" max="13536" width="16.85546875" style="1" bestFit="1" customWidth="1"/>
    <col min="13537" max="13537" width="11.42578125" style="1"/>
    <col min="13538" max="13538" width="16.28515625" style="1" bestFit="1" customWidth="1"/>
    <col min="13539" max="13780" width="11.42578125" style="1"/>
    <col min="13781" max="13781" width="0.140625" style="1" customWidth="1"/>
    <col min="13782" max="13782" width="4.140625" style="1" customWidth="1"/>
    <col min="13783" max="13783" width="11.42578125" style="1"/>
    <col min="13784" max="13784" width="26.28515625" style="1" customWidth="1"/>
    <col min="13785" max="13785" width="15.5703125" style="1" customWidth="1"/>
    <col min="13786" max="13786" width="15.7109375" style="1" customWidth="1"/>
    <col min="13787" max="13787" width="15.42578125" style="1" customWidth="1"/>
    <col min="13788" max="13788" width="15.28515625" style="1" customWidth="1"/>
    <col min="13789" max="13789" width="15.7109375" style="1" customWidth="1"/>
    <col min="13790" max="13790" width="15.5703125" style="1" customWidth="1"/>
    <col min="13791" max="13791" width="11.42578125" style="1"/>
    <col min="13792" max="13792" width="16.85546875" style="1" bestFit="1" customWidth="1"/>
    <col min="13793" max="13793" width="11.42578125" style="1"/>
    <col min="13794" max="13794" width="16.28515625" style="1" bestFit="1" customWidth="1"/>
    <col min="13795" max="14036" width="11.42578125" style="1"/>
    <col min="14037" max="14037" width="0.140625" style="1" customWidth="1"/>
    <col min="14038" max="14038" width="4.140625" style="1" customWidth="1"/>
    <col min="14039" max="14039" width="11.42578125" style="1"/>
    <col min="14040" max="14040" width="26.28515625" style="1" customWidth="1"/>
    <col min="14041" max="14041" width="15.5703125" style="1" customWidth="1"/>
    <col min="14042" max="14042" width="15.7109375" style="1" customWidth="1"/>
    <col min="14043" max="14043" width="15.42578125" style="1" customWidth="1"/>
    <col min="14044" max="14044" width="15.28515625" style="1" customWidth="1"/>
    <col min="14045" max="14045" width="15.7109375" style="1" customWidth="1"/>
    <col min="14046" max="14046" width="15.5703125" style="1" customWidth="1"/>
    <col min="14047" max="14047" width="11.42578125" style="1"/>
    <col min="14048" max="14048" width="16.85546875" style="1" bestFit="1" customWidth="1"/>
    <col min="14049" max="14049" width="11.42578125" style="1"/>
    <col min="14050" max="14050" width="16.28515625" style="1" bestFit="1" customWidth="1"/>
    <col min="14051" max="14292" width="11.42578125" style="1"/>
    <col min="14293" max="14293" width="0.140625" style="1" customWidth="1"/>
    <col min="14294" max="14294" width="4.140625" style="1" customWidth="1"/>
    <col min="14295" max="14295" width="11.42578125" style="1"/>
    <col min="14296" max="14296" width="26.28515625" style="1" customWidth="1"/>
    <col min="14297" max="14297" width="15.5703125" style="1" customWidth="1"/>
    <col min="14298" max="14298" width="15.7109375" style="1" customWidth="1"/>
    <col min="14299" max="14299" width="15.42578125" style="1" customWidth="1"/>
    <col min="14300" max="14300" width="15.28515625" style="1" customWidth="1"/>
    <col min="14301" max="14301" width="15.7109375" style="1" customWidth="1"/>
    <col min="14302" max="14302" width="15.5703125" style="1" customWidth="1"/>
    <col min="14303" max="14303" width="11.42578125" style="1"/>
    <col min="14304" max="14304" width="16.85546875" style="1" bestFit="1" customWidth="1"/>
    <col min="14305" max="14305" width="11.42578125" style="1"/>
    <col min="14306" max="14306" width="16.28515625" style="1" bestFit="1" customWidth="1"/>
    <col min="14307" max="14548" width="11.42578125" style="1"/>
    <col min="14549" max="14549" width="0.140625" style="1" customWidth="1"/>
    <col min="14550" max="14550" width="4.140625" style="1" customWidth="1"/>
    <col min="14551" max="14551" width="11.42578125" style="1"/>
    <col min="14552" max="14552" width="26.28515625" style="1" customWidth="1"/>
    <col min="14553" max="14553" width="15.5703125" style="1" customWidth="1"/>
    <col min="14554" max="14554" width="15.7109375" style="1" customWidth="1"/>
    <col min="14555" max="14555" width="15.42578125" style="1" customWidth="1"/>
    <col min="14556" max="14556" width="15.28515625" style="1" customWidth="1"/>
    <col min="14557" max="14557" width="15.7109375" style="1" customWidth="1"/>
    <col min="14558" max="14558" width="15.5703125" style="1" customWidth="1"/>
    <col min="14559" max="14559" width="11.42578125" style="1"/>
    <col min="14560" max="14560" width="16.85546875" style="1" bestFit="1" customWidth="1"/>
    <col min="14561" max="14561" width="11.42578125" style="1"/>
    <col min="14562" max="14562" width="16.28515625" style="1" bestFit="1" customWidth="1"/>
    <col min="14563" max="14804" width="11.42578125" style="1"/>
    <col min="14805" max="14805" width="0.140625" style="1" customWidth="1"/>
    <col min="14806" max="14806" width="4.140625" style="1" customWidth="1"/>
    <col min="14807" max="14807" width="11.42578125" style="1"/>
    <col min="14808" max="14808" width="26.28515625" style="1" customWidth="1"/>
    <col min="14809" max="14809" width="15.5703125" style="1" customWidth="1"/>
    <col min="14810" max="14810" width="15.7109375" style="1" customWidth="1"/>
    <col min="14811" max="14811" width="15.42578125" style="1" customWidth="1"/>
    <col min="14812" max="14812" width="15.28515625" style="1" customWidth="1"/>
    <col min="14813" max="14813" width="15.7109375" style="1" customWidth="1"/>
    <col min="14814" max="14814" width="15.5703125" style="1" customWidth="1"/>
    <col min="14815" max="14815" width="11.42578125" style="1"/>
    <col min="14816" max="14816" width="16.85546875" style="1" bestFit="1" customWidth="1"/>
    <col min="14817" max="14817" width="11.42578125" style="1"/>
    <col min="14818" max="14818" width="16.28515625" style="1" bestFit="1" customWidth="1"/>
    <col min="14819" max="15060" width="11.42578125" style="1"/>
    <col min="15061" max="15061" width="0.140625" style="1" customWidth="1"/>
    <col min="15062" max="15062" width="4.140625" style="1" customWidth="1"/>
    <col min="15063" max="15063" width="11.42578125" style="1"/>
    <col min="15064" max="15064" width="26.28515625" style="1" customWidth="1"/>
    <col min="15065" max="15065" width="15.5703125" style="1" customWidth="1"/>
    <col min="15066" max="15066" width="15.7109375" style="1" customWidth="1"/>
    <col min="15067" max="15067" width="15.42578125" style="1" customWidth="1"/>
    <col min="15068" max="15068" width="15.28515625" style="1" customWidth="1"/>
    <col min="15069" max="15069" width="15.7109375" style="1" customWidth="1"/>
    <col min="15070" max="15070" width="15.5703125" style="1" customWidth="1"/>
    <col min="15071" max="15071" width="11.42578125" style="1"/>
    <col min="15072" max="15072" width="16.85546875" style="1" bestFit="1" customWidth="1"/>
    <col min="15073" max="15073" width="11.42578125" style="1"/>
    <col min="15074" max="15074" width="16.28515625" style="1" bestFit="1" customWidth="1"/>
    <col min="15075" max="15316" width="11.42578125" style="1"/>
    <col min="15317" max="15317" width="0.140625" style="1" customWidth="1"/>
    <col min="15318" max="15318" width="4.140625" style="1" customWidth="1"/>
    <col min="15319" max="15319" width="11.42578125" style="1"/>
    <col min="15320" max="15320" width="26.28515625" style="1" customWidth="1"/>
    <col min="15321" max="15321" width="15.5703125" style="1" customWidth="1"/>
    <col min="15322" max="15322" width="15.7109375" style="1" customWidth="1"/>
    <col min="15323" max="15323" width="15.42578125" style="1" customWidth="1"/>
    <col min="15324" max="15324" width="15.28515625" style="1" customWidth="1"/>
    <col min="15325" max="15325" width="15.7109375" style="1" customWidth="1"/>
    <col min="15326" max="15326" width="15.5703125" style="1" customWidth="1"/>
    <col min="15327" max="15327" width="11.42578125" style="1"/>
    <col min="15328" max="15328" width="16.85546875" style="1" bestFit="1" customWidth="1"/>
    <col min="15329" max="15329" width="11.42578125" style="1"/>
    <col min="15330" max="15330" width="16.28515625" style="1" bestFit="1" customWidth="1"/>
    <col min="15331" max="15572" width="11.42578125" style="1"/>
    <col min="15573" max="15573" width="0.140625" style="1" customWidth="1"/>
    <col min="15574" max="15574" width="4.140625" style="1" customWidth="1"/>
    <col min="15575" max="15575" width="11.42578125" style="1"/>
    <col min="15576" max="15576" width="26.28515625" style="1" customWidth="1"/>
    <col min="15577" max="15577" width="15.5703125" style="1" customWidth="1"/>
    <col min="15578" max="15578" width="15.7109375" style="1" customWidth="1"/>
    <col min="15579" max="15579" width="15.42578125" style="1" customWidth="1"/>
    <col min="15580" max="15580" width="15.28515625" style="1" customWidth="1"/>
    <col min="15581" max="15581" width="15.7109375" style="1" customWidth="1"/>
    <col min="15582" max="15582" width="15.5703125" style="1" customWidth="1"/>
    <col min="15583" max="15583" width="11.42578125" style="1"/>
    <col min="15584" max="15584" width="16.85546875" style="1" bestFit="1" customWidth="1"/>
    <col min="15585" max="15585" width="11.42578125" style="1"/>
    <col min="15586" max="15586" width="16.28515625" style="1" bestFit="1" customWidth="1"/>
    <col min="15587" max="15828" width="11.42578125" style="1"/>
    <col min="15829" max="15829" width="0.140625" style="1" customWidth="1"/>
    <col min="15830" max="15830" width="4.140625" style="1" customWidth="1"/>
    <col min="15831" max="15831" width="11.42578125" style="1"/>
    <col min="15832" max="15832" width="26.28515625" style="1" customWidth="1"/>
    <col min="15833" max="15833" width="15.5703125" style="1" customWidth="1"/>
    <col min="15834" max="15834" width="15.7109375" style="1" customWidth="1"/>
    <col min="15835" max="15835" width="15.42578125" style="1" customWidth="1"/>
    <col min="15836" max="15836" width="15.28515625" style="1" customWidth="1"/>
    <col min="15837" max="15837" width="15.7109375" style="1" customWidth="1"/>
    <col min="15838" max="15838" width="15.5703125" style="1" customWidth="1"/>
    <col min="15839" max="15839" width="11.42578125" style="1"/>
    <col min="15840" max="15840" width="16.85546875" style="1" bestFit="1" customWidth="1"/>
    <col min="15841" max="15841" width="11.42578125" style="1"/>
    <col min="15842" max="15842" width="16.28515625" style="1" bestFit="1" customWidth="1"/>
    <col min="15843" max="16084" width="11.42578125" style="1"/>
    <col min="16085" max="16085" width="0.140625" style="1" customWidth="1"/>
    <col min="16086" max="16086" width="4.140625" style="1" customWidth="1"/>
    <col min="16087" max="16087" width="11.42578125" style="1"/>
    <col min="16088" max="16088" width="26.28515625" style="1" customWidth="1"/>
    <col min="16089" max="16089" width="15.5703125" style="1" customWidth="1"/>
    <col min="16090" max="16090" width="15.7109375" style="1" customWidth="1"/>
    <col min="16091" max="16091" width="15.42578125" style="1" customWidth="1"/>
    <col min="16092" max="16092" width="15.28515625" style="1" customWidth="1"/>
    <col min="16093" max="16093" width="15.7109375" style="1" customWidth="1"/>
    <col min="16094" max="16094" width="15.5703125" style="1" customWidth="1"/>
    <col min="16095" max="16095" width="11.42578125" style="1"/>
    <col min="16096" max="16096" width="16.85546875" style="1" bestFit="1" customWidth="1"/>
    <col min="16097" max="16097" width="11.42578125" style="1"/>
    <col min="16098" max="16098" width="16.28515625" style="1" bestFit="1" customWidth="1"/>
    <col min="16099" max="16384" width="11.42578125" style="1"/>
  </cols>
  <sheetData>
    <row r="1" spans="1:12" ht="19.5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2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B3" s="5" t="str">
        <f>+[1]PI!J2</f>
        <v>DEL 01 DE ENERO AL 31 DE DICIEMBRE DE 2023</v>
      </c>
      <c r="C3" s="6"/>
      <c r="D3" s="6"/>
      <c r="E3" s="6"/>
      <c r="F3" s="6"/>
      <c r="G3" s="6"/>
      <c r="H3" s="6"/>
      <c r="I3" s="6"/>
      <c r="J3" s="7"/>
    </row>
    <row r="4" spans="1:12" x14ac:dyDescent="0.25">
      <c r="A4" s="1" t="s">
        <v>2</v>
      </c>
      <c r="B4" s="8" t="s">
        <v>3</v>
      </c>
      <c r="C4" s="9"/>
      <c r="D4" s="10"/>
      <c r="E4" s="11" t="s">
        <v>4</v>
      </c>
      <c r="F4" s="12"/>
      <c r="G4" s="12"/>
      <c r="H4" s="12"/>
      <c r="I4" s="13"/>
      <c r="J4" s="14" t="s">
        <v>5</v>
      </c>
    </row>
    <row r="5" spans="1:12" ht="29.25" customHeight="1" x14ac:dyDescent="0.25">
      <c r="B5" s="15"/>
      <c r="C5" s="16"/>
      <c r="D5" s="17"/>
      <c r="E5" s="18" t="s">
        <v>6</v>
      </c>
      <c r="F5" s="19" t="s">
        <v>7</v>
      </c>
      <c r="G5" s="18" t="s">
        <v>8</v>
      </c>
      <c r="H5" s="18" t="s">
        <v>9</v>
      </c>
      <c r="I5" s="18" t="s">
        <v>10</v>
      </c>
      <c r="J5" s="20"/>
    </row>
    <row r="6" spans="1:12" ht="15.75" thickBot="1" x14ac:dyDescent="0.3">
      <c r="B6" s="21"/>
      <c r="C6" s="22"/>
      <c r="D6" s="23"/>
      <c r="E6" s="24" t="str">
        <f>E22</f>
        <v>(1)</v>
      </c>
      <c r="F6" s="24" t="s">
        <v>11</v>
      </c>
      <c r="G6" s="24" t="s">
        <v>12</v>
      </c>
      <c r="H6" s="24" t="s">
        <v>13</v>
      </c>
      <c r="I6" s="24" t="s">
        <v>14</v>
      </c>
      <c r="J6" s="25" t="s">
        <v>15</v>
      </c>
    </row>
    <row r="7" spans="1:12" x14ac:dyDescent="0.25">
      <c r="B7" s="26" t="s">
        <v>16</v>
      </c>
      <c r="C7" s="27"/>
      <c r="D7" s="28"/>
      <c r="E7" s="29">
        <v>0</v>
      </c>
      <c r="F7" s="29">
        <v>0</v>
      </c>
      <c r="G7" s="30">
        <f t="shared" ref="G7:G16" si="0">E7+F7</f>
        <v>0</v>
      </c>
      <c r="H7" s="29">
        <v>0</v>
      </c>
      <c r="I7" s="29">
        <v>0</v>
      </c>
      <c r="J7" s="31">
        <f t="shared" ref="J7:J16" si="1">I7-E7</f>
        <v>0</v>
      </c>
    </row>
    <row r="8" spans="1:12" x14ac:dyDescent="0.25">
      <c r="B8" s="32" t="s">
        <v>17</v>
      </c>
      <c r="C8" s="33"/>
      <c r="D8" s="34"/>
      <c r="E8" s="35">
        <v>0</v>
      </c>
      <c r="F8" s="35">
        <v>0</v>
      </c>
      <c r="G8" s="36">
        <f t="shared" si="0"/>
        <v>0</v>
      </c>
      <c r="H8" s="35">
        <v>0</v>
      </c>
      <c r="I8" s="35">
        <v>0</v>
      </c>
      <c r="J8" s="37">
        <f t="shared" si="1"/>
        <v>0</v>
      </c>
    </row>
    <row r="9" spans="1:12" x14ac:dyDescent="0.25">
      <c r="B9" s="32" t="s">
        <v>18</v>
      </c>
      <c r="C9" s="33"/>
      <c r="D9" s="34"/>
      <c r="E9" s="35">
        <v>0</v>
      </c>
      <c r="F9" s="35">
        <v>0</v>
      </c>
      <c r="G9" s="36">
        <f t="shared" si="0"/>
        <v>0</v>
      </c>
      <c r="H9" s="35">
        <v>0</v>
      </c>
      <c r="I9" s="35">
        <v>0</v>
      </c>
      <c r="J9" s="37">
        <f t="shared" si="1"/>
        <v>0</v>
      </c>
    </row>
    <row r="10" spans="1:12" x14ac:dyDescent="0.25">
      <c r="B10" s="32" t="s">
        <v>19</v>
      </c>
      <c r="C10" s="33"/>
      <c r="D10" s="34"/>
      <c r="E10" s="35">
        <v>0</v>
      </c>
      <c r="F10" s="35">
        <v>0</v>
      </c>
      <c r="G10" s="36">
        <f t="shared" si="0"/>
        <v>0</v>
      </c>
      <c r="H10" s="35">
        <v>0</v>
      </c>
      <c r="I10" s="35">
        <v>0</v>
      </c>
      <c r="J10" s="37">
        <f t="shared" si="1"/>
        <v>0</v>
      </c>
    </row>
    <row r="11" spans="1:12" x14ac:dyDescent="0.25">
      <c r="B11" s="32" t="s">
        <v>20</v>
      </c>
      <c r="C11" s="33"/>
      <c r="D11" s="34"/>
      <c r="E11" s="36">
        <f>IFERROR(VLOOKUP(K11,'[1]7 DET POR CONCEPT'!$H$11:$K$93,4,0),0)</f>
        <v>126000</v>
      </c>
      <c r="F11" s="36">
        <f>IFERROR(VLOOKUP(L11,[1]REAI!$B$14:$G$104,3,0),0)</f>
        <v>-94837.32</v>
      </c>
      <c r="G11" s="36">
        <f t="shared" si="0"/>
        <v>31162.679999999993</v>
      </c>
      <c r="H11" s="36">
        <f>IFERROR(VLOOKUP(L11,[1]REAI!$B$14:$G$104,5,0),0)</f>
        <v>101946.6</v>
      </c>
      <c r="I11" s="36">
        <f>IFERROR(VLOOKUP(L11,[1]REAI!$B$14:$G$104,6,0),0)</f>
        <v>101946.6</v>
      </c>
      <c r="J11" s="37">
        <f t="shared" si="1"/>
        <v>-24053.399999999994</v>
      </c>
      <c r="K11" s="1" t="s">
        <v>20</v>
      </c>
      <c r="L11" s="1" t="s">
        <v>20</v>
      </c>
    </row>
    <row r="12" spans="1:12" x14ac:dyDescent="0.25">
      <c r="B12" s="32" t="s">
        <v>21</v>
      </c>
      <c r="C12" s="33"/>
      <c r="D12" s="34"/>
      <c r="E12" s="36">
        <f>IFERROR(VLOOKUP(K12,'[1]7 DET POR CONCEPT'!$H$11:$K$93,4,0),0)</f>
        <v>0</v>
      </c>
      <c r="F12" s="36">
        <f>IFERROR(VLOOKUP(L12,[1]REAI!$B$14:$G$104,3,0),0)</f>
        <v>0</v>
      </c>
      <c r="G12" s="36">
        <f t="shared" si="0"/>
        <v>0</v>
      </c>
      <c r="H12" s="36">
        <f>IFERROR(VLOOKUP(L12,[1]REAI!$B$14:$G$104,5,0),0)</f>
        <v>0</v>
      </c>
      <c r="I12" s="36">
        <f>IFERROR(VLOOKUP(L12,[1]REAI!$B$14:$G$104,6,0),0)</f>
        <v>0</v>
      </c>
      <c r="J12" s="37">
        <f t="shared" si="1"/>
        <v>0</v>
      </c>
      <c r="K12" s="38" t="s">
        <v>21</v>
      </c>
      <c r="L12" s="1" t="s">
        <v>21</v>
      </c>
    </row>
    <row r="13" spans="1:12" ht="25.5" customHeight="1" x14ac:dyDescent="0.25">
      <c r="B13" s="32" t="s">
        <v>22</v>
      </c>
      <c r="C13" s="33"/>
      <c r="D13" s="34"/>
      <c r="E13" s="36">
        <f>IFERROR(VLOOKUP(K13,'[1]7 DET POR CONCEPT'!$H$11:$K$93,4,0),0)</f>
        <v>791866669.47000003</v>
      </c>
      <c r="F13" s="36">
        <f>IFERROR(VLOOKUP(L13,[1]REAI!$B$14:$G$104,3,0),0)</f>
        <v>-26822631.329999998</v>
      </c>
      <c r="G13" s="36">
        <f t="shared" si="0"/>
        <v>765044038.13999999</v>
      </c>
      <c r="H13" s="36">
        <f>IFERROR(VLOOKUP(L13,[1]REAI!$B$14:$G$104,5,0),0)</f>
        <v>741511665.54999995</v>
      </c>
      <c r="I13" s="36">
        <f>IFERROR(VLOOKUP(L13,[1]REAI!$B$14:$G$104,6,0),0)</f>
        <v>741511665.54999995</v>
      </c>
      <c r="J13" s="37">
        <f t="shared" si="1"/>
        <v>-50355003.920000076</v>
      </c>
      <c r="K13" s="38" t="s">
        <v>22</v>
      </c>
      <c r="L13" s="1" t="s">
        <v>22</v>
      </c>
    </row>
    <row r="14" spans="1:12" ht="36.75" customHeight="1" x14ac:dyDescent="0.25">
      <c r="B14" s="32" t="s">
        <v>23</v>
      </c>
      <c r="C14" s="33"/>
      <c r="D14" s="34"/>
      <c r="E14" s="36">
        <f>IFERROR(VLOOKUP(K14,'[1]7 DET POR CONCEPT'!$H$11:$K$93,4,0),0)</f>
        <v>36000000</v>
      </c>
      <c r="F14" s="36">
        <f>IFERROR(VLOOKUP(L14,[1]REAI!$B$14:$G$104,3,0),0)</f>
        <v>6122169</v>
      </c>
      <c r="G14" s="36">
        <f t="shared" si="0"/>
        <v>42122169</v>
      </c>
      <c r="H14" s="36">
        <f>IFERROR(VLOOKUP(L14,[1]REAI!$B$14:$G$104,5,0),0)</f>
        <v>46354927</v>
      </c>
      <c r="I14" s="36">
        <f>IFERROR(VLOOKUP(L14,[1]REAI!$B$14:$G$104,6,0),0)</f>
        <v>46354927</v>
      </c>
      <c r="J14" s="37">
        <f t="shared" si="1"/>
        <v>10354927</v>
      </c>
      <c r="K14" s="38" t="s">
        <v>23</v>
      </c>
      <c r="L14" s="1" t="s">
        <v>24</v>
      </c>
    </row>
    <row r="15" spans="1:12" ht="25.5" customHeight="1" x14ac:dyDescent="0.25">
      <c r="B15" s="32" t="s">
        <v>25</v>
      </c>
      <c r="C15" s="33"/>
      <c r="D15" s="34"/>
      <c r="E15" s="36">
        <f>IFERROR(VLOOKUP(K15,'[1]7 DET POR CONCEPT'!$H$11:$K$93,4,0),0)</f>
        <v>18640375.800000001</v>
      </c>
      <c r="F15" s="36">
        <f>IFERROR(VLOOKUP(L15,[1]REAI!$B$14:$G$104,3,0),0)</f>
        <v>15041442.199999999</v>
      </c>
      <c r="G15" s="36">
        <f t="shared" si="0"/>
        <v>33681818</v>
      </c>
      <c r="H15" s="36">
        <f>IFERROR(VLOOKUP(L15,[1]REAI!$B$14:$G$104,5,0),0)</f>
        <v>33681818</v>
      </c>
      <c r="I15" s="36">
        <f>IFERROR(VLOOKUP(L15,[1]REAI!$B$14:$G$104,6,0),0)</f>
        <v>33681818</v>
      </c>
      <c r="J15" s="37">
        <f t="shared" si="1"/>
        <v>15041442.199999999</v>
      </c>
      <c r="K15" s="38" t="s">
        <v>25</v>
      </c>
      <c r="L15" s="38" t="s">
        <v>25</v>
      </c>
    </row>
    <row r="16" spans="1:12" x14ac:dyDescent="0.25">
      <c r="B16" s="32" t="s">
        <v>26</v>
      </c>
      <c r="C16" s="33"/>
      <c r="D16" s="34"/>
      <c r="E16" s="36">
        <f>IFERROR(VLOOKUP(K16,'[1]7 DET POR CONCEPT'!$H$11:$K$93,4,0),0)</f>
        <v>0</v>
      </c>
      <c r="F16" s="36">
        <f>IFERROR(VLOOKUP(L16,[1]REAI!$B$14:$G$104,3,0),0)</f>
        <v>0</v>
      </c>
      <c r="G16" s="36">
        <f t="shared" si="0"/>
        <v>0</v>
      </c>
      <c r="H16" s="36">
        <f>IFERROR(VLOOKUP(L16,[1]REAI!$B$14:$G$104,5,0),0)</f>
        <v>0</v>
      </c>
      <c r="I16" s="36">
        <f>IFERROR(VLOOKUP(L16,[1]REAI!$B$14:$G$104,6,0),0)</f>
        <v>0</v>
      </c>
      <c r="J16" s="37">
        <f t="shared" si="1"/>
        <v>0</v>
      </c>
      <c r="K16" s="38" t="s">
        <v>26</v>
      </c>
    </row>
    <row r="17" spans="2:10" ht="11.25" customHeight="1" x14ac:dyDescent="0.25">
      <c r="B17" s="39"/>
      <c r="C17" s="40"/>
      <c r="D17" s="41"/>
      <c r="E17" s="42"/>
      <c r="F17" s="42"/>
      <c r="G17" s="42"/>
      <c r="H17" s="42"/>
      <c r="I17" s="42"/>
      <c r="J17" s="43"/>
    </row>
    <row r="18" spans="2:10" ht="20.25" customHeight="1" x14ac:dyDescent="0.25">
      <c r="B18" s="44"/>
      <c r="C18" s="45" t="s">
        <v>27</v>
      </c>
      <c r="D18" s="46"/>
      <c r="E18" s="47">
        <f>E7+E10+E11+E13+E14+E15+E16</f>
        <v>846633045.26999998</v>
      </c>
      <c r="F18" s="47">
        <f>F7+F10+F11+F13+F14+F15+F16</f>
        <v>-5753857.4499999993</v>
      </c>
      <c r="G18" s="47">
        <f>G7+G10+G11+G13+G14+G15+G16</f>
        <v>840879187.81999993</v>
      </c>
      <c r="H18" s="47">
        <f>H7+H10+H11+H13+H14+H15+H16</f>
        <v>821650357.14999998</v>
      </c>
      <c r="I18" s="47">
        <f>I7+I10+I11+I13+I14+I15+I16</f>
        <v>821650357.14999998</v>
      </c>
      <c r="J18" s="48">
        <f>+H18-I18</f>
        <v>0</v>
      </c>
    </row>
    <row r="19" spans="2:10" ht="12.75" customHeight="1" thickBot="1" x14ac:dyDescent="0.3">
      <c r="B19" s="49"/>
      <c r="C19" s="50"/>
      <c r="D19" s="50"/>
      <c r="E19" s="51"/>
      <c r="F19" s="51"/>
      <c r="G19" s="51"/>
      <c r="H19" s="52" t="s">
        <v>28</v>
      </c>
      <c r="I19" s="53"/>
      <c r="J19" s="54"/>
    </row>
    <row r="20" spans="2:10" x14ac:dyDescent="0.25">
      <c r="B20" s="8" t="s">
        <v>29</v>
      </c>
      <c r="C20" s="9"/>
      <c r="D20" s="10"/>
      <c r="E20" s="11" t="s">
        <v>4</v>
      </c>
      <c r="F20" s="12"/>
      <c r="G20" s="12"/>
      <c r="H20" s="12"/>
      <c r="I20" s="13"/>
      <c r="J20" s="14" t="s">
        <v>5</v>
      </c>
    </row>
    <row r="21" spans="2:10" ht="24" x14ac:dyDescent="0.25">
      <c r="B21" s="15"/>
      <c r="C21" s="16"/>
      <c r="D21" s="17"/>
      <c r="E21" s="18" t="s">
        <v>6</v>
      </c>
      <c r="F21" s="19" t="s">
        <v>30</v>
      </c>
      <c r="G21" s="18" t="s">
        <v>8</v>
      </c>
      <c r="H21" s="18" t="s">
        <v>9</v>
      </c>
      <c r="I21" s="18" t="s">
        <v>10</v>
      </c>
      <c r="J21" s="20"/>
    </row>
    <row r="22" spans="2:10" ht="14.25" customHeight="1" thickBot="1" x14ac:dyDescent="0.3">
      <c r="B22" s="21"/>
      <c r="C22" s="22"/>
      <c r="D22" s="23"/>
      <c r="E22" s="24" t="s">
        <v>31</v>
      </c>
      <c r="F22" s="24" t="s">
        <v>11</v>
      </c>
      <c r="G22" s="24" t="s">
        <v>12</v>
      </c>
      <c r="H22" s="24" t="s">
        <v>13</v>
      </c>
      <c r="I22" s="24" t="s">
        <v>14</v>
      </c>
      <c r="J22" s="25" t="s">
        <v>15</v>
      </c>
    </row>
    <row r="23" spans="2:10" ht="24" customHeight="1" x14ac:dyDescent="0.25">
      <c r="B23" s="55" t="s">
        <v>32</v>
      </c>
      <c r="C23" s="56"/>
      <c r="D23" s="57"/>
      <c r="E23" s="58">
        <f t="shared" ref="E23:J23" si="2">E24+E25+E26+E27+E28+E29+E30+E31</f>
        <v>0</v>
      </c>
      <c r="F23" s="58">
        <f t="shared" si="2"/>
        <v>0</v>
      </c>
      <c r="G23" s="58">
        <f t="shared" si="2"/>
        <v>0</v>
      </c>
      <c r="H23" s="58">
        <v>0</v>
      </c>
      <c r="I23" s="58">
        <v>0</v>
      </c>
      <c r="J23" s="59">
        <f t="shared" si="2"/>
        <v>0</v>
      </c>
    </row>
    <row r="24" spans="2:10" x14ac:dyDescent="0.25">
      <c r="B24" s="60"/>
      <c r="C24" s="61" t="s">
        <v>16</v>
      </c>
      <c r="D24" s="62"/>
      <c r="E24" s="63">
        <v>0</v>
      </c>
      <c r="F24" s="63">
        <v>0</v>
      </c>
      <c r="G24" s="64">
        <f t="shared" ref="G24:G31" si="3">E24+F24</f>
        <v>0</v>
      </c>
      <c r="H24" s="63">
        <v>0</v>
      </c>
      <c r="I24" s="63">
        <v>0</v>
      </c>
      <c r="J24" s="65">
        <f t="shared" ref="J24:J31" si="4">I24-E24</f>
        <v>0</v>
      </c>
    </row>
    <row r="25" spans="2:10" x14ac:dyDescent="0.25">
      <c r="B25" s="60"/>
      <c r="C25" s="61" t="s">
        <v>17</v>
      </c>
      <c r="D25" s="62"/>
      <c r="E25" s="63">
        <v>0</v>
      </c>
      <c r="F25" s="63">
        <v>0</v>
      </c>
      <c r="G25" s="64">
        <f t="shared" si="3"/>
        <v>0</v>
      </c>
      <c r="H25" s="63">
        <v>0</v>
      </c>
      <c r="I25" s="63">
        <v>0</v>
      </c>
      <c r="J25" s="65">
        <f t="shared" si="4"/>
        <v>0</v>
      </c>
    </row>
    <row r="26" spans="2:10" x14ac:dyDescent="0.25">
      <c r="B26" s="60"/>
      <c r="C26" s="61" t="s">
        <v>18</v>
      </c>
      <c r="D26" s="62"/>
      <c r="E26" s="63">
        <v>0</v>
      </c>
      <c r="F26" s="63">
        <v>0</v>
      </c>
      <c r="G26" s="64">
        <f t="shared" si="3"/>
        <v>0</v>
      </c>
      <c r="H26" s="63">
        <v>0</v>
      </c>
      <c r="I26" s="63">
        <v>0</v>
      </c>
      <c r="J26" s="65">
        <f t="shared" si="4"/>
        <v>0</v>
      </c>
    </row>
    <row r="27" spans="2:10" x14ac:dyDescent="0.25">
      <c r="B27" s="60"/>
      <c r="C27" s="61" t="s">
        <v>19</v>
      </c>
      <c r="D27" s="62"/>
      <c r="E27" s="63">
        <v>0</v>
      </c>
      <c r="F27" s="63">
        <v>0</v>
      </c>
      <c r="G27" s="64">
        <f t="shared" si="3"/>
        <v>0</v>
      </c>
      <c r="H27" s="63">
        <v>0</v>
      </c>
      <c r="I27" s="63">
        <v>0</v>
      </c>
      <c r="J27" s="65">
        <f t="shared" si="4"/>
        <v>0</v>
      </c>
    </row>
    <row r="28" spans="2:10" x14ac:dyDescent="0.25">
      <c r="B28" s="60"/>
      <c r="C28" s="61" t="s">
        <v>33</v>
      </c>
      <c r="D28" s="62"/>
      <c r="E28" s="64">
        <v>0</v>
      </c>
      <c r="F28" s="63">
        <v>0</v>
      </c>
      <c r="G28" s="64">
        <f t="shared" si="3"/>
        <v>0</v>
      </c>
      <c r="H28" s="63">
        <v>0</v>
      </c>
      <c r="I28" s="63">
        <v>0</v>
      </c>
      <c r="J28" s="65">
        <f t="shared" si="4"/>
        <v>0</v>
      </c>
    </row>
    <row r="29" spans="2:10" x14ac:dyDescent="0.25">
      <c r="B29" s="60"/>
      <c r="C29" s="61" t="s">
        <v>34</v>
      </c>
      <c r="D29" s="62"/>
      <c r="E29" s="64">
        <v>0</v>
      </c>
      <c r="F29" s="63">
        <v>0</v>
      </c>
      <c r="G29" s="64">
        <f t="shared" si="3"/>
        <v>0</v>
      </c>
      <c r="H29" s="63">
        <v>0</v>
      </c>
      <c r="I29" s="63">
        <v>0</v>
      </c>
      <c r="J29" s="65">
        <f t="shared" si="4"/>
        <v>0</v>
      </c>
    </row>
    <row r="30" spans="2:10" ht="38.25" customHeight="1" x14ac:dyDescent="0.25">
      <c r="B30" s="66"/>
      <c r="C30" s="33" t="s">
        <v>35</v>
      </c>
      <c r="D30" s="34"/>
      <c r="E30" s="67">
        <v>0</v>
      </c>
      <c r="F30" s="67">
        <v>0</v>
      </c>
      <c r="G30" s="68">
        <f t="shared" si="3"/>
        <v>0</v>
      </c>
      <c r="H30" s="67">
        <v>0</v>
      </c>
      <c r="I30" s="67">
        <v>0</v>
      </c>
      <c r="J30" s="69">
        <f t="shared" si="4"/>
        <v>0</v>
      </c>
    </row>
    <row r="31" spans="2:10" ht="23.25" customHeight="1" x14ac:dyDescent="0.25">
      <c r="B31" s="66"/>
      <c r="C31" s="33" t="s">
        <v>25</v>
      </c>
      <c r="D31" s="34"/>
      <c r="E31" s="67">
        <v>0</v>
      </c>
      <c r="F31" s="67">
        <v>0</v>
      </c>
      <c r="G31" s="68">
        <f t="shared" si="3"/>
        <v>0</v>
      </c>
      <c r="H31" s="67">
        <v>0</v>
      </c>
      <c r="I31" s="67">
        <v>0</v>
      </c>
      <c r="J31" s="69">
        <f t="shared" si="4"/>
        <v>0</v>
      </c>
    </row>
    <row r="32" spans="2:10" ht="59.25" customHeight="1" x14ac:dyDescent="0.25">
      <c r="B32" s="70" t="s">
        <v>36</v>
      </c>
      <c r="C32" s="71"/>
      <c r="D32" s="72"/>
      <c r="E32" s="73">
        <f>E33+E34+E35+E36+E37</f>
        <v>846633045.26999998</v>
      </c>
      <c r="F32" s="73">
        <f t="shared" ref="F32:J32" si="5">F33+F34+F35+F36+F37</f>
        <v>-5753857.4499999993</v>
      </c>
      <c r="G32" s="73">
        <f t="shared" si="5"/>
        <v>840879187.81999993</v>
      </c>
      <c r="H32" s="73">
        <f t="shared" si="5"/>
        <v>821650357.14999998</v>
      </c>
      <c r="I32" s="73">
        <f t="shared" si="5"/>
        <v>821650357.14999998</v>
      </c>
      <c r="J32" s="74">
        <f t="shared" si="5"/>
        <v>-24982688.120000076</v>
      </c>
    </row>
    <row r="33" spans="2:10" x14ac:dyDescent="0.25">
      <c r="B33" s="75"/>
      <c r="C33" s="33" t="s">
        <v>17</v>
      </c>
      <c r="D33" s="34"/>
      <c r="E33" s="67">
        <v>0</v>
      </c>
      <c r="F33" s="67">
        <v>0</v>
      </c>
      <c r="G33" s="68">
        <f>E33+F33</f>
        <v>0</v>
      </c>
      <c r="H33" s="67">
        <v>0</v>
      </c>
      <c r="I33" s="67">
        <v>0</v>
      </c>
      <c r="J33" s="69">
        <v>0</v>
      </c>
    </row>
    <row r="34" spans="2:10" x14ac:dyDescent="0.25">
      <c r="B34" s="75"/>
      <c r="C34" s="33" t="s">
        <v>33</v>
      </c>
      <c r="D34" s="34"/>
      <c r="E34" s="67">
        <f>+E11</f>
        <v>126000</v>
      </c>
      <c r="F34" s="67">
        <f>+F11</f>
        <v>-94837.32</v>
      </c>
      <c r="G34" s="68">
        <f>E34+F34</f>
        <v>31162.679999999993</v>
      </c>
      <c r="H34" s="67">
        <f>+H11</f>
        <v>101946.6</v>
      </c>
      <c r="I34" s="67">
        <f>+I11</f>
        <v>101946.6</v>
      </c>
      <c r="J34" s="69">
        <f>I34-E34</f>
        <v>-24053.399999999994</v>
      </c>
    </row>
    <row r="35" spans="2:10" ht="26.25" customHeight="1" x14ac:dyDescent="0.25">
      <c r="B35" s="76"/>
      <c r="C35" s="33" t="s">
        <v>37</v>
      </c>
      <c r="D35" s="34"/>
      <c r="E35" s="67">
        <f t="shared" ref="E35:F37" si="6">+E13</f>
        <v>791866669.47000003</v>
      </c>
      <c r="F35" s="67">
        <f t="shared" si="6"/>
        <v>-26822631.329999998</v>
      </c>
      <c r="G35" s="68">
        <f>E35+F35</f>
        <v>765044038.13999999</v>
      </c>
      <c r="H35" s="67">
        <f t="shared" ref="H35:I37" si="7">+H13</f>
        <v>741511665.54999995</v>
      </c>
      <c r="I35" s="67">
        <f t="shared" si="7"/>
        <v>741511665.54999995</v>
      </c>
      <c r="J35" s="69">
        <f t="shared" ref="J35:J37" si="8">I35-E35</f>
        <v>-50355003.920000076</v>
      </c>
    </row>
    <row r="36" spans="2:10" ht="34.5" customHeight="1" x14ac:dyDescent="0.25">
      <c r="B36" s="76"/>
      <c r="C36" s="33" t="s">
        <v>35</v>
      </c>
      <c r="D36" s="34"/>
      <c r="E36" s="67">
        <f t="shared" si="6"/>
        <v>36000000</v>
      </c>
      <c r="F36" s="67">
        <f t="shared" si="6"/>
        <v>6122169</v>
      </c>
      <c r="G36" s="68">
        <f>E36+F36</f>
        <v>42122169</v>
      </c>
      <c r="H36" s="67">
        <f t="shared" si="7"/>
        <v>46354927</v>
      </c>
      <c r="I36" s="67">
        <f t="shared" si="7"/>
        <v>46354927</v>
      </c>
      <c r="J36" s="69">
        <f>I36-E36</f>
        <v>10354927</v>
      </c>
    </row>
    <row r="37" spans="2:10" ht="24.75" customHeight="1" x14ac:dyDescent="0.25">
      <c r="B37" s="76"/>
      <c r="C37" s="33" t="s">
        <v>25</v>
      </c>
      <c r="D37" s="34"/>
      <c r="E37" s="67">
        <f t="shared" si="6"/>
        <v>18640375.800000001</v>
      </c>
      <c r="F37" s="67">
        <f t="shared" si="6"/>
        <v>15041442.199999999</v>
      </c>
      <c r="G37" s="68">
        <f>E37+F37</f>
        <v>33681818</v>
      </c>
      <c r="H37" s="67">
        <f t="shared" si="7"/>
        <v>33681818</v>
      </c>
      <c r="I37" s="67">
        <f t="shared" si="7"/>
        <v>33681818</v>
      </c>
      <c r="J37" s="69">
        <f t="shared" si="8"/>
        <v>15041442.199999999</v>
      </c>
    </row>
    <row r="38" spans="2:10" ht="14.25" customHeight="1" x14ac:dyDescent="0.25">
      <c r="B38" s="77" t="s">
        <v>26</v>
      </c>
      <c r="C38" s="78"/>
      <c r="D38" s="79"/>
      <c r="E38" s="80">
        <f>SUM(E39)</f>
        <v>0</v>
      </c>
      <c r="F38" s="80">
        <f>SUM(F39)</f>
        <v>0</v>
      </c>
      <c r="G38" s="80">
        <f t="shared" ref="G38" si="9">SUM(G39)</f>
        <v>0</v>
      </c>
      <c r="H38" s="80">
        <f>SUM(H39)</f>
        <v>0</v>
      </c>
      <c r="I38" s="80">
        <f>SUM(I39)</f>
        <v>0</v>
      </c>
      <c r="J38" s="80">
        <f>SUM(J39)</f>
        <v>0</v>
      </c>
    </row>
    <row r="39" spans="2:10" ht="13.5" customHeight="1" x14ac:dyDescent="0.25">
      <c r="B39" s="76"/>
      <c r="C39" s="33" t="s">
        <v>26</v>
      </c>
      <c r="D39" s="34"/>
      <c r="E39" s="81">
        <f>+E16</f>
        <v>0</v>
      </c>
      <c r="F39" s="81">
        <f>+F16</f>
        <v>0</v>
      </c>
      <c r="G39" s="68">
        <f>E39+F39</f>
        <v>0</v>
      </c>
      <c r="H39" s="81">
        <f>+H16</f>
        <v>0</v>
      </c>
      <c r="I39" s="81">
        <f>+I16</f>
        <v>0</v>
      </c>
      <c r="J39" s="69">
        <v>0</v>
      </c>
    </row>
    <row r="40" spans="2:10" ht="11.25" customHeight="1" x14ac:dyDescent="0.25">
      <c r="B40" s="39"/>
      <c r="C40" s="40"/>
      <c r="D40" s="41"/>
      <c r="E40" s="42"/>
      <c r="F40" s="42"/>
      <c r="G40" s="68"/>
      <c r="H40" s="42"/>
      <c r="I40" s="42"/>
      <c r="J40" s="43"/>
    </row>
    <row r="41" spans="2:10" s="86" customFormat="1" ht="20.25" customHeight="1" x14ac:dyDescent="0.25">
      <c r="B41" s="82"/>
      <c r="C41" s="83" t="s">
        <v>27</v>
      </c>
      <c r="D41" s="84"/>
      <c r="E41" s="85">
        <f>E23+E32+E38</f>
        <v>846633045.26999998</v>
      </c>
      <c r="F41" s="85">
        <f>F23+F32+F38</f>
        <v>-5753857.4499999993</v>
      </c>
      <c r="G41" s="85">
        <f>G23+G32+G38</f>
        <v>840879187.81999993</v>
      </c>
      <c r="H41" s="85">
        <f>H23+H32+H38</f>
        <v>821650357.14999998</v>
      </c>
      <c r="I41" s="85">
        <f>I23+I32+I38</f>
        <v>821650357.14999998</v>
      </c>
      <c r="J41" s="48">
        <f>+H41-I41</f>
        <v>0</v>
      </c>
    </row>
    <row r="42" spans="2:10" ht="12.75" customHeight="1" thickBot="1" x14ac:dyDescent="0.3">
      <c r="B42" s="87"/>
      <c r="C42" s="88"/>
      <c r="D42" s="88"/>
      <c r="E42" s="88"/>
      <c r="F42" s="88"/>
      <c r="G42" s="88"/>
      <c r="H42" s="89" t="s">
        <v>38</v>
      </c>
      <c r="I42" s="90"/>
      <c r="J42" s="91"/>
    </row>
    <row r="43" spans="2:10" ht="9" hidden="1" customHeight="1" x14ac:dyDescent="0.25">
      <c r="B43" s="92"/>
      <c r="C43" s="92"/>
      <c r="D43" s="92"/>
      <c r="E43" s="92"/>
      <c r="F43" s="92"/>
      <c r="G43" s="92"/>
      <c r="H43" s="92"/>
      <c r="I43" s="92"/>
      <c r="J43" s="92"/>
    </row>
    <row r="44" spans="2:10" ht="12.75" hidden="1" customHeight="1" x14ac:dyDescent="0.25">
      <c r="B44" s="93" t="s">
        <v>39</v>
      </c>
      <c r="C44" s="93"/>
      <c r="D44" s="93"/>
      <c r="E44" s="93"/>
      <c r="F44" s="93"/>
      <c r="G44" s="93"/>
      <c r="H44" s="93"/>
      <c r="I44" s="93"/>
      <c r="J44" s="93"/>
    </row>
    <row r="45" spans="2:10" ht="12" hidden="1" customHeight="1" x14ac:dyDescent="0.25">
      <c r="B45" s="94" t="s">
        <v>40</v>
      </c>
      <c r="C45" s="94"/>
      <c r="D45" s="94"/>
      <c r="E45" s="94"/>
      <c r="F45" s="94"/>
      <c r="G45" s="94"/>
      <c r="H45" s="94"/>
      <c r="I45" s="94"/>
      <c r="J45" s="94"/>
    </row>
    <row r="46" spans="2:10" ht="33.75" hidden="1" customHeight="1" x14ac:dyDescent="0.25">
      <c r="B46" s="95" t="s">
        <v>41</v>
      </c>
      <c r="C46" s="95"/>
      <c r="D46" s="95"/>
      <c r="E46" s="95"/>
      <c r="F46" s="95"/>
      <c r="G46" s="95"/>
      <c r="H46" s="95"/>
      <c r="I46" s="95"/>
      <c r="J46" s="95"/>
    </row>
    <row r="47" spans="2:10" ht="33.75" hidden="1" customHeight="1" x14ac:dyDescent="0.25">
      <c r="B47" s="96"/>
      <c r="C47" s="96"/>
      <c r="D47" s="96"/>
      <c r="E47" s="97"/>
      <c r="F47" s="97"/>
      <c r="G47" s="97"/>
      <c r="H47" s="97"/>
      <c r="I47" s="97"/>
      <c r="J47" s="97"/>
    </row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x14ac:dyDescent="0.25">
      <c r="E56" s="98"/>
      <c r="F56" s="98"/>
      <c r="G56" s="98"/>
      <c r="H56" s="98"/>
      <c r="I56" s="98"/>
      <c r="J56" s="98"/>
    </row>
    <row r="57" spans="3:10" x14ac:dyDescent="0.25">
      <c r="C57" s="99"/>
      <c r="E57" s="98"/>
      <c r="F57" s="98"/>
      <c r="G57" s="98"/>
      <c r="H57" s="98"/>
      <c r="I57" s="98"/>
      <c r="J57" s="98"/>
    </row>
    <row r="58" spans="3:10" x14ac:dyDescent="0.25">
      <c r="E58" s="98"/>
      <c r="F58" s="98"/>
      <c r="G58" s="98"/>
      <c r="H58" s="98"/>
      <c r="I58" s="98"/>
    </row>
    <row r="62" spans="3:10" x14ac:dyDescent="0.25">
      <c r="E62" s="98"/>
      <c r="F62" s="98"/>
      <c r="G62" s="98"/>
      <c r="H62" s="98"/>
      <c r="I62" s="98"/>
      <c r="J62" s="98"/>
    </row>
    <row r="64" spans="3:10" x14ac:dyDescent="0.25">
      <c r="E64" s="98"/>
      <c r="F64" s="98"/>
      <c r="G64" s="98"/>
      <c r="H64" s="98"/>
      <c r="I64" s="98"/>
      <c r="J64" s="98"/>
    </row>
    <row r="65" spans="5:10" x14ac:dyDescent="0.25">
      <c r="E65" s="98"/>
      <c r="F65" s="98"/>
      <c r="G65" s="98"/>
      <c r="H65" s="98"/>
      <c r="I65" s="98"/>
      <c r="J65" s="98"/>
    </row>
    <row r="69" spans="5:10" x14ac:dyDescent="0.25">
      <c r="E69" s="98"/>
      <c r="F69" s="98"/>
      <c r="G69" s="98"/>
      <c r="H69" s="98"/>
      <c r="I69" s="98"/>
      <c r="J69" s="98"/>
    </row>
    <row r="70" spans="5:10" x14ac:dyDescent="0.25">
      <c r="E70" s="98"/>
      <c r="F70" s="98"/>
      <c r="G70" s="98"/>
      <c r="H70" s="98"/>
      <c r="I70" s="98"/>
      <c r="J70" s="98"/>
    </row>
    <row r="72" spans="5:10" x14ac:dyDescent="0.25">
      <c r="E72" s="98"/>
      <c r="F72" s="98"/>
      <c r="G72" s="98"/>
      <c r="H72" s="98"/>
      <c r="I72" s="98"/>
      <c r="J72" s="98"/>
    </row>
    <row r="75" spans="5:10" x14ac:dyDescent="0.25">
      <c r="E75" s="98"/>
      <c r="F75" s="98"/>
      <c r="G75" s="98"/>
      <c r="H75" s="98"/>
      <c r="I75" s="98"/>
      <c r="J75" s="98"/>
    </row>
  </sheetData>
  <mergeCells count="46">
    <mergeCell ref="B44:J44"/>
    <mergeCell ref="B45:J45"/>
    <mergeCell ref="B46:J46"/>
    <mergeCell ref="B38:D38"/>
    <mergeCell ref="C39:D39"/>
    <mergeCell ref="C41:D41"/>
    <mergeCell ref="J41:J42"/>
    <mergeCell ref="H42:I42"/>
    <mergeCell ref="B43:J43"/>
    <mergeCell ref="B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1181102362204722" right="0.39370078740157483" top="0.55118110236220474" bottom="0.55118110236220474" header="0" footer="0"/>
  <pageSetup scale="70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 ING</vt:lpstr>
      <vt:lpstr>'10 ANALITICO 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2024-02-19T20:02:23Z</dcterms:created>
  <dcterms:modified xsi:type="dcterms:W3CDTF">2024-02-19T20:03:04Z</dcterms:modified>
</cp:coreProperties>
</file>