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PC2\Desktop\2024\INFORMACIÓN QUE SE SUBE A INFORMATICA\FEBRERO\OFICIO 031\"/>
    </mc:Choice>
  </mc:AlternateContent>
  <xr:revisionPtr revIDLastSave="0" documentId="8_{D7913783-1A1C-4DB7-ACBC-BB4CAAE2CC1F}" xr6:coauthVersionLast="47" xr6:coauthVersionMax="47" xr10:uidLastSave="{00000000-0000-0000-0000-000000000000}"/>
  <bookViews>
    <workbookView xWindow="-120" yWindow="-120" windowWidth="20730" windowHeight="11160" xr2:uid="{2A4DCE48-4A1B-4D04-9B87-55A9973BD436}"/>
  </bookViews>
  <sheets>
    <sheet name="18 C.XOBJ GTO." sheetId="1" r:id="rId1"/>
  </sheets>
  <externalReferences>
    <externalReference r:id="rId2"/>
  </externalReferences>
  <definedNames>
    <definedName name="_xlnm._FilterDatabase" localSheetId="0" hidden="1">'18 C.XOBJ GTO.'!$A$8:$I$83</definedName>
    <definedName name="_xlnm.Print_Titles" localSheetId="0">'18 C.XOBJ GTO.'!$1:$8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F80" i="1"/>
  <c r="D80" i="1"/>
  <c r="C80" i="1"/>
  <c r="E80" i="1" s="1"/>
  <c r="H80" i="1" s="1"/>
  <c r="C79" i="1"/>
  <c r="E79" i="1" s="1"/>
  <c r="H79" i="1" s="1"/>
  <c r="H78" i="1"/>
  <c r="E78" i="1"/>
  <c r="C78" i="1"/>
  <c r="G77" i="1"/>
  <c r="F77" i="1"/>
  <c r="D77" i="1"/>
  <c r="C77" i="1"/>
  <c r="E77" i="1" s="1"/>
  <c r="H77" i="1" s="1"/>
  <c r="G76" i="1"/>
  <c r="F76" i="1"/>
  <c r="D76" i="1"/>
  <c r="E76" i="1" s="1"/>
  <c r="H76" i="1" s="1"/>
  <c r="C76" i="1"/>
  <c r="G75" i="1"/>
  <c r="G73" i="1" s="1"/>
  <c r="F75" i="1"/>
  <c r="D75" i="1"/>
  <c r="D73" i="1" s="1"/>
  <c r="C75" i="1"/>
  <c r="E75" i="1" s="1"/>
  <c r="H75" i="1" s="1"/>
  <c r="G74" i="1"/>
  <c r="F74" i="1"/>
  <c r="F73" i="1" s="1"/>
  <c r="E74" i="1"/>
  <c r="H74" i="1" s="1"/>
  <c r="H73" i="1" s="1"/>
  <c r="D74" i="1"/>
  <c r="C74" i="1"/>
  <c r="C73" i="1"/>
  <c r="C72" i="1"/>
  <c r="E72" i="1" s="1"/>
  <c r="H72" i="1" s="1"/>
  <c r="E71" i="1"/>
  <c r="H71" i="1" s="1"/>
  <c r="C71" i="1"/>
  <c r="E70" i="1"/>
  <c r="C70" i="1"/>
  <c r="C69" i="1" s="1"/>
  <c r="G69" i="1"/>
  <c r="F69" i="1"/>
  <c r="D69" i="1"/>
  <c r="H68" i="1"/>
  <c r="E68" i="1"/>
  <c r="C68" i="1"/>
  <c r="C67" i="1"/>
  <c r="E67" i="1" s="1"/>
  <c r="H67" i="1" s="1"/>
  <c r="C66" i="1"/>
  <c r="E66" i="1" s="1"/>
  <c r="H66" i="1" s="1"/>
  <c r="C65" i="1"/>
  <c r="E65" i="1" s="1"/>
  <c r="E64" i="1"/>
  <c r="H64" i="1" s="1"/>
  <c r="C64" i="1"/>
  <c r="E63" i="1"/>
  <c r="H63" i="1" s="1"/>
  <c r="C63" i="1"/>
  <c r="C61" i="1" s="1"/>
  <c r="E62" i="1"/>
  <c r="H62" i="1" s="1"/>
  <c r="C62" i="1"/>
  <c r="G61" i="1"/>
  <c r="F61" i="1"/>
  <c r="D61" i="1"/>
  <c r="G60" i="1"/>
  <c r="F60" i="1"/>
  <c r="D60" i="1"/>
  <c r="C60" i="1"/>
  <c r="E60" i="1" s="1"/>
  <c r="H60" i="1" s="1"/>
  <c r="G59" i="1"/>
  <c r="F59" i="1"/>
  <c r="F57" i="1" s="1"/>
  <c r="D59" i="1"/>
  <c r="E59" i="1" s="1"/>
  <c r="H59" i="1" s="1"/>
  <c r="C59" i="1"/>
  <c r="G58" i="1"/>
  <c r="G57" i="1" s="1"/>
  <c r="F58" i="1"/>
  <c r="D58" i="1"/>
  <c r="D57" i="1" s="1"/>
  <c r="C58" i="1"/>
  <c r="E58" i="1" s="1"/>
  <c r="G56" i="1"/>
  <c r="F56" i="1"/>
  <c r="D56" i="1"/>
  <c r="C56" i="1"/>
  <c r="E56" i="1" s="1"/>
  <c r="H56" i="1" s="1"/>
  <c r="G55" i="1"/>
  <c r="F55" i="1"/>
  <c r="D55" i="1"/>
  <c r="E55" i="1" s="1"/>
  <c r="H55" i="1" s="1"/>
  <c r="C55" i="1"/>
  <c r="G54" i="1"/>
  <c r="F54" i="1"/>
  <c r="D54" i="1"/>
  <c r="C54" i="1"/>
  <c r="E54" i="1" s="1"/>
  <c r="H54" i="1" s="1"/>
  <c r="H53" i="1"/>
  <c r="G53" i="1"/>
  <c r="F53" i="1"/>
  <c r="E53" i="1"/>
  <c r="D53" i="1"/>
  <c r="C53" i="1"/>
  <c r="G52" i="1"/>
  <c r="F52" i="1"/>
  <c r="D52" i="1"/>
  <c r="C52" i="1"/>
  <c r="E52" i="1" s="1"/>
  <c r="H52" i="1" s="1"/>
  <c r="G51" i="1"/>
  <c r="F51" i="1"/>
  <c r="D51" i="1"/>
  <c r="E51" i="1" s="1"/>
  <c r="H51" i="1" s="1"/>
  <c r="C51" i="1"/>
  <c r="G50" i="1"/>
  <c r="F50" i="1"/>
  <c r="D50" i="1"/>
  <c r="C50" i="1"/>
  <c r="E50" i="1" s="1"/>
  <c r="H50" i="1" s="1"/>
  <c r="G49" i="1"/>
  <c r="F49" i="1"/>
  <c r="F47" i="1" s="1"/>
  <c r="D49" i="1"/>
  <c r="E49" i="1" s="1"/>
  <c r="H49" i="1" s="1"/>
  <c r="C49" i="1"/>
  <c r="G48" i="1"/>
  <c r="G47" i="1" s="1"/>
  <c r="F48" i="1"/>
  <c r="D48" i="1"/>
  <c r="D47" i="1" s="1"/>
  <c r="C48" i="1"/>
  <c r="E48" i="1" s="1"/>
  <c r="G46" i="1"/>
  <c r="F46" i="1"/>
  <c r="D46" i="1"/>
  <c r="C46" i="1"/>
  <c r="E46" i="1" s="1"/>
  <c r="H46" i="1" s="1"/>
  <c r="G45" i="1"/>
  <c r="F45" i="1"/>
  <c r="D45" i="1"/>
  <c r="E45" i="1" s="1"/>
  <c r="H45" i="1" s="1"/>
  <c r="C45" i="1"/>
  <c r="G44" i="1"/>
  <c r="F44" i="1"/>
  <c r="D44" i="1"/>
  <c r="C44" i="1"/>
  <c r="E44" i="1" s="1"/>
  <c r="H44" i="1" s="1"/>
  <c r="G43" i="1"/>
  <c r="F43" i="1"/>
  <c r="D43" i="1"/>
  <c r="E43" i="1" s="1"/>
  <c r="H43" i="1" s="1"/>
  <c r="C43" i="1"/>
  <c r="G42" i="1"/>
  <c r="F42" i="1"/>
  <c r="D42" i="1"/>
  <c r="C42" i="1"/>
  <c r="E42" i="1" s="1"/>
  <c r="H42" i="1" s="1"/>
  <c r="G41" i="1"/>
  <c r="F41" i="1"/>
  <c r="D41" i="1"/>
  <c r="E41" i="1" s="1"/>
  <c r="H41" i="1" s="1"/>
  <c r="C41" i="1"/>
  <c r="G40" i="1"/>
  <c r="F40" i="1"/>
  <c r="D40" i="1"/>
  <c r="C40" i="1"/>
  <c r="E40" i="1" s="1"/>
  <c r="H40" i="1" s="1"/>
  <c r="G39" i="1"/>
  <c r="F39" i="1"/>
  <c r="D39" i="1"/>
  <c r="E39" i="1" s="1"/>
  <c r="H39" i="1" s="1"/>
  <c r="C39" i="1"/>
  <c r="G38" i="1"/>
  <c r="G37" i="1" s="1"/>
  <c r="F38" i="1"/>
  <c r="D38" i="1"/>
  <c r="D37" i="1" s="1"/>
  <c r="C38" i="1"/>
  <c r="E38" i="1" s="1"/>
  <c r="F37" i="1"/>
  <c r="G36" i="1"/>
  <c r="F36" i="1"/>
  <c r="D36" i="1"/>
  <c r="C36" i="1"/>
  <c r="E36" i="1" s="1"/>
  <c r="H36" i="1" s="1"/>
  <c r="G35" i="1"/>
  <c r="F35" i="1"/>
  <c r="D35" i="1"/>
  <c r="E35" i="1" s="1"/>
  <c r="H35" i="1" s="1"/>
  <c r="C35" i="1"/>
  <c r="G34" i="1"/>
  <c r="F34" i="1"/>
  <c r="D34" i="1"/>
  <c r="C34" i="1"/>
  <c r="E34" i="1" s="1"/>
  <c r="H34" i="1" s="1"/>
  <c r="G33" i="1"/>
  <c r="F33" i="1"/>
  <c r="E33" i="1"/>
  <c r="H33" i="1" s="1"/>
  <c r="D33" i="1"/>
  <c r="C33" i="1"/>
  <c r="G32" i="1"/>
  <c r="F32" i="1"/>
  <c r="D32" i="1"/>
  <c r="C32" i="1"/>
  <c r="E32" i="1" s="1"/>
  <c r="H32" i="1" s="1"/>
  <c r="G31" i="1"/>
  <c r="F31" i="1"/>
  <c r="D31" i="1"/>
  <c r="C31" i="1"/>
  <c r="E31" i="1" s="1"/>
  <c r="H31" i="1" s="1"/>
  <c r="G30" i="1"/>
  <c r="F30" i="1"/>
  <c r="D30" i="1"/>
  <c r="C30" i="1"/>
  <c r="E30" i="1" s="1"/>
  <c r="H30" i="1" s="1"/>
  <c r="G29" i="1"/>
  <c r="F29" i="1"/>
  <c r="E29" i="1"/>
  <c r="H29" i="1" s="1"/>
  <c r="D29" i="1"/>
  <c r="C29" i="1"/>
  <c r="G28" i="1"/>
  <c r="G27" i="1" s="1"/>
  <c r="F28" i="1"/>
  <c r="F27" i="1" s="1"/>
  <c r="D28" i="1"/>
  <c r="D27" i="1" s="1"/>
  <c r="C28" i="1"/>
  <c r="E28" i="1" s="1"/>
  <c r="G26" i="1"/>
  <c r="F26" i="1"/>
  <c r="D26" i="1"/>
  <c r="C26" i="1"/>
  <c r="E26" i="1" s="1"/>
  <c r="H26" i="1" s="1"/>
  <c r="G25" i="1"/>
  <c r="F25" i="1"/>
  <c r="E25" i="1"/>
  <c r="H25" i="1" s="1"/>
  <c r="D25" i="1"/>
  <c r="C25" i="1"/>
  <c r="G24" i="1"/>
  <c r="F24" i="1"/>
  <c r="D24" i="1"/>
  <c r="C24" i="1"/>
  <c r="E24" i="1" s="1"/>
  <c r="H24" i="1" s="1"/>
  <c r="G23" i="1"/>
  <c r="F23" i="1"/>
  <c r="D23" i="1"/>
  <c r="C23" i="1"/>
  <c r="E23" i="1" s="1"/>
  <c r="H23" i="1" s="1"/>
  <c r="G22" i="1"/>
  <c r="F22" i="1"/>
  <c r="D22" i="1"/>
  <c r="C22" i="1"/>
  <c r="E22" i="1" s="1"/>
  <c r="H22" i="1" s="1"/>
  <c r="G21" i="1"/>
  <c r="F21" i="1"/>
  <c r="E21" i="1"/>
  <c r="H21" i="1" s="1"/>
  <c r="D21" i="1"/>
  <c r="C21" i="1"/>
  <c r="G20" i="1"/>
  <c r="F20" i="1"/>
  <c r="D20" i="1"/>
  <c r="C20" i="1"/>
  <c r="E20" i="1" s="1"/>
  <c r="H20" i="1" s="1"/>
  <c r="G19" i="1"/>
  <c r="F19" i="1"/>
  <c r="D19" i="1"/>
  <c r="C19" i="1"/>
  <c r="E19" i="1" s="1"/>
  <c r="H19" i="1" s="1"/>
  <c r="G18" i="1"/>
  <c r="G17" i="1" s="1"/>
  <c r="F18" i="1"/>
  <c r="D18" i="1"/>
  <c r="D17" i="1" s="1"/>
  <c r="C18" i="1"/>
  <c r="E18" i="1" s="1"/>
  <c r="F17" i="1"/>
  <c r="G16" i="1"/>
  <c r="F16" i="1"/>
  <c r="D16" i="1"/>
  <c r="C16" i="1"/>
  <c r="E16" i="1" s="1"/>
  <c r="H16" i="1" s="1"/>
  <c r="G15" i="1"/>
  <c r="F15" i="1"/>
  <c r="D15" i="1"/>
  <c r="C15" i="1"/>
  <c r="E15" i="1" s="1"/>
  <c r="H15" i="1" s="1"/>
  <c r="G14" i="1"/>
  <c r="F14" i="1"/>
  <c r="D14" i="1"/>
  <c r="C14" i="1"/>
  <c r="E14" i="1" s="1"/>
  <c r="H14" i="1" s="1"/>
  <c r="G13" i="1"/>
  <c r="F13" i="1"/>
  <c r="E13" i="1"/>
  <c r="H13" i="1" s="1"/>
  <c r="D13" i="1"/>
  <c r="C13" i="1"/>
  <c r="G12" i="1"/>
  <c r="F12" i="1"/>
  <c r="D12" i="1"/>
  <c r="C12" i="1"/>
  <c r="E12" i="1" s="1"/>
  <c r="H12" i="1" s="1"/>
  <c r="G11" i="1"/>
  <c r="F11" i="1"/>
  <c r="D11" i="1"/>
  <c r="C11" i="1"/>
  <c r="E11" i="1" s="1"/>
  <c r="H11" i="1" s="1"/>
  <c r="G10" i="1"/>
  <c r="G9" i="1" s="1"/>
  <c r="G81" i="1" s="1"/>
  <c r="F10" i="1"/>
  <c r="D10" i="1"/>
  <c r="D9" i="1" s="1"/>
  <c r="C10" i="1"/>
  <c r="E10" i="1" s="1"/>
  <c r="F9" i="1"/>
  <c r="F81" i="1" s="1"/>
  <c r="B5" i="1"/>
  <c r="H10" i="1" l="1"/>
  <c r="H9" i="1" s="1"/>
  <c r="E9" i="1"/>
  <c r="D81" i="1"/>
  <c r="H65" i="1"/>
  <c r="H61" i="1" s="1"/>
  <c r="E61" i="1"/>
  <c r="E37" i="1"/>
  <c r="H38" i="1"/>
  <c r="H37" i="1" s="1"/>
  <c r="H28" i="1"/>
  <c r="H27" i="1" s="1"/>
  <c r="E27" i="1"/>
  <c r="E69" i="1"/>
  <c r="H58" i="1"/>
  <c r="H57" i="1" s="1"/>
  <c r="E57" i="1"/>
  <c r="H18" i="1"/>
  <c r="H17" i="1" s="1"/>
  <c r="E17" i="1"/>
  <c r="H48" i="1"/>
  <c r="H47" i="1" s="1"/>
  <c r="E47" i="1"/>
  <c r="H70" i="1"/>
  <c r="H69" i="1" s="1"/>
  <c r="C47" i="1"/>
  <c r="E73" i="1"/>
  <c r="C27" i="1"/>
  <c r="C9" i="1"/>
  <c r="C17" i="1"/>
  <c r="C37" i="1"/>
  <c r="C57" i="1"/>
  <c r="C81" i="1" l="1"/>
  <c r="E81" i="1"/>
  <c r="H81" i="1"/>
</calcChain>
</file>

<file path=xl/sharedStrings.xml><?xml version="1.0" encoding="utf-8"?>
<sst xmlns="http://schemas.openxmlformats.org/spreadsheetml/2006/main" count="94" uniqueCount="87">
  <si>
    <t>NOMBRE DEL ENTE: COMISIÓN DE AGUA POTABLE Y ALCANTARILLADO DEL MUNICIPIO DE ACAPULCO</t>
  </si>
  <si>
    <t xml:space="preserve">Estado Analítico del Ejercicio del Presupuesto de Egresos </t>
  </si>
  <si>
    <t>Clasificación por Objeto del Gasto (Capítulo y Concepto)</t>
  </si>
  <si>
    <t>Concepto</t>
  </si>
  <si>
    <t>Egresos</t>
  </si>
  <si>
    <t>Subejercicio</t>
  </si>
  <si>
    <t xml:space="preserve"> Aprobado</t>
  </si>
  <si>
    <t>Ampliaciones
/(Reducciones)</t>
  </si>
  <si>
    <t>Modificado</t>
  </si>
  <si>
    <t>Devengado</t>
  </si>
  <si>
    <t>Pagado</t>
  </si>
  <si>
    <t>3=(1+2)</t>
  </si>
  <si>
    <t>6=(3-4)</t>
  </si>
  <si>
    <t>CONCENTRADORA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</si>
  <si>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</si>
  <si>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</si>
  <si>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</si>
  <si>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</si>
  <si>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</si>
  <si>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</si>
  <si>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</si>
  <si>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</si>
  <si>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</si>
  <si>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</si>
  <si>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</si>
  <si>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</si>
  <si>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</si>
  <si>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</si>
  <si>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</si>
  <si>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</si>
  <si>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</si>
  <si>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</si>
  <si>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</si>
  <si>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</si>
  <si>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</si>
  <si>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</si>
  <si>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</si>
  <si>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</si>
  <si>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</si>
  <si>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</si>
  <si>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</si>
  <si>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</si>
  <si>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</si>
  <si>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</si>
  <si>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</si>
  <si>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</si>
  <si>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</si>
  <si>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</si>
  <si>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</si>
  <si>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</si>
  <si>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</si>
  <si>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</si>
  <si>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</si>
  <si>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</si>
  <si>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</si>
  <si>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</si>
  <si>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</si>
  <si>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</si>
  <si>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</si>
  <si>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</si>
  <si>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</si>
  <si>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</si>
  <si>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</si>
  <si>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</si>
  <si>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</si>
  <si>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</si>
  <si>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</si>
  <si>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</si>
  <si>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</si>
  <si>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</si>
  <si>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</si>
  <si>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</si>
  <si>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</si>
  <si>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</si>
  <si>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</si>
  <si>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</si>
  <si>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</si>
  <si>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</si>
  <si>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DEÚDA PÚBLICA</t>
  </si>
  <si>
    <t>Amortización de la Deuda Pública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</si>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</sst>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10"/>
      <name val="Arial Narrow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3" applyFont="1"/>
    <xf numFmtId="0" fontId="3" fillId="0" borderId="0" xfId="3" applyFont="1"/>
    <xf numFmtId="0" fontId="4" fillId="0" borderId="0" xfId="3" applyFont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8" fillId="0" borderId="16" xfId="3" applyFont="1" applyBorder="1" applyAlignment="1">
      <alignment horizontal="justify"/>
    </xf>
    <xf numFmtId="43" fontId="8" fillId="0" borderId="17" xfId="3" applyNumberFormat="1" applyFont="1" applyBorder="1"/>
    <xf numFmtId="43" fontId="8" fillId="0" borderId="18" xfId="3" applyNumberFormat="1" applyFont="1" applyBorder="1"/>
    <xf numFmtId="0" fontId="2" fillId="0" borderId="0" xfId="3" applyFont="1" applyAlignment="1">
      <alignment horizontal="left"/>
    </xf>
    <xf numFmtId="0" fontId="9" fillId="0" borderId="19" xfId="3" applyFont="1" applyBorder="1" applyAlignment="1">
      <alignment horizontal="justify"/>
    </xf>
    <xf numFmtId="43" fontId="9" fillId="0" borderId="20" xfId="1" applyFont="1" applyFill="1" applyBorder="1"/>
    <xf numFmtId="43" fontId="9" fillId="0" borderId="21" xfId="1" applyFont="1" applyFill="1" applyBorder="1"/>
    <xf numFmtId="0" fontId="8" fillId="0" borderId="19" xfId="3" applyFont="1" applyBorder="1" applyAlignment="1">
      <alignment horizontal="justify"/>
    </xf>
    <xf numFmtId="43" fontId="8" fillId="0" borderId="20" xfId="7" applyFont="1" applyFill="1" applyBorder="1"/>
    <xf numFmtId="43" fontId="8" fillId="0" borderId="21" xfId="7" applyFont="1" applyFill="1" applyBorder="1"/>
    <xf numFmtId="0" fontId="9" fillId="0" borderId="19" xfId="3" applyFont="1" applyBorder="1" applyAlignment="1">
      <alignment horizontal="justify" vertical="center"/>
    </xf>
    <xf numFmtId="43" fontId="9" fillId="0" borderId="20" xfId="1" applyFont="1" applyFill="1" applyBorder="1" applyAlignment="1">
      <alignment vertical="center"/>
    </xf>
    <xf numFmtId="43" fontId="9" fillId="0" borderId="21" xfId="1" applyFont="1" applyFill="1" applyBorder="1" applyAlignment="1">
      <alignment vertical="center"/>
    </xf>
    <xf numFmtId="0" fontId="9" fillId="0" borderId="16" xfId="3" applyFont="1" applyBorder="1" applyAlignment="1">
      <alignment horizontal="justify"/>
    </xf>
    <xf numFmtId="0" fontId="8" fillId="0" borderId="19" xfId="3" applyFont="1" applyBorder="1" applyAlignment="1">
      <alignment horizontal="justify" vertical="center"/>
    </xf>
    <xf numFmtId="43" fontId="8" fillId="0" borderId="20" xfId="7" applyFont="1" applyFill="1" applyBorder="1" applyAlignment="1">
      <alignment vertical="center"/>
    </xf>
    <xf numFmtId="43" fontId="8" fillId="0" borderId="21" xfId="7" applyFont="1" applyFill="1" applyBorder="1" applyAlignment="1">
      <alignment vertical="center"/>
    </xf>
    <xf numFmtId="0" fontId="9" fillId="0" borderId="16" xfId="3" applyFont="1" applyBorder="1" applyAlignment="1">
      <alignment horizontal="justify" vertical="center"/>
    </xf>
    <xf numFmtId="43" fontId="9" fillId="0" borderId="21" xfId="7" applyFont="1" applyFill="1" applyBorder="1"/>
    <xf numFmtId="43" fontId="9" fillId="0" borderId="20" xfId="7" applyFont="1" applyFill="1" applyBorder="1"/>
    <xf numFmtId="43" fontId="10" fillId="0" borderId="20" xfId="7" applyFont="1" applyFill="1" applyBorder="1"/>
    <xf numFmtId="43" fontId="10" fillId="0" borderId="21" xfId="7" applyFont="1" applyFill="1" applyBorder="1"/>
    <xf numFmtId="0" fontId="9" fillId="0" borderId="22" xfId="3" applyFont="1" applyBorder="1" applyAlignment="1">
      <alignment horizontal="justify"/>
    </xf>
    <xf numFmtId="43" fontId="9" fillId="0" borderId="23" xfId="1" applyFont="1" applyFill="1" applyBorder="1"/>
    <xf numFmtId="0" fontId="11" fillId="0" borderId="13" xfId="3" applyFont="1" applyBorder="1" applyAlignment="1">
      <alignment vertical="center"/>
    </xf>
    <xf numFmtId="44" fontId="11" fillId="0" borderId="13" xfId="2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4" applyFont="1" applyAlignment="1">
      <alignment horizontal="center"/>
    </xf>
    <xf numFmtId="43" fontId="13" fillId="0" borderId="0" xfId="1" applyFont="1" applyFill="1" applyAlignment="1">
      <alignment horizontal="center"/>
    </xf>
    <xf numFmtId="0" fontId="5" fillId="0" borderId="0" xfId="4"/>
    <xf numFmtId="0" fontId="11" fillId="0" borderId="0" xfId="3" applyFont="1" applyAlignment="1">
      <alignment vertical="center" wrapText="1"/>
    </xf>
    <xf numFmtId="43" fontId="11" fillId="0" borderId="0" xfId="3" applyNumberFormat="1" applyFont="1" applyAlignment="1">
      <alignment vertical="center" wrapText="1"/>
    </xf>
    <xf numFmtId="0" fontId="11" fillId="0" borderId="0" xfId="3" applyFont="1" applyAlignment="1">
      <alignment horizontal="left" vertical="center" wrapText="1"/>
    </xf>
    <xf numFmtId="43" fontId="11" fillId="0" borderId="0" xfId="3" applyNumberFormat="1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43" fontId="5" fillId="0" borderId="0" xfId="3" applyNumberFormat="1" applyFont="1" applyAlignment="1">
      <alignment horizontal="left" vertical="center" wrapText="1"/>
    </xf>
    <xf numFmtId="44" fontId="5" fillId="0" borderId="0" xfId="3" applyNumberFormat="1" applyFont="1" applyAlignment="1">
      <alignment horizontal="left" vertical="center" wrapText="1"/>
    </xf>
    <xf numFmtId="43" fontId="14" fillId="0" borderId="0" xfId="3" applyNumberFormat="1" applyFont="1"/>
    <xf numFmtId="0" fontId="2" fillId="0" borderId="0" xfId="3" applyFont="1" applyAlignment="1">
      <alignment horizontal="right"/>
    </xf>
    <xf numFmtId="43" fontId="2" fillId="0" borderId="0" xfId="3" applyNumberFormat="1" applyFont="1"/>
  </cellXfs>
  <cellStyles count="8">
    <cellStyle name="Millares" xfId="1" builtinId="3"/>
    <cellStyle name="Millares 2 2" xfId="7" xr:uid="{06140B26-724E-45F8-A3F1-BF13E44DDA79}"/>
    <cellStyle name="Moneda" xfId="2" builtinId="4"/>
    <cellStyle name="Normal" xfId="0" builtinId="0"/>
    <cellStyle name="Normal 15" xfId="5" xr:uid="{8B49C223-7F20-4EB6-BC04-FDE288163D9F}"/>
    <cellStyle name="Normal 2 2" xfId="6" xr:uid="{62D97969-67B8-4D1B-BC08-C28F6E7CC727}"/>
    <cellStyle name="Normal 6 4" xfId="3" xr:uid="{2B7F4043-0083-4D4D-8467-73427737E374}"/>
    <cellStyle name="Normal_Formatos aspecto Financiero 2 2" xfId="4" xr:uid="{A03709B0-BD57-4D20-9AAA-B56168DB03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86</xdr:row>
      <xdr:rowOff>123825</xdr:rowOff>
    </xdr:from>
    <xdr:to>
      <xdr:col>1</xdr:col>
      <xdr:colOff>3095625</xdr:colOff>
      <xdr:row>95</xdr:row>
      <xdr:rowOff>152399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23A0474C-0129-4378-84DC-EFD4E813A2D3}"/>
            </a:ext>
          </a:extLst>
        </xdr:cNvPr>
        <xdr:cNvSpPr txBox="1">
          <a:spLocks noChangeArrowheads="1"/>
        </xdr:cNvSpPr>
      </xdr:nvSpPr>
      <xdr:spPr bwMode="auto">
        <a:xfrm>
          <a:off x="1038225" y="16992600"/>
          <a:ext cx="20574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847725</xdr:colOff>
      <xdr:row>85</xdr:row>
      <xdr:rowOff>123825</xdr:rowOff>
    </xdr:from>
    <xdr:to>
      <xdr:col>7</xdr:col>
      <xdr:colOff>9525</xdr:colOff>
      <xdr:row>91</xdr:row>
      <xdr:rowOff>104775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F4353071-0190-4A43-9DAC-3107A4DF1441}"/>
            </a:ext>
          </a:extLst>
        </xdr:cNvPr>
        <xdr:cNvSpPr txBox="1">
          <a:spLocks noChangeArrowheads="1"/>
        </xdr:cNvSpPr>
      </xdr:nvSpPr>
      <xdr:spPr bwMode="auto">
        <a:xfrm>
          <a:off x="6410325" y="16802100"/>
          <a:ext cx="2371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4</xdr:col>
      <xdr:colOff>542925</xdr:colOff>
      <xdr:row>100</xdr:row>
      <xdr:rowOff>9525</xdr:rowOff>
    </xdr:from>
    <xdr:to>
      <xdr:col>7</xdr:col>
      <xdr:colOff>390525</xdr:colOff>
      <xdr:row>105</xdr:row>
      <xdr:rowOff>123825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55ADB478-AA3F-49C6-ADF4-29006E92747B}"/>
            </a:ext>
          </a:extLst>
        </xdr:cNvPr>
        <xdr:cNvSpPr txBox="1">
          <a:spLocks noChangeArrowheads="1"/>
        </xdr:cNvSpPr>
      </xdr:nvSpPr>
      <xdr:spPr bwMode="auto">
        <a:xfrm>
          <a:off x="6105525" y="19545300"/>
          <a:ext cx="30575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742950</xdr:colOff>
      <xdr:row>100</xdr:row>
      <xdr:rowOff>9525</xdr:rowOff>
    </xdr:from>
    <xdr:to>
      <xdr:col>2</xdr:col>
      <xdr:colOff>0</xdr:colOff>
      <xdr:row>107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30B00D96-0147-4899-8B52-DB29AB1C4637}"/>
            </a:ext>
          </a:extLst>
        </xdr:cNvPr>
        <xdr:cNvSpPr txBox="1">
          <a:spLocks noChangeArrowheads="1"/>
        </xdr:cNvSpPr>
      </xdr:nvSpPr>
      <xdr:spPr bwMode="auto">
        <a:xfrm>
          <a:off x="742950" y="19545300"/>
          <a:ext cx="27146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62\Presupuesto%20Compartido\DOCUMENTOS,%20OFICIOS%20Y%20FORMATOS%20CP%20JUAN\DICIEMBRE%202023\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PI"/>
      <sheetName val="BALANZA"/>
      <sheetName val="ANALITICO"/>
      <sheetName val="EAEP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2023</v>
          </cell>
        </row>
      </sheetData>
      <sheetData sheetId="2"/>
      <sheetData sheetId="3"/>
      <sheetData sheetId="4"/>
      <sheetData sheetId="5"/>
      <sheetData sheetId="6">
        <row r="2">
          <cell r="C2" t="str">
            <v xml:space="preserve"> </v>
          </cell>
        </row>
        <row r="3">
          <cell r="C3" t="str">
            <v>COMISIÓN DE AGUA POTABLE Y ALCANTARILLADO DEL MUNICIPIO DE ACAPULCO</v>
          </cell>
        </row>
        <row r="4">
          <cell r="C4" t="str">
            <v>ESTADO ANALÍTICO DEL PRESUPUESTO DE EGRESOS POR CLASIFICACIÓN DEL OBJETO DEL GASTO, MOSTRANDO LAS MODIFICACIONES PRESUPUESTALES A NIVEL PARTIDA ESPECIFICA</v>
          </cell>
        </row>
        <row r="5">
          <cell r="C5" t="str">
            <v>CORRESPONDIENTE DEL 01 DE ENERO AL 31 DE DICIEMBRE DE 2023</v>
          </cell>
        </row>
        <row r="7">
          <cell r="C7" t="str">
            <v xml:space="preserve">CAPITULO </v>
          </cell>
          <cell r="D7" t="str">
            <v>CONCEPTO</v>
          </cell>
          <cell r="E7" t="str">
            <v>PRESUPUESTO AUTORIZADO</v>
          </cell>
          <cell r="F7" t="str">
            <v xml:space="preserve">AMPLIACIONES </v>
          </cell>
          <cell r="G7" t="str">
            <v xml:space="preserve">REDUCCIONES  </v>
          </cell>
          <cell r="H7" t="str">
            <v>TRANSFERENCIAS COMPENSADAS</v>
          </cell>
          <cell r="J7" t="str">
            <v>PRESUPUESTO MODIFICADO</v>
          </cell>
          <cell r="K7" t="str">
            <v xml:space="preserve">DATO FORMATOS </v>
          </cell>
          <cell r="L7" t="str">
            <v>PRESUPUESTO DEVENGADO</v>
          </cell>
          <cell r="M7" t="str">
            <v>PRESUPUESTO PAGADO</v>
          </cell>
          <cell r="N7" t="str">
            <v xml:space="preserve">PENDIENTE DE PAGO </v>
          </cell>
          <cell r="O7" t="str">
            <v>SUBEJERCICIO</v>
          </cell>
        </row>
        <row r="8">
          <cell r="H8" t="str">
            <v xml:space="preserve">AUMENTOS </v>
          </cell>
          <cell r="I8" t="str">
            <v xml:space="preserve">DISMINUCIONES </v>
          </cell>
        </row>
        <row r="9">
          <cell r="B9">
            <v>1000</v>
          </cell>
          <cell r="C9">
            <v>1000</v>
          </cell>
          <cell r="D9" t="str">
            <v>SERVICIOS PERSONALES</v>
          </cell>
          <cell r="E9">
            <v>495121000.00000006</v>
          </cell>
          <cell r="F9">
            <v>-363142.65</v>
          </cell>
          <cell r="G9">
            <v>0</v>
          </cell>
          <cell r="H9">
            <v>188279922.37999997</v>
          </cell>
          <cell r="I9">
            <v>188296180.76999998</v>
          </cell>
          <cell r="J9">
            <v>494741598.95999992</v>
          </cell>
          <cell r="K9">
            <v>-379401.04000001028</v>
          </cell>
          <cell r="L9">
            <v>485272451.56000006</v>
          </cell>
          <cell r="M9">
            <v>430054081.25999999</v>
          </cell>
          <cell r="N9">
            <v>55218370.300000004</v>
          </cell>
          <cell r="O9">
            <v>9469147.3999999668</v>
          </cell>
        </row>
        <row r="10">
          <cell r="B10">
            <v>1100</v>
          </cell>
          <cell r="C10" t="str">
            <v>.    1100</v>
          </cell>
          <cell r="D10" t="str">
            <v>REMUNERACIONES AL PERSONAL DE CARÁCTER PERMANENTE</v>
          </cell>
          <cell r="E10">
            <v>262090674.05000004</v>
          </cell>
          <cell r="F10">
            <v>0</v>
          </cell>
          <cell r="G10">
            <v>0</v>
          </cell>
          <cell r="H10">
            <v>48213157.719999999</v>
          </cell>
          <cell r="I10">
            <v>43969324.009999998</v>
          </cell>
          <cell r="J10">
            <v>266334507.76000002</v>
          </cell>
          <cell r="K10">
            <v>4243833.7100000028</v>
          </cell>
          <cell r="L10">
            <v>264965508.86000001</v>
          </cell>
          <cell r="M10">
            <v>264949730.54000002</v>
          </cell>
          <cell r="N10">
            <v>15778.320000004023</v>
          </cell>
          <cell r="O10">
            <v>1368998.9000000153</v>
          </cell>
        </row>
        <row r="11">
          <cell r="B11">
            <v>1130</v>
          </cell>
          <cell r="C11" t="str">
            <v>-       1130</v>
          </cell>
          <cell r="D11" t="str">
            <v>SUELDOS BASE AL PERSONAL PERMANENTE     </v>
          </cell>
          <cell r="E11">
            <v>262090674.05000004</v>
          </cell>
          <cell r="F11">
            <v>0</v>
          </cell>
          <cell r="G11">
            <v>0</v>
          </cell>
          <cell r="H11">
            <v>48213157.719999999</v>
          </cell>
          <cell r="I11">
            <v>43969324.009999998</v>
          </cell>
          <cell r="J11">
            <v>266334507.76000002</v>
          </cell>
          <cell r="K11">
            <v>4243833.7100000028</v>
          </cell>
          <cell r="L11">
            <v>264965508.86000001</v>
          </cell>
          <cell r="M11">
            <v>264949730.54000002</v>
          </cell>
          <cell r="N11">
            <v>15778.320000004023</v>
          </cell>
          <cell r="O11">
            <v>1368998.9000000153</v>
          </cell>
        </row>
        <row r="12">
          <cell r="B12">
            <v>11301</v>
          </cell>
          <cell r="C12">
            <v>11301</v>
          </cell>
          <cell r="D12" t="str">
            <v>SUELDOS SINDICALIZADOS</v>
          </cell>
          <cell r="E12">
            <v>96079368.180000022</v>
          </cell>
          <cell r="F12">
            <v>0</v>
          </cell>
          <cell r="H12">
            <v>13466681.6</v>
          </cell>
          <cell r="I12">
            <v>8506501.4800000004</v>
          </cell>
          <cell r="J12">
            <v>101039548.30000001</v>
          </cell>
          <cell r="K12">
            <v>4960180.1199999992</v>
          </cell>
          <cell r="L12">
            <v>100496006</v>
          </cell>
          <cell r="M12">
            <v>100496006</v>
          </cell>
          <cell r="N12">
            <v>0</v>
          </cell>
          <cell r="O12">
            <v>543542.30000001192</v>
          </cell>
        </row>
        <row r="13">
          <cell r="B13">
            <v>11302</v>
          </cell>
          <cell r="C13">
            <v>11302</v>
          </cell>
          <cell r="D13" t="str">
            <v>SOBRESUELDO VIDA CARA</v>
          </cell>
          <cell r="E13">
            <v>96079368.180000022</v>
          </cell>
          <cell r="F13">
            <v>0</v>
          </cell>
          <cell r="H13">
            <v>15030105.190000001</v>
          </cell>
          <cell r="I13">
            <v>15915310.82</v>
          </cell>
          <cell r="J13">
            <v>95194162.550000012</v>
          </cell>
          <cell r="K13">
            <v>-885205.62999999896</v>
          </cell>
          <cell r="L13">
            <v>95194162.550000027</v>
          </cell>
          <cell r="M13">
            <v>95194162.549999997</v>
          </cell>
          <cell r="N13">
            <v>0</v>
          </cell>
          <cell r="O13">
            <v>0</v>
          </cell>
        </row>
        <row r="14">
          <cell r="B14">
            <v>11303</v>
          </cell>
          <cell r="C14">
            <v>11303</v>
          </cell>
          <cell r="D14" t="str">
            <v>SUELDOS FUNCIONARIOS</v>
          </cell>
          <cell r="E14">
            <v>11159322.120000005</v>
          </cell>
          <cell r="F14">
            <v>0</v>
          </cell>
          <cell r="H14">
            <v>5390859.2800000003</v>
          </cell>
          <cell r="I14">
            <v>4909563.3000000017</v>
          </cell>
          <cell r="J14">
            <v>11640618.100000005</v>
          </cell>
          <cell r="K14">
            <v>481295.97999999858</v>
          </cell>
          <cell r="L14">
            <v>11470576.510000007</v>
          </cell>
          <cell r="M14">
            <v>11459736.1</v>
          </cell>
          <cell r="N14">
            <v>10840.4100000076</v>
          </cell>
          <cell r="O14">
            <v>170041.58999999799</v>
          </cell>
        </row>
        <row r="15">
          <cell r="B15">
            <v>11304</v>
          </cell>
          <cell r="C15">
            <v>11304</v>
          </cell>
          <cell r="D15" t="str">
            <v>SUELDOS CONTRATO MANUAL</v>
          </cell>
          <cell r="E15">
            <v>58772615.57</v>
          </cell>
          <cell r="F15">
            <v>0</v>
          </cell>
          <cell r="H15">
            <v>14325511.650000002</v>
          </cell>
          <cell r="I15">
            <v>14637948.409999998</v>
          </cell>
          <cell r="J15">
            <v>58460178.810000002</v>
          </cell>
          <cell r="K15">
            <v>-312436.75999999605</v>
          </cell>
          <cell r="L15">
            <v>57804763.799999997</v>
          </cell>
          <cell r="M15">
            <v>57799825.890000001</v>
          </cell>
          <cell r="N15">
            <v>4937.9099999964237</v>
          </cell>
          <cell r="O15">
            <v>655415.01000000536</v>
          </cell>
        </row>
        <row r="16">
          <cell r="B16">
            <v>1200</v>
          </cell>
          <cell r="C16" t="str">
            <v>.    1200</v>
          </cell>
          <cell r="D16" t="str">
            <v>REMUNERACIONES AL PERSONAL DE CARACTER TRANSITORIO</v>
          </cell>
          <cell r="E16">
            <v>18211653.84</v>
          </cell>
          <cell r="F16">
            <v>-290707.90000000002</v>
          </cell>
          <cell r="G16">
            <v>0</v>
          </cell>
          <cell r="H16">
            <v>9709872.160000002</v>
          </cell>
          <cell r="I16">
            <v>9401443.2400000002</v>
          </cell>
          <cell r="J16">
            <v>18229374.859999999</v>
          </cell>
          <cell r="K16">
            <v>17721.020000001416</v>
          </cell>
          <cell r="L16">
            <v>17279557.450000003</v>
          </cell>
          <cell r="M16">
            <v>17277679.079999998</v>
          </cell>
          <cell r="N16">
            <v>1878.3700000047684</v>
          </cell>
          <cell r="O16">
            <v>949817.40999999642</v>
          </cell>
        </row>
        <row r="17">
          <cell r="B17">
            <v>1220</v>
          </cell>
          <cell r="C17" t="str">
            <v>-       1220</v>
          </cell>
          <cell r="D17" t="str">
            <v>SUELDOS BASE AL PERSONAL EVENTUAL</v>
          </cell>
          <cell r="E17">
            <v>18211653.84</v>
          </cell>
          <cell r="F17">
            <v>-290707.90000000002</v>
          </cell>
          <cell r="G17">
            <v>0</v>
          </cell>
          <cell r="H17">
            <v>9709872.160000002</v>
          </cell>
          <cell r="I17">
            <v>9401443.2400000002</v>
          </cell>
          <cell r="J17">
            <v>18229374.859999999</v>
          </cell>
          <cell r="K17">
            <v>17721.020000001416</v>
          </cell>
          <cell r="L17">
            <v>17279557.450000003</v>
          </cell>
          <cell r="M17">
            <v>17277679.079999998</v>
          </cell>
          <cell r="N17">
            <v>1878.3700000047684</v>
          </cell>
          <cell r="O17">
            <v>949817.40999999642</v>
          </cell>
        </row>
        <row r="18">
          <cell r="B18">
            <v>12201</v>
          </cell>
          <cell r="C18">
            <v>12201</v>
          </cell>
          <cell r="D18" t="str">
            <v>SUELDOS EVENTUAL</v>
          </cell>
          <cell r="E18">
            <v>18211653.84</v>
          </cell>
          <cell r="F18">
            <v>-290707.90000000002</v>
          </cell>
          <cell r="H18">
            <v>9709872.160000002</v>
          </cell>
          <cell r="I18">
            <v>9401443.2400000002</v>
          </cell>
          <cell r="J18">
            <v>18229374.859999999</v>
          </cell>
          <cell r="K18">
            <v>17721.020000001416</v>
          </cell>
          <cell r="L18">
            <v>17279557.450000003</v>
          </cell>
          <cell r="M18">
            <v>17277679.079999998</v>
          </cell>
          <cell r="N18">
            <v>1878.3700000047684</v>
          </cell>
          <cell r="O18">
            <v>949817.40999999642</v>
          </cell>
        </row>
        <row r="19">
          <cell r="B19">
            <v>1300</v>
          </cell>
          <cell r="C19" t="str">
            <v>.    1300</v>
          </cell>
          <cell r="D19" t="str">
            <v>REMUNERACIONES ADICIONALES Y ESPECIALES</v>
          </cell>
          <cell r="E19">
            <v>108747639.99999999</v>
          </cell>
          <cell r="F19">
            <v>0</v>
          </cell>
          <cell r="G19">
            <v>0</v>
          </cell>
          <cell r="H19">
            <v>32887946.039999992</v>
          </cell>
          <cell r="I19">
            <v>28679704.380000003</v>
          </cell>
          <cell r="J19">
            <v>112955881.65999998</v>
          </cell>
          <cell r="K19">
            <v>4208241.6599999936</v>
          </cell>
          <cell r="L19">
            <v>108280441.27000001</v>
          </cell>
          <cell r="M19">
            <v>99741764.680000007</v>
          </cell>
          <cell r="N19">
            <v>8538676.5900000148</v>
          </cell>
          <cell r="O19">
            <v>4675440.389999968</v>
          </cell>
        </row>
        <row r="20">
          <cell r="B20">
            <v>1310</v>
          </cell>
          <cell r="C20" t="str">
            <v>-       1310</v>
          </cell>
          <cell r="D20" t="str">
            <v>PRIMAS POR AÑOS DE SERVICIOS EFECTIVOS PRESTADOS</v>
          </cell>
          <cell r="E20">
            <v>8444160</v>
          </cell>
          <cell r="F20">
            <v>0</v>
          </cell>
          <cell r="G20">
            <v>0</v>
          </cell>
          <cell r="H20">
            <v>2408493.46</v>
          </cell>
          <cell r="I20">
            <v>582973.43999999994</v>
          </cell>
          <cell r="J20">
            <v>10269680.020000001</v>
          </cell>
          <cell r="K20">
            <v>1825520.02</v>
          </cell>
          <cell r="L20">
            <v>10269680.02</v>
          </cell>
          <cell r="M20">
            <v>10269680.02</v>
          </cell>
          <cell r="N20">
            <v>0</v>
          </cell>
          <cell r="O20">
            <v>0</v>
          </cell>
        </row>
        <row r="21">
          <cell r="B21">
            <v>13101</v>
          </cell>
          <cell r="C21">
            <v>13101</v>
          </cell>
          <cell r="D21" t="str">
            <v>QUINQUENIOS POR ANTIGÜEDAD</v>
          </cell>
          <cell r="E21">
            <v>8444160</v>
          </cell>
          <cell r="F21">
            <v>0</v>
          </cell>
          <cell r="H21">
            <v>2408493.46</v>
          </cell>
          <cell r="I21">
            <v>582973.43999999994</v>
          </cell>
          <cell r="J21">
            <v>10269680.020000001</v>
          </cell>
          <cell r="K21">
            <v>1825520.02</v>
          </cell>
          <cell r="L21">
            <v>10269680.02</v>
          </cell>
          <cell r="M21">
            <v>10269680.02</v>
          </cell>
          <cell r="N21">
            <v>0</v>
          </cell>
          <cell r="O21">
            <v>0</v>
          </cell>
        </row>
        <row r="22">
          <cell r="B22">
            <v>1320</v>
          </cell>
          <cell r="C22" t="str">
            <v>-       1320</v>
          </cell>
          <cell r="D22" t="str">
            <v>PRIMAS DE VACACIONES, DOMINICAL Y GRATIFICACION DE FIN DE AÑO</v>
          </cell>
          <cell r="E22">
            <v>69669333.279999986</v>
          </cell>
          <cell r="F22">
            <v>0</v>
          </cell>
          <cell r="G22">
            <v>0</v>
          </cell>
          <cell r="H22">
            <v>7287176.4199999999</v>
          </cell>
          <cell r="I22">
            <v>3821132.47</v>
          </cell>
          <cell r="J22">
            <v>73135377.229999989</v>
          </cell>
          <cell r="K22">
            <v>3466043.9499999997</v>
          </cell>
          <cell r="L22">
            <v>70315132.940000013</v>
          </cell>
          <cell r="M22">
            <v>61793518.620000005</v>
          </cell>
          <cell r="N22">
            <v>8521614.3200000059</v>
          </cell>
          <cell r="O22">
            <v>2820244.2899999814</v>
          </cell>
        </row>
        <row r="23">
          <cell r="B23">
            <v>13201</v>
          </cell>
          <cell r="C23">
            <v>13201</v>
          </cell>
          <cell r="D23" t="str">
            <v>PRIMA VACACIONAL</v>
          </cell>
          <cell r="E23">
            <v>5752401.1700000009</v>
          </cell>
          <cell r="F23">
            <v>0</v>
          </cell>
          <cell r="H23">
            <v>367698.67</v>
          </cell>
          <cell r="I23">
            <v>333585.22999999986</v>
          </cell>
          <cell r="J23">
            <v>5786514.6100000013</v>
          </cell>
          <cell r="K23">
            <v>34113.440000000119</v>
          </cell>
          <cell r="L23">
            <v>4760223.7000000011</v>
          </cell>
          <cell r="M23">
            <v>1609451.99</v>
          </cell>
          <cell r="N23">
            <v>3150771.7100000009</v>
          </cell>
          <cell r="O23">
            <v>1026290.9100000001</v>
          </cell>
        </row>
        <row r="24">
          <cell r="B24">
            <v>13202</v>
          </cell>
          <cell r="C24">
            <v>13202</v>
          </cell>
          <cell r="D24" t="str">
            <v>PRIMA DOMINICAL</v>
          </cell>
          <cell r="E24">
            <v>676920.4800000001</v>
          </cell>
          <cell r="F24">
            <v>0</v>
          </cell>
          <cell r="H24">
            <v>423773.74</v>
          </cell>
          <cell r="I24">
            <v>407011.83999999997</v>
          </cell>
          <cell r="J24">
            <v>693682.38000000024</v>
          </cell>
          <cell r="K24">
            <v>16761.900000000023</v>
          </cell>
          <cell r="L24">
            <v>624595.94999999984</v>
          </cell>
          <cell r="M24">
            <v>624595.92000000004</v>
          </cell>
          <cell r="N24">
            <v>2.9999999795109034E-2</v>
          </cell>
          <cell r="O24">
            <v>69086.4300000004</v>
          </cell>
        </row>
        <row r="25">
          <cell r="B25">
            <v>13203</v>
          </cell>
          <cell r="C25">
            <v>13203</v>
          </cell>
          <cell r="D25" t="str">
            <v>AGUINALDO</v>
          </cell>
          <cell r="E25">
            <v>63240011.629999988</v>
          </cell>
          <cell r="F25">
            <v>0</v>
          </cell>
          <cell r="H25">
            <v>6495704.0099999998</v>
          </cell>
          <cell r="I25">
            <v>3080535.4000000004</v>
          </cell>
          <cell r="J25">
            <v>66655180.239999987</v>
          </cell>
          <cell r="K25">
            <v>3415168.6099999994</v>
          </cell>
          <cell r="L25">
            <v>64930313.290000007</v>
          </cell>
          <cell r="M25">
            <v>59559470.710000001</v>
          </cell>
          <cell r="N25">
            <v>5370842.5800000057</v>
          </cell>
          <cell r="O25">
            <v>1724866.9499999806</v>
          </cell>
        </row>
        <row r="26">
          <cell r="B26">
            <v>1330</v>
          </cell>
          <cell r="C26" t="str">
            <v>-       1330</v>
          </cell>
          <cell r="D26" t="str">
            <v>HORAS EXTRAORDINARIAS                   </v>
          </cell>
          <cell r="E26">
            <v>16493357.52</v>
          </cell>
          <cell r="F26">
            <v>0</v>
          </cell>
          <cell r="G26">
            <v>0</v>
          </cell>
          <cell r="H26">
            <v>12083704.52</v>
          </cell>
          <cell r="I26">
            <v>12694070.850000001</v>
          </cell>
          <cell r="J26">
            <v>15882991.189999998</v>
          </cell>
          <cell r="K26">
            <v>-610366.33000000194</v>
          </cell>
          <cell r="L26">
            <v>14656114.420000006</v>
          </cell>
          <cell r="M26">
            <v>14655852.039999999</v>
          </cell>
          <cell r="N26">
            <v>262.3800000064075</v>
          </cell>
          <cell r="O26">
            <v>1226876.7699999921</v>
          </cell>
        </row>
        <row r="27">
          <cell r="B27">
            <v>13301</v>
          </cell>
          <cell r="C27">
            <v>13301</v>
          </cell>
          <cell r="D27" t="str">
            <v>HORAS EXTRAS</v>
          </cell>
          <cell r="E27">
            <v>16493357.52</v>
          </cell>
          <cell r="F27">
            <v>0</v>
          </cell>
          <cell r="H27">
            <v>12083704.52</v>
          </cell>
          <cell r="I27">
            <v>12694070.850000001</v>
          </cell>
          <cell r="J27">
            <v>15882991.189999998</v>
          </cell>
          <cell r="K27">
            <v>-610366.33000000194</v>
          </cell>
          <cell r="L27">
            <v>14656114.420000006</v>
          </cell>
          <cell r="M27">
            <v>14655852.039999999</v>
          </cell>
          <cell r="N27">
            <v>262.3800000064075</v>
          </cell>
          <cell r="O27">
            <v>1226876.7699999921</v>
          </cell>
        </row>
        <row r="28">
          <cell r="B28">
            <v>1340</v>
          </cell>
          <cell r="C28" t="str">
            <v>-       1340</v>
          </cell>
          <cell r="D28" t="str">
            <v>COMPENSACIONES                          </v>
          </cell>
          <cell r="E28">
            <v>14140789.200000001</v>
          </cell>
          <cell r="F28">
            <v>0</v>
          </cell>
          <cell r="G28">
            <v>0</v>
          </cell>
          <cell r="H28">
            <v>11108571.639999995</v>
          </cell>
          <cell r="I28">
            <v>11581527.619999999</v>
          </cell>
          <cell r="J28">
            <v>13667833.219999997</v>
          </cell>
          <cell r="K28">
            <v>-472955.98000000417</v>
          </cell>
          <cell r="L28">
            <v>13039513.890000002</v>
          </cell>
          <cell r="M28">
            <v>13022714</v>
          </cell>
          <cell r="N28">
            <v>16799.890000002459</v>
          </cell>
          <cell r="O28">
            <v>628319.32999999449</v>
          </cell>
        </row>
        <row r="29">
          <cell r="B29">
            <v>13401</v>
          </cell>
          <cell r="C29">
            <v>13401</v>
          </cell>
          <cell r="D29" t="str">
            <v>COMPENSACIONES</v>
          </cell>
          <cell r="E29">
            <v>14140789.200000001</v>
          </cell>
          <cell r="F29">
            <v>0</v>
          </cell>
          <cell r="H29">
            <v>11108571.639999995</v>
          </cell>
          <cell r="I29">
            <v>11581527.619999999</v>
          </cell>
          <cell r="J29">
            <v>13667833.219999997</v>
          </cell>
          <cell r="K29">
            <v>-472955.98000000417</v>
          </cell>
          <cell r="L29">
            <v>13039513.890000002</v>
          </cell>
          <cell r="M29">
            <v>13022714</v>
          </cell>
          <cell r="N29">
            <v>16799.890000002459</v>
          </cell>
          <cell r="O29">
            <v>628319.32999999449</v>
          </cell>
        </row>
        <row r="30">
          <cell r="B30">
            <v>1400</v>
          </cell>
          <cell r="C30" t="str">
            <v>.    1400</v>
          </cell>
          <cell r="D30" t="str">
            <v>SEGURIDAD SOCIAL</v>
          </cell>
          <cell r="E30">
            <v>54700000</v>
          </cell>
          <cell r="F30">
            <v>0</v>
          </cell>
          <cell r="G30">
            <v>0</v>
          </cell>
          <cell r="H30">
            <v>21935616.580000002</v>
          </cell>
          <cell r="I30">
            <v>24279020.379999999</v>
          </cell>
          <cell r="J30">
            <v>52356596.200000003</v>
          </cell>
          <cell r="K30">
            <v>-2343403.8000000007</v>
          </cell>
          <cell r="L30">
            <v>51163218.359999985</v>
          </cell>
          <cell r="M30">
            <v>23326197</v>
          </cell>
          <cell r="N30">
            <v>27837021.359999985</v>
          </cell>
          <cell r="O30">
            <v>1193377.8399999971</v>
          </cell>
        </row>
        <row r="31">
          <cell r="B31">
            <v>1410</v>
          </cell>
          <cell r="C31" t="str">
            <v>-       1410</v>
          </cell>
          <cell r="D31" t="str">
            <v>APORTACIONES DE SEGURIDAD SOCIAL        </v>
          </cell>
          <cell r="E31">
            <v>52700000</v>
          </cell>
          <cell r="F31">
            <v>0</v>
          </cell>
          <cell r="G31">
            <v>0</v>
          </cell>
          <cell r="H31">
            <v>17735549.810000002</v>
          </cell>
          <cell r="I31">
            <v>18978953.609999999</v>
          </cell>
          <cell r="J31">
            <v>51456596.200000003</v>
          </cell>
          <cell r="K31">
            <v>-1243403.8000000007</v>
          </cell>
          <cell r="L31">
            <v>50263218.359999985</v>
          </cell>
          <cell r="M31">
            <v>22826197</v>
          </cell>
          <cell r="N31">
            <v>27437021.359999985</v>
          </cell>
          <cell r="O31">
            <v>1193377.8399999971</v>
          </cell>
        </row>
        <row r="32">
          <cell r="B32">
            <v>14101</v>
          </cell>
          <cell r="C32">
            <v>14101</v>
          </cell>
          <cell r="D32" t="str">
            <v>APORTACIONES ISSSTE CUOTA FEDERAL</v>
          </cell>
          <cell r="E32">
            <v>9000000</v>
          </cell>
          <cell r="F32">
            <v>0</v>
          </cell>
          <cell r="H32">
            <v>2650566.2799999989</v>
          </cell>
          <cell r="I32">
            <v>2646872.4199999995</v>
          </cell>
          <cell r="J32">
            <v>9003693.8599999994</v>
          </cell>
          <cell r="K32">
            <v>3693.859999999404</v>
          </cell>
          <cell r="L32">
            <v>8899104.1600000001</v>
          </cell>
          <cell r="M32">
            <v>0</v>
          </cell>
          <cell r="N32">
            <v>8899104.1600000001</v>
          </cell>
          <cell r="O32">
            <v>104589.69999999925</v>
          </cell>
        </row>
        <row r="33">
          <cell r="B33">
            <v>14102</v>
          </cell>
          <cell r="C33">
            <v>14102</v>
          </cell>
          <cell r="D33" t="str">
            <v>APORTACION ISSSPEG CUOTA GUERRERO</v>
          </cell>
          <cell r="E33">
            <v>34700000</v>
          </cell>
          <cell r="F33">
            <v>0</v>
          </cell>
          <cell r="H33">
            <v>5199046.71</v>
          </cell>
          <cell r="I33">
            <v>5794240.9799999995</v>
          </cell>
          <cell r="J33">
            <v>34104805.730000004</v>
          </cell>
          <cell r="K33">
            <v>-595194.26999999955</v>
          </cell>
          <cell r="L33">
            <v>34104805.729999989</v>
          </cell>
          <cell r="M33">
            <v>15570170.380000001</v>
          </cell>
          <cell r="N33">
            <v>18534635.349999987</v>
          </cell>
          <cell r="O33">
            <v>0</v>
          </cell>
        </row>
        <row r="34">
          <cell r="B34">
            <v>14103</v>
          </cell>
          <cell r="C34">
            <v>14103</v>
          </cell>
          <cell r="D34" t="str">
            <v>CUOTA IMSS APORTACION EMPRESA</v>
          </cell>
          <cell r="E34">
            <v>9000000</v>
          </cell>
          <cell r="F34">
            <v>0</v>
          </cell>
          <cell r="H34">
            <v>9885936.8200000022</v>
          </cell>
          <cell r="I34">
            <v>10537840.210000003</v>
          </cell>
          <cell r="J34">
            <v>8348096.6099999975</v>
          </cell>
          <cell r="K34">
            <v>-651903.3900000006</v>
          </cell>
          <cell r="L34">
            <v>7259308.4699999997</v>
          </cell>
          <cell r="M34">
            <v>7256026.6200000001</v>
          </cell>
          <cell r="N34">
            <v>3281.8499999996275</v>
          </cell>
          <cell r="O34">
            <v>1088788.1399999978</v>
          </cell>
        </row>
        <row r="35">
          <cell r="B35">
            <v>1440</v>
          </cell>
          <cell r="C35" t="str">
            <v>-       1440</v>
          </cell>
          <cell r="D35" t="str">
            <v>APORTACIONES PARA SEGUROS               </v>
          </cell>
          <cell r="E35">
            <v>2000000</v>
          </cell>
          <cell r="F35">
            <v>0</v>
          </cell>
          <cell r="G35">
            <v>0</v>
          </cell>
          <cell r="H35">
            <v>4200066.7699999996</v>
          </cell>
          <cell r="I35">
            <v>5300066.7699999996</v>
          </cell>
          <cell r="J35">
            <v>900000</v>
          </cell>
          <cell r="K35">
            <v>-1100000</v>
          </cell>
          <cell r="L35">
            <v>900000</v>
          </cell>
          <cell r="M35">
            <v>500000</v>
          </cell>
          <cell r="N35">
            <v>400000</v>
          </cell>
          <cell r="O35">
            <v>0</v>
          </cell>
        </row>
        <row r="36">
          <cell r="B36">
            <v>14401</v>
          </cell>
          <cell r="C36">
            <v>14401</v>
          </cell>
          <cell r="D36" t="str">
            <v>SEGURO DE VIDA</v>
          </cell>
          <cell r="E36">
            <v>2000000</v>
          </cell>
          <cell r="F36">
            <v>0</v>
          </cell>
          <cell r="H36">
            <v>4200066.7699999996</v>
          </cell>
          <cell r="I36">
            <v>5300066.7699999996</v>
          </cell>
          <cell r="J36">
            <v>900000</v>
          </cell>
          <cell r="K36">
            <v>-1100000</v>
          </cell>
          <cell r="L36">
            <v>900000</v>
          </cell>
          <cell r="M36">
            <v>500000</v>
          </cell>
          <cell r="N36">
            <v>400000</v>
          </cell>
          <cell r="O36">
            <v>0</v>
          </cell>
        </row>
        <row r="37">
          <cell r="B37">
            <v>1500</v>
          </cell>
          <cell r="C37" t="str">
            <v>.    1500</v>
          </cell>
          <cell r="D37" t="str">
            <v>OTRAS PRESTACIONES SOCIALES Y ECONÓMICAS</v>
          </cell>
          <cell r="E37">
            <v>43463381.189999998</v>
          </cell>
          <cell r="F37">
            <v>0</v>
          </cell>
          <cell r="G37">
            <v>0</v>
          </cell>
          <cell r="H37">
            <v>31785989.309999991</v>
          </cell>
          <cell r="I37">
            <v>32788992.219999995</v>
          </cell>
          <cell r="J37">
            <v>42460378.279999994</v>
          </cell>
          <cell r="K37">
            <v>-1003002.910000002</v>
          </cell>
          <cell r="L37">
            <v>41500686.160000004</v>
          </cell>
          <cell r="M37">
            <v>22678113.370000005</v>
          </cell>
          <cell r="N37">
            <v>18822572.789999999</v>
          </cell>
          <cell r="O37">
            <v>959692.11999999126</v>
          </cell>
        </row>
        <row r="38">
          <cell r="B38">
            <v>1520</v>
          </cell>
          <cell r="C38" t="str">
            <v>-       1520</v>
          </cell>
          <cell r="D38" t="str">
            <v>INDEMNIZACIONES                         </v>
          </cell>
          <cell r="E38">
            <v>11099999.999999996</v>
          </cell>
          <cell r="F38">
            <v>0</v>
          </cell>
          <cell r="G38">
            <v>0</v>
          </cell>
          <cell r="H38">
            <v>13115685.179999992</v>
          </cell>
          <cell r="I38">
            <v>17435689.129999995</v>
          </cell>
          <cell r="J38">
            <v>6779996.0499999933</v>
          </cell>
          <cell r="K38">
            <v>-4320003.950000003</v>
          </cell>
          <cell r="L38">
            <v>6779996.0500000007</v>
          </cell>
          <cell r="M38">
            <v>2939954.3</v>
          </cell>
          <cell r="N38">
            <v>3840041.7500000009</v>
          </cell>
          <cell r="O38">
            <v>-7.4505805969238281E-9</v>
          </cell>
        </row>
        <row r="39">
          <cell r="B39">
            <v>15201</v>
          </cell>
          <cell r="C39">
            <v>15201</v>
          </cell>
          <cell r="D39" t="str">
            <v>FINIQUITOS E INDEMNIZACIONES</v>
          </cell>
          <cell r="E39">
            <v>11099999.999999996</v>
          </cell>
          <cell r="F39">
            <v>0</v>
          </cell>
          <cell r="H39">
            <v>13115685.179999992</v>
          </cell>
          <cell r="I39">
            <v>17435689.129999995</v>
          </cell>
          <cell r="J39">
            <v>6779996.0499999933</v>
          </cell>
          <cell r="K39">
            <v>-4320003.950000003</v>
          </cell>
          <cell r="L39">
            <v>6779996.0500000007</v>
          </cell>
          <cell r="M39">
            <v>2939954.3</v>
          </cell>
          <cell r="N39">
            <v>3840041.7500000009</v>
          </cell>
          <cell r="O39">
            <v>-7.4505805969238281E-9</v>
          </cell>
        </row>
        <row r="40">
          <cell r="B40">
            <v>1540</v>
          </cell>
          <cell r="C40" t="str">
            <v>-       1540</v>
          </cell>
          <cell r="D40" t="str">
            <v>PRESTACIONES CONTRACTUALES              </v>
          </cell>
          <cell r="E40">
            <v>22966081.189999998</v>
          </cell>
          <cell r="F40">
            <v>0</v>
          </cell>
          <cell r="G40">
            <v>0</v>
          </cell>
          <cell r="H40">
            <v>12043604.129999999</v>
          </cell>
          <cell r="I40">
            <v>8200903.0899999999</v>
          </cell>
          <cell r="J40">
            <v>26808782.23</v>
          </cell>
          <cell r="K40">
            <v>3842701.040000001</v>
          </cell>
          <cell r="L40">
            <v>25849090.110000003</v>
          </cell>
          <cell r="M40">
            <v>10869361.990000002</v>
          </cell>
          <cell r="N40">
            <v>14979728.120000001</v>
          </cell>
          <cell r="O40">
            <v>959692.11999999871</v>
          </cell>
        </row>
        <row r="41">
          <cell r="B41">
            <v>15401</v>
          </cell>
          <cell r="C41">
            <v>15401</v>
          </cell>
          <cell r="D41" t="str">
            <v>PERMISOS ECONOMICOS</v>
          </cell>
          <cell r="E41">
            <v>4727115.5900000008</v>
          </cell>
          <cell r="F41">
            <v>0</v>
          </cell>
          <cell r="H41">
            <v>585840.22</v>
          </cell>
          <cell r="I41">
            <v>653319.14</v>
          </cell>
          <cell r="J41">
            <v>4659636.6700000009</v>
          </cell>
          <cell r="K41">
            <v>-67478.920000000042</v>
          </cell>
          <cell r="L41">
            <v>4055513.45</v>
          </cell>
          <cell r="M41">
            <v>-545727.79</v>
          </cell>
          <cell r="N41">
            <v>4601241.24</v>
          </cell>
          <cell r="O41">
            <v>604123.22000000067</v>
          </cell>
        </row>
        <row r="42">
          <cell r="B42">
            <v>15402</v>
          </cell>
          <cell r="C42">
            <v>15402</v>
          </cell>
          <cell r="D42" t="str">
            <v>VACACIONES</v>
          </cell>
          <cell r="E42">
            <v>799999.99999999988</v>
          </cell>
          <cell r="F42">
            <v>0</v>
          </cell>
          <cell r="H42">
            <v>1821055.8399999996</v>
          </cell>
          <cell r="I42">
            <v>1991189.3299999996</v>
          </cell>
          <cell r="J42">
            <v>629866.50999999978</v>
          </cell>
          <cell r="K42">
            <v>-170133.49</v>
          </cell>
          <cell r="L42">
            <v>629866.51000000013</v>
          </cell>
          <cell r="M42">
            <v>349349.86</v>
          </cell>
          <cell r="N42">
            <v>280516.65000000014</v>
          </cell>
          <cell r="O42">
            <v>0</v>
          </cell>
        </row>
        <row r="43">
          <cell r="B43">
            <v>15403</v>
          </cell>
          <cell r="C43">
            <v>15403</v>
          </cell>
          <cell r="D43" t="str">
            <v>I.S.R. FUNCIONARIOS</v>
          </cell>
          <cell r="E43">
            <v>368000</v>
          </cell>
          <cell r="F43">
            <v>0</v>
          </cell>
          <cell r="H43">
            <v>401876.24999999988</v>
          </cell>
          <cell r="I43">
            <v>219000</v>
          </cell>
          <cell r="J43">
            <v>550876.24999999988</v>
          </cell>
          <cell r="K43">
            <v>182876.24999999988</v>
          </cell>
          <cell r="L43">
            <v>453204.26999999984</v>
          </cell>
          <cell r="M43">
            <v>0</v>
          </cell>
          <cell r="N43">
            <v>453204.26999999984</v>
          </cell>
          <cell r="O43">
            <v>97671.98000000004</v>
          </cell>
        </row>
        <row r="44">
          <cell r="B44">
            <v>15404</v>
          </cell>
          <cell r="C44">
            <v>15404</v>
          </cell>
          <cell r="D44" t="str">
            <v>I.S.R. EMPLEADOS</v>
          </cell>
          <cell r="E44">
            <v>7282000</v>
          </cell>
          <cell r="F44">
            <v>0</v>
          </cell>
          <cell r="H44">
            <v>7168938.4400000013</v>
          </cell>
          <cell r="I44">
            <v>4569000</v>
          </cell>
          <cell r="J44">
            <v>9881938.4400000013</v>
          </cell>
          <cell r="K44">
            <v>2599938.4400000013</v>
          </cell>
          <cell r="L44">
            <v>9644765.8800000027</v>
          </cell>
          <cell r="M44">
            <v>0</v>
          </cell>
          <cell r="N44">
            <v>9644765.8800000027</v>
          </cell>
          <cell r="O44">
            <v>237172.55999999866</v>
          </cell>
        </row>
        <row r="45">
          <cell r="B45">
            <v>15405</v>
          </cell>
          <cell r="C45">
            <v>15405</v>
          </cell>
          <cell r="D45" t="str">
            <v>DESPENSA</v>
          </cell>
          <cell r="E45">
            <v>4855365.5999999996</v>
          </cell>
          <cell r="F45">
            <v>0</v>
          </cell>
          <cell r="H45">
            <v>1010657.2</v>
          </cell>
          <cell r="I45">
            <v>340682.8</v>
          </cell>
          <cell r="J45">
            <v>5525340</v>
          </cell>
          <cell r="K45">
            <v>669974.39999999991</v>
          </cell>
          <cell r="L45">
            <v>5516070</v>
          </cell>
          <cell r="M45">
            <v>5516069.9800000004</v>
          </cell>
          <cell r="N45">
            <v>1.9999999552965164E-2</v>
          </cell>
          <cell r="O45">
            <v>9270</v>
          </cell>
        </row>
        <row r="46">
          <cell r="B46">
            <v>15406</v>
          </cell>
          <cell r="C46">
            <v>15406</v>
          </cell>
          <cell r="D46" t="str">
            <v>GUARDERIA</v>
          </cell>
          <cell r="E46">
            <v>33600</v>
          </cell>
          <cell r="F46">
            <v>0</v>
          </cell>
          <cell r="H46">
            <v>16450</v>
          </cell>
          <cell r="I46">
            <v>16450</v>
          </cell>
          <cell r="J46">
            <v>33600</v>
          </cell>
          <cell r="K46">
            <v>0</v>
          </cell>
          <cell r="L46">
            <v>33600</v>
          </cell>
          <cell r="M46">
            <v>33599.96</v>
          </cell>
          <cell r="N46">
            <v>4.0000000000873115E-2</v>
          </cell>
          <cell r="O46">
            <v>0</v>
          </cell>
        </row>
        <row r="47">
          <cell r="B47">
            <v>15407</v>
          </cell>
          <cell r="C47">
            <v>15407</v>
          </cell>
          <cell r="D47" t="str">
            <v>PRESTACIONES CONTRACTUALES (PS)</v>
          </cell>
          <cell r="E47">
            <v>4900000</v>
          </cell>
          <cell r="F47">
            <v>0</v>
          </cell>
          <cell r="H47">
            <v>1038786.1799999999</v>
          </cell>
          <cell r="I47">
            <v>411261.81999999995</v>
          </cell>
          <cell r="J47">
            <v>5527524.3599999994</v>
          </cell>
          <cell r="K47">
            <v>627524.36</v>
          </cell>
          <cell r="L47">
            <v>5516070</v>
          </cell>
          <cell r="M47">
            <v>5516069.9800000004</v>
          </cell>
          <cell r="N47">
            <v>1.9999999552965164E-2</v>
          </cell>
          <cell r="O47">
            <v>11454.359999999404</v>
          </cell>
        </row>
        <row r="48">
          <cell r="B48">
            <v>1550</v>
          </cell>
          <cell r="C48" t="str">
            <v>-    1550</v>
          </cell>
          <cell r="D48" t="str">
            <v>APOYOS A LA CAPACITACIÓN DE LOS SERVIDORES PÚBLICOS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>
            <v>15501</v>
          </cell>
          <cell r="C49">
            <v>15501</v>
          </cell>
          <cell r="D49" t="str">
            <v>APOYOS A LA CAPACITACION DE LOS SERVIDOR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>
            <v>1590</v>
          </cell>
          <cell r="C50" t="str">
            <v>-         1590</v>
          </cell>
          <cell r="D50" t="str">
            <v>OTRAS PRESTACIONES SOCIALES Y ECONÓMICAS</v>
          </cell>
          <cell r="E50">
            <v>9397300</v>
          </cell>
          <cell r="F50">
            <v>0</v>
          </cell>
          <cell r="G50">
            <v>0</v>
          </cell>
          <cell r="H50">
            <v>6626700</v>
          </cell>
          <cell r="I50">
            <v>7152400</v>
          </cell>
          <cell r="J50">
            <v>8871600</v>
          </cell>
          <cell r="K50">
            <v>-525700</v>
          </cell>
          <cell r="L50">
            <v>8871600</v>
          </cell>
          <cell r="M50">
            <v>8868797.0800000001</v>
          </cell>
          <cell r="N50">
            <v>2802.9199999999255</v>
          </cell>
          <cell r="O50">
            <v>0</v>
          </cell>
        </row>
        <row r="51">
          <cell r="B51">
            <v>15902</v>
          </cell>
          <cell r="C51">
            <v>15902</v>
          </cell>
          <cell r="D51" t="str">
            <v>BECAS DE ESTUDIO</v>
          </cell>
          <cell r="E51">
            <v>247000</v>
          </cell>
          <cell r="F51">
            <v>0</v>
          </cell>
          <cell r="H51">
            <v>914000</v>
          </cell>
          <cell r="I51">
            <v>768000</v>
          </cell>
          <cell r="J51">
            <v>393000</v>
          </cell>
          <cell r="K51">
            <v>146000</v>
          </cell>
          <cell r="L51">
            <v>393000</v>
          </cell>
          <cell r="M51">
            <v>393000</v>
          </cell>
          <cell r="N51">
            <v>0</v>
          </cell>
          <cell r="O51">
            <v>0</v>
          </cell>
        </row>
        <row r="52">
          <cell r="B52">
            <v>15903</v>
          </cell>
          <cell r="C52">
            <v>15903</v>
          </cell>
          <cell r="D52" t="str">
            <v>BONO DEL DIA DEL BUROCRATA</v>
          </cell>
          <cell r="E52">
            <v>5313000</v>
          </cell>
          <cell r="F52">
            <v>0</v>
          </cell>
          <cell r="H52">
            <v>5420000</v>
          </cell>
          <cell r="I52">
            <v>5875000</v>
          </cell>
          <cell r="J52">
            <v>4858000</v>
          </cell>
          <cell r="K52">
            <v>-455000</v>
          </cell>
          <cell r="L52">
            <v>4858000</v>
          </cell>
          <cell r="M52">
            <v>4855197.08</v>
          </cell>
          <cell r="N52">
            <v>2802.9199999999255</v>
          </cell>
          <cell r="O52">
            <v>0</v>
          </cell>
        </row>
        <row r="53">
          <cell r="B53">
            <v>15904</v>
          </cell>
          <cell r="C53">
            <v>15904</v>
          </cell>
          <cell r="D53" t="str">
            <v>BONO DEL DIA DE LA MADRE</v>
          </cell>
          <cell r="E53">
            <v>1530000</v>
          </cell>
          <cell r="F53">
            <v>0</v>
          </cell>
          <cell r="H53">
            <v>131800</v>
          </cell>
          <cell r="I53">
            <v>164200</v>
          </cell>
          <cell r="J53">
            <v>1497600</v>
          </cell>
          <cell r="K53">
            <v>-32400</v>
          </cell>
          <cell r="L53">
            <v>1497600</v>
          </cell>
          <cell r="M53">
            <v>1497600</v>
          </cell>
          <cell r="N53">
            <v>0</v>
          </cell>
          <cell r="O53">
            <v>0</v>
          </cell>
        </row>
        <row r="54">
          <cell r="B54">
            <v>15905</v>
          </cell>
          <cell r="C54">
            <v>15905</v>
          </cell>
          <cell r="D54" t="str">
            <v>BONO DEL DIA DEL PADRE</v>
          </cell>
          <cell r="E54">
            <v>2252000</v>
          </cell>
          <cell r="F54">
            <v>0</v>
          </cell>
          <cell r="H54">
            <v>82800</v>
          </cell>
          <cell r="I54">
            <v>270200</v>
          </cell>
          <cell r="J54">
            <v>2064600</v>
          </cell>
          <cell r="K54">
            <v>-187400</v>
          </cell>
          <cell r="L54">
            <v>2064600</v>
          </cell>
          <cell r="M54">
            <v>2064600</v>
          </cell>
          <cell r="N54">
            <v>0</v>
          </cell>
          <cell r="O54">
            <v>0</v>
          </cell>
        </row>
        <row r="55">
          <cell r="B55">
            <v>15906</v>
          </cell>
          <cell r="C55">
            <v>15906</v>
          </cell>
          <cell r="D55" t="str">
            <v>PAQUETE ESCOLAR</v>
          </cell>
          <cell r="E55">
            <v>55300</v>
          </cell>
          <cell r="F55">
            <v>0</v>
          </cell>
          <cell r="H55">
            <v>78100</v>
          </cell>
          <cell r="I55">
            <v>75000</v>
          </cell>
          <cell r="J55">
            <v>58400</v>
          </cell>
          <cell r="K55">
            <v>3100</v>
          </cell>
          <cell r="L55">
            <v>58400</v>
          </cell>
          <cell r="M55">
            <v>58400</v>
          </cell>
          <cell r="N55">
            <v>0</v>
          </cell>
          <cell r="O55">
            <v>0</v>
          </cell>
        </row>
        <row r="56">
          <cell r="B56">
            <v>1600</v>
          </cell>
          <cell r="C56" t="str">
            <v>.    1600</v>
          </cell>
          <cell r="D56" t="str">
            <v>PREVISIONES</v>
          </cell>
          <cell r="E56">
            <v>4091650.92</v>
          </cell>
          <cell r="F56">
            <v>0</v>
          </cell>
          <cell r="G56">
            <v>0</v>
          </cell>
          <cell r="H56">
            <v>35933420.759999998</v>
          </cell>
          <cell r="I56">
            <v>39840694.850000001</v>
          </cell>
          <cell r="J56">
            <v>184376.82999999821</v>
          </cell>
          <cell r="K56">
            <v>-3907274.0900000036</v>
          </cell>
          <cell r="L56">
            <v>0</v>
          </cell>
          <cell r="M56">
            <v>0</v>
          </cell>
          <cell r="N56">
            <v>0</v>
          </cell>
          <cell r="O56">
            <v>184376.82999999821</v>
          </cell>
        </row>
        <row r="57">
          <cell r="B57">
            <v>1610</v>
          </cell>
          <cell r="C57" t="str">
            <v>-       1610</v>
          </cell>
          <cell r="D57" t="str">
            <v>PREVISIONES DE CARÁCTER LABORAL, ECONÓMICA Y DE SEGURIDAD SOCIAL</v>
          </cell>
          <cell r="E57">
            <v>4091650.92</v>
          </cell>
          <cell r="F57">
            <v>0</v>
          </cell>
          <cell r="G57">
            <v>0</v>
          </cell>
          <cell r="H57">
            <v>35933420.759999998</v>
          </cell>
          <cell r="I57">
            <v>39840694.850000001</v>
          </cell>
          <cell r="J57">
            <v>184376.82999999821</v>
          </cell>
          <cell r="K57">
            <v>-3907274.0900000036</v>
          </cell>
          <cell r="L57">
            <v>0</v>
          </cell>
          <cell r="M57">
            <v>0</v>
          </cell>
          <cell r="N57">
            <v>0</v>
          </cell>
          <cell r="O57">
            <v>184376.82999999821</v>
          </cell>
        </row>
        <row r="58">
          <cell r="B58">
            <v>16101</v>
          </cell>
          <cell r="C58">
            <v>16101</v>
          </cell>
          <cell r="D58" t="str">
            <v>PREVISION SOCIAL</v>
          </cell>
          <cell r="E58">
            <v>4091650.92</v>
          </cell>
          <cell r="F58">
            <v>0</v>
          </cell>
          <cell r="H58">
            <v>35933420.759999998</v>
          </cell>
          <cell r="I58">
            <v>39840694.850000001</v>
          </cell>
          <cell r="J58">
            <v>184376.82999999821</v>
          </cell>
          <cell r="K58">
            <v>-3907274.0900000036</v>
          </cell>
          <cell r="L58">
            <v>0</v>
          </cell>
          <cell r="M58">
            <v>0</v>
          </cell>
          <cell r="N58">
            <v>0</v>
          </cell>
          <cell r="O58">
            <v>184376.82999999821</v>
          </cell>
        </row>
        <row r="59">
          <cell r="B59">
            <v>1700</v>
          </cell>
          <cell r="C59" t="str">
            <v>.    1700</v>
          </cell>
          <cell r="D59" t="str">
            <v>PAGO DE ESTÍMULOS A SERVIDORES PÚBLICOS</v>
          </cell>
          <cell r="E59">
            <v>3816000</v>
          </cell>
          <cell r="F59">
            <v>-72434.75</v>
          </cell>
          <cell r="G59">
            <v>0</v>
          </cell>
          <cell r="H59">
            <v>7813919.8100000005</v>
          </cell>
          <cell r="I59">
            <v>9337001.6900000013</v>
          </cell>
          <cell r="J59">
            <v>2220483.3699999992</v>
          </cell>
          <cell r="K59">
            <v>-1595516.6300000008</v>
          </cell>
          <cell r="L59">
            <v>2083039.4599999997</v>
          </cell>
          <cell r="M59">
            <v>2080596.59</v>
          </cell>
          <cell r="N59">
            <v>2442.8699999996461</v>
          </cell>
          <cell r="O59">
            <v>137443.90999999945</v>
          </cell>
        </row>
        <row r="60">
          <cell r="B60">
            <v>1710</v>
          </cell>
          <cell r="C60" t="str">
            <v>-       1710</v>
          </cell>
          <cell r="D60" t="str">
            <v>ESTÍMULOS                               </v>
          </cell>
          <cell r="E60">
            <v>3816000</v>
          </cell>
          <cell r="F60">
            <v>-72434.75</v>
          </cell>
          <cell r="G60">
            <v>0</v>
          </cell>
          <cell r="H60">
            <v>7813919.8100000005</v>
          </cell>
          <cell r="I60">
            <v>9337001.6900000013</v>
          </cell>
          <cell r="J60">
            <v>2220483.3699999992</v>
          </cell>
          <cell r="K60">
            <v>-1595516.6300000008</v>
          </cell>
          <cell r="L60">
            <v>2083039.4599999997</v>
          </cell>
          <cell r="M60">
            <v>2080596.59</v>
          </cell>
          <cell r="N60">
            <v>2442.8699999996461</v>
          </cell>
          <cell r="O60">
            <v>137443.90999999945</v>
          </cell>
        </row>
        <row r="61">
          <cell r="B61">
            <v>17101</v>
          </cell>
          <cell r="C61">
            <v>17101</v>
          </cell>
          <cell r="D61" t="str">
            <v>ESTIMULOS</v>
          </cell>
          <cell r="E61">
            <v>3816000</v>
          </cell>
          <cell r="F61">
            <v>-72434.75</v>
          </cell>
          <cell r="H61">
            <v>7813919.8100000005</v>
          </cell>
          <cell r="I61">
            <v>9337001.6900000013</v>
          </cell>
          <cell r="J61">
            <v>2220483.3699999992</v>
          </cell>
          <cell r="K61">
            <v>-1595516.6300000008</v>
          </cell>
          <cell r="L61">
            <v>2083039.4599999997</v>
          </cell>
          <cell r="M61">
            <v>2080596.59</v>
          </cell>
          <cell r="N61">
            <v>2442.8699999996461</v>
          </cell>
          <cell r="O61">
            <v>137443.90999999945</v>
          </cell>
        </row>
        <row r="62">
          <cell r="B62">
            <v>17105</v>
          </cell>
          <cell r="C62">
            <v>17105</v>
          </cell>
          <cell r="D62" t="str">
            <v>ESTIMULO Y GRATIFICACION ESPECIAL</v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>
            <v>2000</v>
          </cell>
          <cell r="C63">
            <v>2000</v>
          </cell>
          <cell r="D63" t="str">
            <v>MATERIALES Y SUMINISTROS</v>
          </cell>
          <cell r="E63">
            <v>37506203.920000002</v>
          </cell>
          <cell r="F63">
            <v>4748366.82</v>
          </cell>
          <cell r="G63">
            <v>0</v>
          </cell>
          <cell r="H63">
            <v>75749315.879999995</v>
          </cell>
          <cell r="I63">
            <v>73280641.840000004</v>
          </cell>
          <cell r="J63">
            <v>44723244.779999994</v>
          </cell>
          <cell r="K63">
            <v>7217040.8599999938</v>
          </cell>
          <cell r="L63">
            <v>41662134.86999999</v>
          </cell>
          <cell r="M63">
            <v>30047960.170000002</v>
          </cell>
          <cell r="N63">
            <v>11614174.699999996</v>
          </cell>
          <cell r="O63">
            <v>3061109.9099999992</v>
          </cell>
        </row>
        <row r="64">
          <cell r="B64">
            <v>2100</v>
          </cell>
          <cell r="C64" t="str">
            <v>.    2100</v>
          </cell>
          <cell r="D64" t="str">
            <v>MATERIALES DE ADMINISTRACIÓN, EMISIÓN DE DOCUMENTOS Y ARTICULOS OFICIALES</v>
          </cell>
          <cell r="E64">
            <v>3215104.6999999997</v>
          </cell>
          <cell r="F64">
            <v>0</v>
          </cell>
          <cell r="G64">
            <v>0</v>
          </cell>
          <cell r="H64">
            <v>7392154.9199999999</v>
          </cell>
          <cell r="I64">
            <v>8053035.8400000008</v>
          </cell>
          <cell r="J64">
            <v>2554223.7799999984</v>
          </cell>
          <cell r="K64">
            <v>-660880.92000000132</v>
          </cell>
          <cell r="L64">
            <v>2095841.4</v>
          </cell>
          <cell r="M64">
            <v>1754222.77</v>
          </cell>
          <cell r="N64">
            <v>341618.62999999995</v>
          </cell>
          <cell r="O64">
            <v>458382.37999999849</v>
          </cell>
        </row>
        <row r="65">
          <cell r="B65">
            <v>2110</v>
          </cell>
          <cell r="C65" t="str">
            <v>-       2110</v>
          </cell>
          <cell r="D65" t="str">
            <v xml:space="preserve">MATERIALES, ÚTILES Y EQUIPOS MENORES DE OFICINA </v>
          </cell>
          <cell r="E65">
            <v>965104.69999999984</v>
          </cell>
          <cell r="F65">
            <v>0</v>
          </cell>
          <cell r="G65">
            <v>0</v>
          </cell>
          <cell r="H65">
            <v>2858345.1799999992</v>
          </cell>
          <cell r="I65">
            <v>2986652.5300000003</v>
          </cell>
          <cell r="J65">
            <v>836797.34999999858</v>
          </cell>
          <cell r="K65">
            <v>-128307.35000000114</v>
          </cell>
          <cell r="L65">
            <v>554885.57999999996</v>
          </cell>
          <cell r="M65">
            <v>500416.95</v>
          </cell>
          <cell r="N65">
            <v>54468.629999999946</v>
          </cell>
          <cell r="O65">
            <v>281911.76999999862</v>
          </cell>
        </row>
        <row r="66">
          <cell r="B66">
            <v>21101</v>
          </cell>
          <cell r="C66">
            <v>21101</v>
          </cell>
          <cell r="D66" t="str">
            <v>MATERIALES Y SUMINISTROS PARA OFICINA</v>
          </cell>
          <cell r="E66">
            <v>815104.69999999984</v>
          </cell>
          <cell r="F66">
            <v>0</v>
          </cell>
          <cell r="H66">
            <v>1979281.0299999993</v>
          </cell>
          <cell r="I66">
            <v>2063350.2000000004</v>
          </cell>
          <cell r="J66">
            <v>731035.52999999863</v>
          </cell>
          <cell r="K66">
            <v>-84069.17000000109</v>
          </cell>
          <cell r="L66">
            <v>512217.50999999995</v>
          </cell>
          <cell r="M66">
            <v>457748.88</v>
          </cell>
          <cell r="N66">
            <v>54468.629999999946</v>
          </cell>
          <cell r="O66">
            <v>218818.01999999868</v>
          </cell>
        </row>
        <row r="67">
          <cell r="B67">
            <v>21102</v>
          </cell>
          <cell r="C67">
            <v>21102</v>
          </cell>
          <cell r="D67" t="str">
            <v>EQUIPOS MENORES DE OFICINA</v>
          </cell>
          <cell r="E67">
            <v>150000</v>
          </cell>
          <cell r="F67">
            <v>0</v>
          </cell>
          <cell r="H67">
            <v>879064.15</v>
          </cell>
          <cell r="I67">
            <v>923302.33000000007</v>
          </cell>
          <cell r="J67">
            <v>105761.81999999995</v>
          </cell>
          <cell r="K67">
            <v>-44238.180000000051</v>
          </cell>
          <cell r="L67">
            <v>42668.07</v>
          </cell>
          <cell r="M67">
            <v>42668.07</v>
          </cell>
          <cell r="N67">
            <v>0</v>
          </cell>
          <cell r="O67">
            <v>63093.749999999949</v>
          </cell>
        </row>
        <row r="68">
          <cell r="B68">
            <v>2120</v>
          </cell>
          <cell r="C68" t="str">
            <v>-       2120</v>
          </cell>
          <cell r="D68" t="str">
            <v xml:space="preserve">MATERIALES Y ÚTILES DE IMPRESIÓN Y REPRODUCCION </v>
          </cell>
          <cell r="E68">
            <v>20000</v>
          </cell>
          <cell r="F68">
            <v>0</v>
          </cell>
          <cell r="G68">
            <v>0</v>
          </cell>
          <cell r="H68">
            <v>79498.429999999993</v>
          </cell>
          <cell r="I68">
            <v>96448.329999999987</v>
          </cell>
          <cell r="J68">
            <v>3050.1000000000058</v>
          </cell>
          <cell r="K68">
            <v>-16949.899999999994</v>
          </cell>
          <cell r="L68">
            <v>0</v>
          </cell>
          <cell r="M68">
            <v>0</v>
          </cell>
          <cell r="N68">
            <v>0</v>
          </cell>
          <cell r="O68">
            <v>3050.1000000000058</v>
          </cell>
        </row>
        <row r="69">
          <cell r="B69">
            <v>21201</v>
          </cell>
          <cell r="C69">
            <v>21201</v>
          </cell>
          <cell r="D69" t="str">
            <v>MATERIALES Y UTILES PARA ENGARGOLAR</v>
          </cell>
          <cell r="E69">
            <v>20000</v>
          </cell>
          <cell r="F69">
            <v>0</v>
          </cell>
          <cell r="H69">
            <v>79498.429999999993</v>
          </cell>
          <cell r="I69">
            <v>96448.329999999987</v>
          </cell>
          <cell r="J69">
            <v>3050.1000000000058</v>
          </cell>
          <cell r="K69">
            <v>-16949.899999999994</v>
          </cell>
          <cell r="L69">
            <v>0</v>
          </cell>
          <cell r="M69">
            <v>0</v>
          </cell>
          <cell r="N69">
            <v>0</v>
          </cell>
          <cell r="O69">
            <v>3050.1000000000058</v>
          </cell>
        </row>
        <row r="70">
          <cell r="B70">
            <v>2140</v>
          </cell>
          <cell r="C70" t="str">
            <v>-       2140</v>
          </cell>
          <cell r="D70" t="str">
            <v>MATERIALES, ÚTILES Y EQUIPOS MENORES DE TECNOLOGIAS DE LA INFORMACION Y COMUNICACIONES</v>
          </cell>
          <cell r="E70">
            <v>380000</v>
          </cell>
          <cell r="F70">
            <v>0</v>
          </cell>
          <cell r="G70">
            <v>0</v>
          </cell>
          <cell r="H70">
            <v>1733607.67</v>
          </cell>
          <cell r="I70">
            <v>1588943.12</v>
          </cell>
          <cell r="J70">
            <v>524664.54999999993</v>
          </cell>
          <cell r="K70">
            <v>144664.54999999993</v>
          </cell>
          <cell r="L70">
            <v>351847.99</v>
          </cell>
          <cell r="M70">
            <v>349597.99</v>
          </cell>
          <cell r="N70">
            <v>2250</v>
          </cell>
          <cell r="O70">
            <v>172816.55999999997</v>
          </cell>
        </row>
        <row r="71">
          <cell r="B71">
            <v>21401</v>
          </cell>
          <cell r="C71">
            <v>21401</v>
          </cell>
          <cell r="D71" t="str">
            <v>MATERIAL DE COMPUTO</v>
          </cell>
          <cell r="E71">
            <v>350000</v>
          </cell>
          <cell r="F71">
            <v>0</v>
          </cell>
          <cell r="H71">
            <v>1500675.03</v>
          </cell>
          <cell r="I71">
            <v>1364580.09</v>
          </cell>
          <cell r="J71">
            <v>486094.93999999994</v>
          </cell>
          <cell r="K71">
            <v>136094.93999999994</v>
          </cell>
          <cell r="L71">
            <v>336881.48</v>
          </cell>
          <cell r="M71">
            <v>334631.48</v>
          </cell>
          <cell r="N71">
            <v>2250</v>
          </cell>
          <cell r="O71">
            <v>149213.45999999996</v>
          </cell>
        </row>
        <row r="72">
          <cell r="B72">
            <v>21402</v>
          </cell>
          <cell r="C72">
            <v>21402</v>
          </cell>
          <cell r="D72" t="str">
            <v>EQ. MENOR DE TECNO. INFORMACION Y COMUNI</v>
          </cell>
          <cell r="E72">
            <v>30000</v>
          </cell>
          <cell r="F72">
            <v>0</v>
          </cell>
          <cell r="H72">
            <v>232932.63999999998</v>
          </cell>
          <cell r="I72">
            <v>224363.03</v>
          </cell>
          <cell r="J72">
            <v>38569.610000000015</v>
          </cell>
          <cell r="K72">
            <v>8569.609999999986</v>
          </cell>
          <cell r="L72">
            <v>14966.509999999998</v>
          </cell>
          <cell r="M72">
            <v>14966.51</v>
          </cell>
          <cell r="N72">
            <v>0</v>
          </cell>
          <cell r="O72">
            <v>23603.100000000017</v>
          </cell>
        </row>
        <row r="73">
          <cell r="B73">
            <v>2150</v>
          </cell>
          <cell r="C73" t="str">
            <v>-       2150</v>
          </cell>
          <cell r="D73" t="str">
            <v>MATERIAL IMPRESO E INFORMACION DIGITAL</v>
          </cell>
          <cell r="E73">
            <v>1500000</v>
          </cell>
          <cell r="F73">
            <v>0</v>
          </cell>
          <cell r="G73">
            <v>0</v>
          </cell>
          <cell r="H73">
            <v>2184986.37</v>
          </cell>
          <cell r="I73">
            <v>2674664.87</v>
          </cell>
          <cell r="J73">
            <v>1010321.5</v>
          </cell>
          <cell r="K73">
            <v>-489678.5</v>
          </cell>
          <cell r="L73">
            <v>1010321</v>
          </cell>
          <cell r="M73">
            <v>725421</v>
          </cell>
          <cell r="N73">
            <v>284900</v>
          </cell>
          <cell r="O73">
            <v>0.5</v>
          </cell>
        </row>
        <row r="74">
          <cell r="B74">
            <v>21501</v>
          </cell>
          <cell r="C74">
            <v>21501</v>
          </cell>
          <cell r="D74" t="str">
            <v>MATERIAL IMPRESO E INFORMACIÓN DIGITAL</v>
          </cell>
          <cell r="E74">
            <v>1500000</v>
          </cell>
          <cell r="F74">
            <v>0</v>
          </cell>
          <cell r="H74">
            <v>2184986.37</v>
          </cell>
          <cell r="I74">
            <v>2674664.87</v>
          </cell>
          <cell r="J74">
            <v>1010321.5</v>
          </cell>
          <cell r="K74">
            <v>-489678.5</v>
          </cell>
          <cell r="L74">
            <v>1010321</v>
          </cell>
          <cell r="M74">
            <v>725421</v>
          </cell>
          <cell r="N74">
            <v>284900</v>
          </cell>
          <cell r="O74">
            <v>0.5</v>
          </cell>
        </row>
        <row r="75">
          <cell r="B75">
            <v>2160</v>
          </cell>
          <cell r="C75" t="str">
            <v>-       2160</v>
          </cell>
          <cell r="D75" t="str">
            <v>MATERIAL DE LIMPIEZA                    </v>
          </cell>
          <cell r="E75">
            <v>350000</v>
          </cell>
          <cell r="F75">
            <v>0</v>
          </cell>
          <cell r="G75">
            <v>0</v>
          </cell>
          <cell r="H75">
            <v>531017.27</v>
          </cell>
          <cell r="I75">
            <v>706326.99000000011</v>
          </cell>
          <cell r="J75">
            <v>174690.27999999991</v>
          </cell>
          <cell r="K75">
            <v>-175309.72000000009</v>
          </cell>
          <cell r="L75">
            <v>174086.83</v>
          </cell>
          <cell r="M75">
            <v>174086.83</v>
          </cell>
          <cell r="N75">
            <v>0</v>
          </cell>
          <cell r="O75">
            <v>603.44999999992433</v>
          </cell>
        </row>
        <row r="76">
          <cell r="B76">
            <v>21601</v>
          </cell>
          <cell r="C76">
            <v>21601</v>
          </cell>
          <cell r="D76" t="str">
            <v>ASEO Y LIMPIEZA</v>
          </cell>
          <cell r="E76">
            <v>350000</v>
          </cell>
          <cell r="F76">
            <v>0</v>
          </cell>
          <cell r="H76">
            <v>531017.27</v>
          </cell>
          <cell r="I76">
            <v>706326.99000000011</v>
          </cell>
          <cell r="J76">
            <v>174690.27999999991</v>
          </cell>
          <cell r="K76">
            <v>-175309.72000000009</v>
          </cell>
          <cell r="L76">
            <v>174086.83</v>
          </cell>
          <cell r="M76">
            <v>174086.83</v>
          </cell>
          <cell r="N76">
            <v>0</v>
          </cell>
          <cell r="O76">
            <v>603.44999999992433</v>
          </cell>
        </row>
        <row r="77">
          <cell r="B77">
            <v>2170</v>
          </cell>
          <cell r="C77" t="str">
            <v>-       2170</v>
          </cell>
          <cell r="D77" t="str">
            <v>MATERIALES Y ÚTILES DE ENSEÑANZA        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B78">
            <v>21701</v>
          </cell>
          <cell r="C78">
            <v>21701</v>
          </cell>
          <cell r="D78" t="str">
            <v>MATERIAL DIDACTICO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B79">
            <v>2180</v>
          </cell>
          <cell r="C79" t="str">
            <v>-     2180</v>
          </cell>
          <cell r="D79" t="str">
            <v>MATERIALES PARA EL REGISTRO E IDENTIFICACIÓN DE BIENES Y PERSONAS</v>
          </cell>
          <cell r="E79">
            <v>0</v>
          </cell>
          <cell r="F79">
            <v>0</v>
          </cell>
          <cell r="G79">
            <v>0</v>
          </cell>
          <cell r="H79">
            <v>4700</v>
          </cell>
          <cell r="I79">
            <v>0</v>
          </cell>
          <cell r="J79">
            <v>4700</v>
          </cell>
          <cell r="K79">
            <v>4700</v>
          </cell>
          <cell r="L79">
            <v>4700</v>
          </cell>
          <cell r="M79">
            <v>4700</v>
          </cell>
          <cell r="N79">
            <v>0</v>
          </cell>
          <cell r="O79">
            <v>0</v>
          </cell>
        </row>
        <row r="80">
          <cell r="B80">
            <v>21801</v>
          </cell>
          <cell r="C80">
            <v>21801</v>
          </cell>
          <cell r="D80" t="str">
            <v>GAFETES Y CREDENCIALES</v>
          </cell>
          <cell r="E80">
            <v>0</v>
          </cell>
          <cell r="F80">
            <v>0</v>
          </cell>
          <cell r="H80">
            <v>4700</v>
          </cell>
          <cell r="I80">
            <v>0</v>
          </cell>
          <cell r="J80">
            <v>4700</v>
          </cell>
          <cell r="K80">
            <v>4700</v>
          </cell>
          <cell r="L80">
            <v>4700</v>
          </cell>
          <cell r="M80">
            <v>4700</v>
          </cell>
          <cell r="N80">
            <v>0</v>
          </cell>
          <cell r="O80">
            <v>0</v>
          </cell>
        </row>
        <row r="81">
          <cell r="B81">
            <v>2200</v>
          </cell>
          <cell r="C81" t="str">
            <v>.    2200</v>
          </cell>
          <cell r="D81" t="str">
            <v>ALIMENTOS Y UTENSILIOS</v>
          </cell>
          <cell r="E81">
            <v>420000</v>
          </cell>
          <cell r="F81">
            <v>0</v>
          </cell>
          <cell r="G81">
            <v>0</v>
          </cell>
          <cell r="H81">
            <v>545392.1399999999</v>
          </cell>
          <cell r="I81">
            <v>577043.51</v>
          </cell>
          <cell r="J81">
            <v>388348.62999999989</v>
          </cell>
          <cell r="K81">
            <v>-31651.370000000112</v>
          </cell>
          <cell r="L81">
            <v>388228.63</v>
          </cell>
          <cell r="M81">
            <v>387499.22</v>
          </cell>
          <cell r="N81">
            <v>729.4100000000326</v>
          </cell>
          <cell r="O81">
            <v>119.99999999988358</v>
          </cell>
        </row>
        <row r="82">
          <cell r="B82">
            <v>2210</v>
          </cell>
          <cell r="C82" t="str">
            <v>-       2210</v>
          </cell>
          <cell r="D82" t="str">
            <v>PRODUCTOS ALIMENTICIOS PARA PERSONAS    </v>
          </cell>
          <cell r="E82">
            <v>420000</v>
          </cell>
          <cell r="F82">
            <v>0</v>
          </cell>
          <cell r="G82">
            <v>0</v>
          </cell>
          <cell r="H82">
            <v>545392.1399999999</v>
          </cell>
          <cell r="I82">
            <v>577043.51</v>
          </cell>
          <cell r="J82">
            <v>388348.62999999989</v>
          </cell>
          <cell r="K82">
            <v>-31651.370000000112</v>
          </cell>
          <cell r="L82">
            <v>388228.63</v>
          </cell>
          <cell r="M82">
            <v>387499.22</v>
          </cell>
          <cell r="N82">
            <v>729.4100000000326</v>
          </cell>
          <cell r="O82">
            <v>119.99999999988358</v>
          </cell>
        </row>
        <row r="83">
          <cell r="B83">
            <v>22101</v>
          </cell>
          <cell r="C83">
            <v>22101</v>
          </cell>
          <cell r="D83" t="str">
            <v>PRODUCTOS ALIMENTICIOS</v>
          </cell>
          <cell r="E83">
            <v>420000</v>
          </cell>
          <cell r="F83">
            <v>0</v>
          </cell>
          <cell r="H83">
            <v>545392.1399999999</v>
          </cell>
          <cell r="I83">
            <v>577043.51</v>
          </cell>
          <cell r="J83">
            <v>388348.62999999989</v>
          </cell>
          <cell r="K83">
            <v>-31651.370000000112</v>
          </cell>
          <cell r="L83">
            <v>388228.63</v>
          </cell>
          <cell r="M83">
            <v>387499.22</v>
          </cell>
          <cell r="N83">
            <v>729.4100000000326</v>
          </cell>
          <cell r="O83">
            <v>119.99999999988358</v>
          </cell>
        </row>
        <row r="84">
          <cell r="B84">
            <v>2300</v>
          </cell>
          <cell r="C84" t="str">
            <v>.    2300</v>
          </cell>
          <cell r="D84" t="str">
            <v>MATERIAS PRIMAS Y MATERIALES DE PRODUCCION Y COMERCIALIZACION</v>
          </cell>
          <cell r="E84">
            <v>500000</v>
          </cell>
          <cell r="F84">
            <v>0</v>
          </cell>
          <cell r="G84">
            <v>0</v>
          </cell>
          <cell r="H84">
            <v>1549308.07</v>
          </cell>
          <cell r="I84">
            <v>1066058.07</v>
          </cell>
          <cell r="J84">
            <v>983250</v>
          </cell>
          <cell r="K84">
            <v>483250</v>
          </cell>
          <cell r="L84">
            <v>983250</v>
          </cell>
          <cell r="M84">
            <v>983250</v>
          </cell>
          <cell r="N84">
            <v>0</v>
          </cell>
          <cell r="O84">
            <v>0</v>
          </cell>
        </row>
        <row r="85">
          <cell r="B85">
            <v>2380</v>
          </cell>
          <cell r="C85" t="str">
            <v>-       2380</v>
          </cell>
          <cell r="D85" t="str">
            <v>MERCANCÍAS ADQUIRIDAS PARA SU COMERCIALIZACION</v>
          </cell>
          <cell r="E85">
            <v>500000</v>
          </cell>
          <cell r="F85">
            <v>0</v>
          </cell>
          <cell r="G85">
            <v>0</v>
          </cell>
          <cell r="H85">
            <v>1549308.07</v>
          </cell>
          <cell r="I85">
            <v>1066058.07</v>
          </cell>
          <cell r="J85">
            <v>983250</v>
          </cell>
          <cell r="K85">
            <v>483250</v>
          </cell>
          <cell r="L85">
            <v>983250</v>
          </cell>
          <cell r="M85">
            <v>983250</v>
          </cell>
          <cell r="N85">
            <v>0</v>
          </cell>
          <cell r="O85">
            <v>0</v>
          </cell>
        </row>
        <row r="86">
          <cell r="B86">
            <v>23802</v>
          </cell>
          <cell r="C86">
            <v>23802</v>
          </cell>
          <cell r="D86" t="str">
            <v>MEDIDORES</v>
          </cell>
          <cell r="E86">
            <v>500000</v>
          </cell>
          <cell r="F86">
            <v>0</v>
          </cell>
          <cell r="H86">
            <v>1549308.07</v>
          </cell>
          <cell r="I86">
            <v>1066058.07</v>
          </cell>
          <cell r="J86">
            <v>983250</v>
          </cell>
          <cell r="K86">
            <v>483250</v>
          </cell>
          <cell r="L86">
            <v>983250</v>
          </cell>
          <cell r="M86">
            <v>983250</v>
          </cell>
          <cell r="N86">
            <v>0</v>
          </cell>
          <cell r="O86">
            <v>0</v>
          </cell>
        </row>
        <row r="87">
          <cell r="B87">
            <v>2400</v>
          </cell>
          <cell r="C87" t="str">
            <v>.    2400</v>
          </cell>
          <cell r="D87" t="str">
            <v>MATERIALES Y ARTÍCULOS DE CONSTRUCCIÓN Y DE REPARACION</v>
          </cell>
          <cell r="E87">
            <v>2135000</v>
          </cell>
          <cell r="F87">
            <v>0</v>
          </cell>
          <cell r="G87">
            <v>0</v>
          </cell>
          <cell r="H87">
            <v>3369848.6900000004</v>
          </cell>
          <cell r="I87">
            <v>3504213.47</v>
          </cell>
          <cell r="J87">
            <v>2000635.2200000002</v>
          </cell>
          <cell r="K87">
            <v>-134364.7799999998</v>
          </cell>
          <cell r="L87">
            <v>1678189.8</v>
          </cell>
          <cell r="M87">
            <v>1441068.52</v>
          </cell>
          <cell r="N87">
            <v>237121.27999999997</v>
          </cell>
          <cell r="O87">
            <v>322445.4200000001</v>
          </cell>
        </row>
        <row r="88">
          <cell r="B88">
            <v>2410</v>
          </cell>
          <cell r="C88" t="str">
            <v>-       2410</v>
          </cell>
          <cell r="D88" t="str">
            <v>PRODUCTOS MINERALES NO METÁLICOS        </v>
          </cell>
          <cell r="E88">
            <v>400000</v>
          </cell>
          <cell r="F88">
            <v>0</v>
          </cell>
          <cell r="G88">
            <v>0</v>
          </cell>
          <cell r="H88">
            <v>509186.69999999995</v>
          </cell>
          <cell r="I88">
            <v>516905.42000000004</v>
          </cell>
          <cell r="J88">
            <v>392281.27999999991</v>
          </cell>
          <cell r="K88">
            <v>-7718.7200000000885</v>
          </cell>
          <cell r="L88">
            <v>298196.36</v>
          </cell>
          <cell r="M88">
            <v>298196.36</v>
          </cell>
          <cell r="N88">
            <v>0</v>
          </cell>
          <cell r="O88">
            <v>94084.919999999925</v>
          </cell>
        </row>
        <row r="89">
          <cell r="B89">
            <v>24101</v>
          </cell>
          <cell r="C89">
            <v>24101</v>
          </cell>
          <cell r="D89" t="str">
            <v>PRODUCTOS MINERALES NO METALICOS</v>
          </cell>
          <cell r="E89">
            <v>400000</v>
          </cell>
          <cell r="F89">
            <v>0</v>
          </cell>
          <cell r="H89">
            <v>509186.69999999995</v>
          </cell>
          <cell r="I89">
            <v>516905.42000000004</v>
          </cell>
          <cell r="J89">
            <v>392281.27999999991</v>
          </cell>
          <cell r="K89">
            <v>-7718.7200000000885</v>
          </cell>
          <cell r="L89">
            <v>298196.36</v>
          </cell>
          <cell r="M89">
            <v>298196.36</v>
          </cell>
          <cell r="N89">
            <v>0</v>
          </cell>
          <cell r="O89">
            <v>94084.919999999925</v>
          </cell>
        </row>
        <row r="90">
          <cell r="B90">
            <v>2420</v>
          </cell>
          <cell r="C90" t="str">
            <v>-       2420</v>
          </cell>
          <cell r="D90" t="str">
            <v>CEMENTO Y PRODUCTOS DE CONCRETO         </v>
          </cell>
          <cell r="E90">
            <v>900000</v>
          </cell>
          <cell r="F90">
            <v>0</v>
          </cell>
          <cell r="G90">
            <v>0</v>
          </cell>
          <cell r="H90">
            <v>1283310.27</v>
          </cell>
          <cell r="I90">
            <v>1443986.5199999998</v>
          </cell>
          <cell r="J90">
            <v>739323.75000000023</v>
          </cell>
          <cell r="K90">
            <v>-160676.24999999977</v>
          </cell>
          <cell r="L90">
            <v>584013.13</v>
          </cell>
          <cell r="M90">
            <v>584013.13</v>
          </cell>
          <cell r="N90">
            <v>0</v>
          </cell>
          <cell r="O90">
            <v>155310.62000000023</v>
          </cell>
        </row>
        <row r="91">
          <cell r="B91">
            <v>24201</v>
          </cell>
          <cell r="C91">
            <v>24201</v>
          </cell>
          <cell r="D91" t="str">
            <v>CEMENTO Y PRODUCTOS DE CONCRETO</v>
          </cell>
          <cell r="E91">
            <v>900000</v>
          </cell>
          <cell r="F91">
            <v>0</v>
          </cell>
          <cell r="H91">
            <v>1283310.27</v>
          </cell>
          <cell r="I91">
            <v>1443986.5199999998</v>
          </cell>
          <cell r="J91">
            <v>739323.75000000023</v>
          </cell>
          <cell r="K91">
            <v>-160676.24999999977</v>
          </cell>
          <cell r="L91">
            <v>584013.13</v>
          </cell>
          <cell r="M91">
            <v>584013.13</v>
          </cell>
          <cell r="N91">
            <v>0</v>
          </cell>
          <cell r="O91">
            <v>155310.62000000023</v>
          </cell>
        </row>
        <row r="92">
          <cell r="B92">
            <v>2430</v>
          </cell>
          <cell r="C92" t="str">
            <v>-      2430</v>
          </cell>
          <cell r="D92" t="str">
            <v>CAL, YESO Y PRODUCTOS DE YESO</v>
          </cell>
          <cell r="E92">
            <v>5000</v>
          </cell>
          <cell r="F92">
            <v>0</v>
          </cell>
          <cell r="G92">
            <v>0</v>
          </cell>
          <cell r="H92">
            <v>72015.08</v>
          </cell>
          <cell r="I92">
            <v>61418.36</v>
          </cell>
          <cell r="J92">
            <v>15596.720000000001</v>
          </cell>
          <cell r="K92">
            <v>10596.720000000001</v>
          </cell>
          <cell r="L92">
            <v>12235.24</v>
          </cell>
          <cell r="M92">
            <v>12235.24</v>
          </cell>
          <cell r="N92">
            <v>0</v>
          </cell>
          <cell r="O92">
            <v>3361.4800000000014</v>
          </cell>
        </row>
        <row r="93">
          <cell r="B93">
            <v>24301</v>
          </cell>
          <cell r="C93">
            <v>24301</v>
          </cell>
          <cell r="D93" t="str">
            <v>CAL, YESO Y PRODUCTOS DE YESO</v>
          </cell>
          <cell r="E93">
            <v>5000</v>
          </cell>
          <cell r="F93">
            <v>0</v>
          </cell>
          <cell r="H93">
            <v>72015.08</v>
          </cell>
          <cell r="I93">
            <v>61418.36</v>
          </cell>
          <cell r="J93">
            <v>15596.720000000001</v>
          </cell>
          <cell r="K93">
            <v>10596.720000000001</v>
          </cell>
          <cell r="L93">
            <v>12235.24</v>
          </cell>
          <cell r="M93">
            <v>12235.24</v>
          </cell>
          <cell r="N93">
            <v>0</v>
          </cell>
          <cell r="O93">
            <v>3361.4800000000014</v>
          </cell>
        </row>
        <row r="94">
          <cell r="B94">
            <v>2440</v>
          </cell>
          <cell r="C94" t="str">
            <v>-       2440</v>
          </cell>
          <cell r="D94" t="str">
            <v>MADERA Y PRODUCTOS DE MADERA            </v>
          </cell>
          <cell r="E94">
            <v>30000</v>
          </cell>
          <cell r="F94">
            <v>0</v>
          </cell>
          <cell r="G94">
            <v>0</v>
          </cell>
          <cell r="H94">
            <v>97329.33</v>
          </cell>
          <cell r="I94">
            <v>107181.67</v>
          </cell>
          <cell r="J94">
            <v>20147.660000000003</v>
          </cell>
          <cell r="K94">
            <v>-9852.3399999999965</v>
          </cell>
          <cell r="L94">
            <v>13173.09</v>
          </cell>
          <cell r="M94">
            <v>13173.09</v>
          </cell>
          <cell r="N94">
            <v>0</v>
          </cell>
          <cell r="O94">
            <v>6974.5700000000033</v>
          </cell>
        </row>
        <row r="95">
          <cell r="B95">
            <v>24401</v>
          </cell>
          <cell r="C95">
            <v>24401</v>
          </cell>
          <cell r="D95" t="str">
            <v>MADERA Y PRODUCTOS DE MADERA</v>
          </cell>
          <cell r="E95">
            <v>30000</v>
          </cell>
          <cell r="F95">
            <v>0</v>
          </cell>
          <cell r="H95">
            <v>97329.33</v>
          </cell>
          <cell r="I95">
            <v>107181.67</v>
          </cell>
          <cell r="J95">
            <v>20147.660000000003</v>
          </cell>
          <cell r="K95">
            <v>-9852.3399999999965</v>
          </cell>
          <cell r="L95">
            <v>13173.09</v>
          </cell>
          <cell r="M95">
            <v>13173.09</v>
          </cell>
          <cell r="N95">
            <v>0</v>
          </cell>
          <cell r="O95">
            <v>6974.5700000000033</v>
          </cell>
        </row>
        <row r="96">
          <cell r="B96">
            <v>2450</v>
          </cell>
          <cell r="C96" t="str">
            <v>-      2450</v>
          </cell>
          <cell r="D96" t="str">
            <v>VIDRIO Y PRODUCTOS DE VIDRIO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B97">
            <v>24501</v>
          </cell>
          <cell r="C97">
            <v>24501</v>
          </cell>
          <cell r="D97" t="str">
            <v>VIDRIO Y PRODUCTOS DE VIDRIO</v>
          </cell>
          <cell r="E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B98">
            <v>2460</v>
          </cell>
          <cell r="C98" t="str">
            <v>-       2460</v>
          </cell>
          <cell r="D98" t="str">
            <v>MATERIAL ELÉCTRICO Y ELECTRÓNICO        </v>
          </cell>
          <cell r="E98">
            <v>300000</v>
          </cell>
          <cell r="F98">
            <v>0</v>
          </cell>
          <cell r="G98">
            <v>0</v>
          </cell>
          <cell r="H98">
            <v>754642.65</v>
          </cell>
          <cell r="I98">
            <v>603831.98</v>
          </cell>
          <cell r="J98">
            <v>450810.66999999993</v>
          </cell>
          <cell r="K98">
            <v>150810.67000000004</v>
          </cell>
          <cell r="L98">
            <v>400652.96</v>
          </cell>
          <cell r="M98">
            <v>394401.84</v>
          </cell>
          <cell r="N98">
            <v>6251.1199999999953</v>
          </cell>
          <cell r="O98">
            <v>50157.709999999905</v>
          </cell>
        </row>
        <row r="99">
          <cell r="B99">
            <v>24601</v>
          </cell>
          <cell r="C99">
            <v>24601</v>
          </cell>
          <cell r="D99" t="str">
            <v>MATERIAL ELECTRICO</v>
          </cell>
          <cell r="E99">
            <v>300000</v>
          </cell>
          <cell r="F99">
            <v>0</v>
          </cell>
          <cell r="H99">
            <v>754642.65</v>
          </cell>
          <cell r="I99">
            <v>603831.98</v>
          </cell>
          <cell r="J99">
            <v>450810.66999999993</v>
          </cell>
          <cell r="K99">
            <v>150810.67000000004</v>
          </cell>
          <cell r="L99">
            <v>400652.96</v>
          </cell>
          <cell r="M99">
            <v>394401.84</v>
          </cell>
          <cell r="N99">
            <v>6251.1199999999953</v>
          </cell>
          <cell r="O99">
            <v>50157.709999999905</v>
          </cell>
        </row>
        <row r="100">
          <cell r="B100">
            <v>2470</v>
          </cell>
          <cell r="C100" t="str">
            <v>-       2470</v>
          </cell>
          <cell r="D100" t="str">
            <v>ARTÍCULOS METÁLICOS PARA LA CONSTRUCCIÓN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>
            <v>24701</v>
          </cell>
          <cell r="C101">
            <v>24701</v>
          </cell>
          <cell r="D101" t="str">
            <v>TECHUMBRE DE LAMINA</v>
          </cell>
          <cell r="E101">
            <v>0</v>
          </cell>
          <cell r="F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>
            <v>2490</v>
          </cell>
          <cell r="C102" t="str">
            <v>-       2490</v>
          </cell>
          <cell r="D102" t="str">
            <v>OTROS MATERIALES Y ARTICULOS DE CONSTRUCCION Y REPARACION</v>
          </cell>
          <cell r="E102">
            <v>500000</v>
          </cell>
          <cell r="F102">
            <v>0</v>
          </cell>
          <cell r="G102">
            <v>0</v>
          </cell>
          <cell r="H102">
            <v>653364.65999999992</v>
          </cell>
          <cell r="I102">
            <v>770889.5199999999</v>
          </cell>
          <cell r="J102">
            <v>382475.14</v>
          </cell>
          <cell r="K102">
            <v>-117524.85999999999</v>
          </cell>
          <cell r="L102">
            <v>369919.01999999996</v>
          </cell>
          <cell r="M102">
            <v>139048.85999999999</v>
          </cell>
          <cell r="N102">
            <v>230870.15999999997</v>
          </cell>
          <cell r="O102">
            <v>12556.120000000054</v>
          </cell>
        </row>
        <row r="103">
          <cell r="B103">
            <v>24902</v>
          </cell>
          <cell r="C103">
            <v>24902</v>
          </cell>
          <cell r="D103" t="str">
            <v>MATERIAL DE CONEXIÓN Y ALCANTARILLADO</v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B104">
            <v>24903</v>
          </cell>
          <cell r="C104">
            <v>24903</v>
          </cell>
          <cell r="D104" t="str">
            <v>SEÑALIZACION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>
            <v>24904</v>
          </cell>
          <cell r="C105">
            <v>24904</v>
          </cell>
          <cell r="D105" t="str">
            <v>MATERIALES DIVERSOS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24906</v>
          </cell>
          <cell r="C106">
            <v>24906</v>
          </cell>
          <cell r="D106" t="str">
            <v>OTROS MATERIALES Y ARTICULOS DE CONSTRUCCION Y REPARACION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B107">
            <v>24907</v>
          </cell>
          <cell r="C107">
            <v>24907</v>
          </cell>
          <cell r="D107" t="str">
            <v>OTROS MATS. Y ARTS. DE CONSTUCC. Y REP.</v>
          </cell>
          <cell r="E107">
            <v>500000</v>
          </cell>
          <cell r="F107">
            <v>0</v>
          </cell>
          <cell r="H107">
            <v>653364.65999999992</v>
          </cell>
          <cell r="I107">
            <v>770889.5199999999</v>
          </cell>
          <cell r="J107">
            <v>382475.14</v>
          </cell>
          <cell r="K107">
            <v>-117524.85999999999</v>
          </cell>
          <cell r="L107">
            <v>369919.01999999996</v>
          </cell>
          <cell r="M107">
            <v>139048.85999999999</v>
          </cell>
          <cell r="N107">
            <v>230870.15999999997</v>
          </cell>
          <cell r="O107">
            <v>12556.120000000054</v>
          </cell>
        </row>
        <row r="108">
          <cell r="B108">
            <v>2500</v>
          </cell>
          <cell r="C108" t="str">
            <v>.    2500</v>
          </cell>
          <cell r="D108" t="str">
            <v>PRODUCTOS QUIMICOS, FARMACEUTICOS Y DE LABORATORIO</v>
          </cell>
          <cell r="E108">
            <v>15792408.76</v>
          </cell>
          <cell r="F108">
            <v>2877197.82</v>
          </cell>
          <cell r="G108">
            <v>0</v>
          </cell>
          <cell r="H108">
            <v>40153003.270000003</v>
          </cell>
          <cell r="I108">
            <v>38458470.68</v>
          </cell>
          <cell r="J108">
            <v>20364139.169999994</v>
          </cell>
          <cell r="K108">
            <v>4571730.4099999983</v>
          </cell>
          <cell r="L108">
            <v>19497945.129999999</v>
          </cell>
          <cell r="M108">
            <v>10466274.580000002</v>
          </cell>
          <cell r="N108">
            <v>9031670.5499999989</v>
          </cell>
          <cell r="O108">
            <v>866194.0399999998</v>
          </cell>
        </row>
        <row r="109">
          <cell r="B109">
            <v>2520</v>
          </cell>
          <cell r="C109" t="str">
            <v>-       2520</v>
          </cell>
          <cell r="D109" t="str">
            <v>FERTILIZANTES, PESTICIDAS Y OTROS AGROQUIMICOS</v>
          </cell>
          <cell r="E109">
            <v>0</v>
          </cell>
          <cell r="F109">
            <v>0</v>
          </cell>
          <cell r="G109">
            <v>0</v>
          </cell>
          <cell r="H109">
            <v>558.38</v>
          </cell>
          <cell r="I109">
            <v>0</v>
          </cell>
          <cell r="J109">
            <v>558.38</v>
          </cell>
          <cell r="K109">
            <v>558.38</v>
          </cell>
          <cell r="L109">
            <v>558.38</v>
          </cell>
          <cell r="M109">
            <v>558.38</v>
          </cell>
          <cell r="N109">
            <v>0</v>
          </cell>
          <cell r="O109">
            <v>0</v>
          </cell>
        </row>
        <row r="110">
          <cell r="B110">
            <v>25201</v>
          </cell>
          <cell r="C110">
            <v>25201</v>
          </cell>
          <cell r="D110" t="str">
            <v>FERTILIZANTES, PESTICIDAS Y OTROS</v>
          </cell>
          <cell r="E110">
            <v>0</v>
          </cell>
          <cell r="F110">
            <v>0</v>
          </cell>
          <cell r="H110">
            <v>558.38</v>
          </cell>
          <cell r="I110">
            <v>0</v>
          </cell>
          <cell r="J110">
            <v>558.38</v>
          </cell>
          <cell r="K110">
            <v>558.38</v>
          </cell>
          <cell r="L110">
            <v>558.38</v>
          </cell>
          <cell r="M110">
            <v>558.38</v>
          </cell>
          <cell r="N110">
            <v>0</v>
          </cell>
          <cell r="O110">
            <v>0</v>
          </cell>
        </row>
        <row r="111">
          <cell r="B111">
            <v>2530</v>
          </cell>
          <cell r="C111" t="str">
            <v>-       2530</v>
          </cell>
          <cell r="D111" t="str">
            <v>MEDICINAS Y PRODUCTOS FARMACÉUTICOS     </v>
          </cell>
          <cell r="E111">
            <v>0</v>
          </cell>
          <cell r="F111">
            <v>0</v>
          </cell>
          <cell r="G111">
            <v>0</v>
          </cell>
          <cell r="H111">
            <v>55807.46</v>
          </cell>
          <cell r="I111">
            <v>32161.75</v>
          </cell>
          <cell r="J111">
            <v>23645.71</v>
          </cell>
          <cell r="K111">
            <v>23645.71</v>
          </cell>
          <cell r="L111">
            <v>23645.71</v>
          </cell>
          <cell r="M111">
            <v>23645.71</v>
          </cell>
          <cell r="N111">
            <v>0</v>
          </cell>
          <cell r="O111">
            <v>0</v>
          </cell>
        </row>
        <row r="112">
          <cell r="B112">
            <v>25301</v>
          </cell>
          <cell r="C112">
            <v>25301</v>
          </cell>
          <cell r="D112" t="str">
            <v>MEDICAMENTOS</v>
          </cell>
          <cell r="E112">
            <v>0</v>
          </cell>
          <cell r="F112">
            <v>0</v>
          </cell>
          <cell r="H112">
            <v>55807.46</v>
          </cell>
          <cell r="I112">
            <v>32161.75</v>
          </cell>
          <cell r="J112">
            <v>23645.71</v>
          </cell>
          <cell r="K112">
            <v>23645.71</v>
          </cell>
          <cell r="L112">
            <v>23645.71</v>
          </cell>
          <cell r="M112">
            <v>23645.71</v>
          </cell>
          <cell r="N112">
            <v>0</v>
          </cell>
          <cell r="O112">
            <v>0</v>
          </cell>
        </row>
        <row r="113">
          <cell r="B113">
            <v>2540</v>
          </cell>
          <cell r="C113" t="str">
            <v>-       2540</v>
          </cell>
          <cell r="D113" t="str">
            <v xml:space="preserve">MATERIALES, ACCESORIOS Y SUMINISTROS MÉDICOS </v>
          </cell>
          <cell r="E113">
            <v>79201.08</v>
          </cell>
          <cell r="F113">
            <v>0</v>
          </cell>
          <cell r="G113">
            <v>0</v>
          </cell>
          <cell r="H113">
            <v>329373.99</v>
          </cell>
          <cell r="I113">
            <v>380470</v>
          </cell>
          <cell r="J113">
            <v>28105.070000000007</v>
          </cell>
          <cell r="K113">
            <v>-51096.010000000009</v>
          </cell>
          <cell r="L113">
            <v>26005.07</v>
          </cell>
          <cell r="M113">
            <v>26005.07</v>
          </cell>
          <cell r="N113">
            <v>0</v>
          </cell>
          <cell r="O113">
            <v>2100.0000000000073</v>
          </cell>
        </row>
        <row r="114">
          <cell r="B114">
            <v>25401</v>
          </cell>
          <cell r="C114">
            <v>25401</v>
          </cell>
          <cell r="D114" t="str">
            <v>MATERIAL MEDICO</v>
          </cell>
          <cell r="E114">
            <v>79201.08</v>
          </cell>
          <cell r="F114">
            <v>0</v>
          </cell>
          <cell r="H114">
            <v>329373.99</v>
          </cell>
          <cell r="I114">
            <v>380470</v>
          </cell>
          <cell r="J114">
            <v>28105.070000000007</v>
          </cell>
          <cell r="K114">
            <v>-51096.010000000009</v>
          </cell>
          <cell r="L114">
            <v>26005.07</v>
          </cell>
          <cell r="M114">
            <v>26005.07</v>
          </cell>
          <cell r="N114">
            <v>0</v>
          </cell>
          <cell r="O114">
            <v>2100.0000000000073</v>
          </cell>
        </row>
        <row r="115">
          <cell r="B115">
            <v>2550</v>
          </cell>
          <cell r="C115" t="str">
            <v>-       2550</v>
          </cell>
          <cell r="D115" t="str">
            <v>MATERIALES, ACCESORIOS Y SUMINISTROS DE LABORATORIO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B116">
            <v>25501</v>
          </cell>
          <cell r="C116">
            <v>25501</v>
          </cell>
          <cell r="D116" t="str">
            <v>MATERIAL DENTAL Y DE LABORATORIO</v>
          </cell>
          <cell r="E116">
            <v>0</v>
          </cell>
          <cell r="F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B117">
            <v>2560</v>
          </cell>
          <cell r="C117" t="str">
            <v>-       2560</v>
          </cell>
          <cell r="D117" t="str">
            <v>FIBRAS SINTETICAS, HULES, PLASTICOS Y DERIVADOS</v>
          </cell>
          <cell r="E117">
            <v>1500000</v>
          </cell>
          <cell r="F117">
            <v>0</v>
          </cell>
          <cell r="G117">
            <v>0</v>
          </cell>
          <cell r="H117">
            <v>2498425.3000000003</v>
          </cell>
          <cell r="I117">
            <v>2452617.1</v>
          </cell>
          <cell r="J117">
            <v>1545808.2000000004</v>
          </cell>
          <cell r="K117">
            <v>45808.200000000485</v>
          </cell>
          <cell r="L117">
            <v>1346597.95</v>
          </cell>
          <cell r="M117">
            <v>959118.8</v>
          </cell>
          <cell r="N117">
            <v>387479.14999999991</v>
          </cell>
          <cell r="O117">
            <v>199210.25000000058</v>
          </cell>
        </row>
        <row r="118">
          <cell r="B118">
            <v>25601</v>
          </cell>
          <cell r="C118">
            <v>25601</v>
          </cell>
          <cell r="D118" t="str">
            <v>P.MOD- FIBRAS SINTÈTICA, HULES Y DERIV</v>
          </cell>
          <cell r="E118">
            <v>0</v>
          </cell>
          <cell r="F118">
            <v>0</v>
          </cell>
          <cell r="H118">
            <v>9976.7800000000007</v>
          </cell>
          <cell r="I118">
            <v>8651.85</v>
          </cell>
          <cell r="J118">
            <v>1324.9300000000003</v>
          </cell>
          <cell r="K118">
            <v>1324.9300000000003</v>
          </cell>
          <cell r="L118">
            <v>156.06</v>
          </cell>
          <cell r="M118">
            <v>156.06</v>
          </cell>
          <cell r="N118">
            <v>0</v>
          </cell>
          <cell r="O118">
            <v>1168.8700000000003</v>
          </cell>
        </row>
        <row r="119">
          <cell r="B119">
            <v>25602</v>
          </cell>
          <cell r="C119">
            <v>25602</v>
          </cell>
          <cell r="D119" t="str">
            <v xml:space="preserve">FIBRAS SINTÈTICA, HULES Y DERIVADOS </v>
          </cell>
          <cell r="E119">
            <v>1500000</v>
          </cell>
          <cell r="F119">
            <v>0</v>
          </cell>
          <cell r="H119">
            <v>2488448.5200000005</v>
          </cell>
          <cell r="I119">
            <v>2443965.25</v>
          </cell>
          <cell r="J119">
            <v>1544483.2700000005</v>
          </cell>
          <cell r="K119">
            <v>44483.270000000484</v>
          </cell>
          <cell r="L119">
            <v>1346441.89</v>
          </cell>
          <cell r="M119">
            <v>958962.74</v>
          </cell>
          <cell r="N119">
            <v>387479.14999999991</v>
          </cell>
          <cell r="O119">
            <v>198041.38000000059</v>
          </cell>
        </row>
        <row r="120">
          <cell r="B120">
            <v>2590</v>
          </cell>
          <cell r="C120" t="str">
            <v>-      2590</v>
          </cell>
          <cell r="D120" t="str">
            <v xml:space="preserve">OTROS PRODUCTOS QUIMICOS </v>
          </cell>
          <cell r="E120">
            <v>14213207.68</v>
          </cell>
          <cell r="F120">
            <v>2877197.82</v>
          </cell>
          <cell r="G120">
            <v>0</v>
          </cell>
          <cell r="H120">
            <v>37268838.140000001</v>
          </cell>
          <cell r="I120">
            <v>35593221.829999998</v>
          </cell>
          <cell r="J120">
            <v>18766021.809999995</v>
          </cell>
          <cell r="K120">
            <v>4552814.129999998</v>
          </cell>
          <cell r="L120">
            <v>18101138.02</v>
          </cell>
          <cell r="M120">
            <v>9456946.620000001</v>
          </cell>
          <cell r="N120">
            <v>8644191.3999999985</v>
          </cell>
          <cell r="O120">
            <v>664883.78999999922</v>
          </cell>
        </row>
        <row r="121">
          <cell r="B121">
            <v>25901</v>
          </cell>
          <cell r="C121">
            <v>25901</v>
          </cell>
          <cell r="D121" t="str">
            <v>CLORO GAS</v>
          </cell>
          <cell r="E121">
            <v>3728075.16</v>
          </cell>
          <cell r="F121">
            <v>0</v>
          </cell>
          <cell r="H121">
            <v>2787227.88</v>
          </cell>
          <cell r="I121">
            <v>4604144.6400000006</v>
          </cell>
          <cell r="J121">
            <v>1911158.3999999994</v>
          </cell>
          <cell r="K121">
            <v>-1816916.7600000007</v>
          </cell>
          <cell r="L121">
            <v>1911158.4</v>
          </cell>
          <cell r="M121">
            <v>1433368.8</v>
          </cell>
          <cell r="N121">
            <v>477789.59999999986</v>
          </cell>
          <cell r="O121">
            <v>0</v>
          </cell>
        </row>
        <row r="122">
          <cell r="B122">
            <v>25902</v>
          </cell>
          <cell r="C122">
            <v>25902</v>
          </cell>
          <cell r="D122" t="str">
            <v>HIPOCLORITO DE SODIO</v>
          </cell>
          <cell r="E122">
            <v>3728075.16</v>
          </cell>
          <cell r="F122">
            <v>0</v>
          </cell>
          <cell r="H122">
            <v>8533231.6099999994</v>
          </cell>
          <cell r="I122">
            <v>5928776.5700000003</v>
          </cell>
          <cell r="J122">
            <v>6332530.1999999993</v>
          </cell>
          <cell r="K122">
            <v>2604455.0399999991</v>
          </cell>
          <cell r="L122">
            <v>5704892.5</v>
          </cell>
          <cell r="M122">
            <v>4865992.5</v>
          </cell>
          <cell r="N122">
            <v>838900</v>
          </cell>
          <cell r="O122">
            <v>627637.69999999925</v>
          </cell>
        </row>
        <row r="123">
          <cell r="B123">
            <v>25903</v>
          </cell>
          <cell r="C123">
            <v>25903</v>
          </cell>
          <cell r="D123" t="str">
            <v>SULFATO DE ALUMINIO</v>
          </cell>
          <cell r="E123">
            <v>3728075.16</v>
          </cell>
          <cell r="F123">
            <v>2326397.8199999998</v>
          </cell>
          <cell r="H123">
            <v>18906583.52</v>
          </cell>
          <cell r="I123">
            <v>18981809</v>
          </cell>
          <cell r="J123">
            <v>5979247.5</v>
          </cell>
          <cell r="K123">
            <v>2251172.34</v>
          </cell>
          <cell r="L123">
            <v>5979247.5</v>
          </cell>
          <cell r="M123">
            <v>2576587.5</v>
          </cell>
          <cell r="N123">
            <v>3402660</v>
          </cell>
          <cell r="O123">
            <v>0</v>
          </cell>
        </row>
        <row r="124">
          <cell r="B124">
            <v>25904</v>
          </cell>
          <cell r="C124">
            <v>25904</v>
          </cell>
          <cell r="D124" t="str">
            <v>COVEFLOCK POLIMERO P/AGUA</v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B125">
            <v>25905</v>
          </cell>
          <cell r="C125">
            <v>25905</v>
          </cell>
          <cell r="D125" t="str">
            <v>DIVERSOS MATERIALES QUIMICOS</v>
          </cell>
          <cell r="E125">
            <v>70000</v>
          </cell>
          <cell r="F125">
            <v>0</v>
          </cell>
          <cell r="H125">
            <v>323622.84999999998</v>
          </cell>
          <cell r="I125">
            <v>368291.66000000003</v>
          </cell>
          <cell r="J125">
            <v>25331.189999999944</v>
          </cell>
          <cell r="K125">
            <v>-44668.810000000056</v>
          </cell>
          <cell r="L125">
            <v>1627.07</v>
          </cell>
          <cell r="M125">
            <v>1627.07</v>
          </cell>
          <cell r="N125">
            <v>0</v>
          </cell>
          <cell r="O125">
            <v>23704.119999999944</v>
          </cell>
        </row>
        <row r="126">
          <cell r="B126">
            <v>25906</v>
          </cell>
          <cell r="C126">
            <v>25906</v>
          </cell>
          <cell r="D126" t="str">
            <v>COVEFLOCK POLIMERO P/LODO</v>
          </cell>
          <cell r="E126">
            <v>150000</v>
          </cell>
          <cell r="F126">
            <v>0</v>
          </cell>
          <cell r="H126">
            <v>2870722.02</v>
          </cell>
          <cell r="I126">
            <v>155738.22</v>
          </cell>
          <cell r="J126">
            <v>2864983.8</v>
          </cell>
          <cell r="K126">
            <v>2714983.8</v>
          </cell>
          <cell r="L126">
            <v>2864983.8</v>
          </cell>
          <cell r="M126">
            <v>0</v>
          </cell>
          <cell r="N126">
            <v>2864983.8</v>
          </cell>
          <cell r="O126">
            <v>0</v>
          </cell>
        </row>
        <row r="127">
          <cell r="B127">
            <v>25907</v>
          </cell>
          <cell r="C127">
            <v>25907</v>
          </cell>
          <cell r="D127" t="str">
            <v>COVEFLOCK POLIMERO P/POLVO</v>
          </cell>
          <cell r="E127">
            <v>0</v>
          </cell>
          <cell r="F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B128">
            <v>25908</v>
          </cell>
          <cell r="C128">
            <v>25908</v>
          </cell>
          <cell r="D128" t="str">
            <v>OXIGENO INDUSTRIAL Y ACETILENO</v>
          </cell>
          <cell r="E128">
            <v>30000</v>
          </cell>
          <cell r="F128">
            <v>0</v>
          </cell>
          <cell r="H128">
            <v>88886.85</v>
          </cell>
          <cell r="I128">
            <v>73624.12999999999</v>
          </cell>
          <cell r="J128">
            <v>45262.720000000016</v>
          </cell>
          <cell r="K128">
            <v>15262.720000000016</v>
          </cell>
          <cell r="L128">
            <v>31720.75</v>
          </cell>
          <cell r="M128">
            <v>29920.75</v>
          </cell>
          <cell r="N128">
            <v>1800</v>
          </cell>
          <cell r="O128">
            <v>13541.970000000016</v>
          </cell>
        </row>
        <row r="129">
          <cell r="B129">
            <v>25909</v>
          </cell>
          <cell r="C129">
            <v>25909</v>
          </cell>
          <cell r="D129" t="str">
            <v>COVEFLOCK POLIMERO P/AGUA</v>
          </cell>
          <cell r="E129">
            <v>2778982.2</v>
          </cell>
          <cell r="F129">
            <v>550800</v>
          </cell>
          <cell r="H129">
            <v>3758563.41</v>
          </cell>
          <cell r="I129">
            <v>5480837.6099999994</v>
          </cell>
          <cell r="J129">
            <v>1607508.0000000009</v>
          </cell>
          <cell r="K129">
            <v>-1171474.1999999993</v>
          </cell>
          <cell r="L129">
            <v>1607508</v>
          </cell>
          <cell r="M129">
            <v>549450</v>
          </cell>
          <cell r="N129">
            <v>1058058</v>
          </cell>
          <cell r="O129">
            <v>0</v>
          </cell>
        </row>
        <row r="130">
          <cell r="B130">
            <v>2600</v>
          </cell>
          <cell r="C130" t="str">
            <v>.    2600</v>
          </cell>
          <cell r="D130" t="str">
            <v>COMBUSTIBLES, LUBRICANTES Y ADITIVOS</v>
          </cell>
          <cell r="E130">
            <v>10916150</v>
          </cell>
          <cell r="F130">
            <v>0</v>
          </cell>
          <cell r="G130">
            <v>0</v>
          </cell>
          <cell r="H130">
            <v>4756210.25</v>
          </cell>
          <cell r="I130">
            <v>5932211.4800000004</v>
          </cell>
          <cell r="J130">
            <v>9740148.7699999977</v>
          </cell>
          <cell r="K130">
            <v>-1176001.2300000011</v>
          </cell>
          <cell r="L130">
            <v>9065629.5299999956</v>
          </cell>
          <cell r="M130">
            <v>8890257.1199999992</v>
          </cell>
          <cell r="N130">
            <v>175372.40999999642</v>
          </cell>
          <cell r="O130">
            <v>674519.24000000197</v>
          </cell>
        </row>
        <row r="131">
          <cell r="B131">
            <v>2610</v>
          </cell>
          <cell r="C131" t="str">
            <v>-       2610</v>
          </cell>
          <cell r="D131" t="str">
            <v>COMBUSTIBLES, LUBRICANTES Y ADITIVOS    </v>
          </cell>
          <cell r="E131">
            <v>10916150</v>
          </cell>
          <cell r="F131">
            <v>0</v>
          </cell>
          <cell r="G131">
            <v>0</v>
          </cell>
          <cell r="H131">
            <v>4756210.25</v>
          </cell>
          <cell r="I131">
            <v>5932211.4800000004</v>
          </cell>
          <cell r="J131">
            <v>9740148.7699999977</v>
          </cell>
          <cell r="K131">
            <v>-1176001.2300000011</v>
          </cell>
          <cell r="L131">
            <v>9065629.5299999956</v>
          </cell>
          <cell r="M131">
            <v>8890257.1199999992</v>
          </cell>
          <cell r="N131">
            <v>175372.40999999642</v>
          </cell>
          <cell r="O131">
            <v>674519.24000000197</v>
          </cell>
        </row>
        <row r="132">
          <cell r="B132">
            <v>26101</v>
          </cell>
          <cell r="C132">
            <v>26101</v>
          </cell>
          <cell r="D132" t="str">
            <v>COMBUSTIBLES</v>
          </cell>
          <cell r="E132">
            <v>10316150</v>
          </cell>
          <cell r="F132">
            <v>0</v>
          </cell>
          <cell r="H132">
            <v>3689683.7099999995</v>
          </cell>
          <cell r="I132">
            <v>4976031.2200000007</v>
          </cell>
          <cell r="J132">
            <v>9029802.4899999984</v>
          </cell>
          <cell r="K132">
            <v>-1286347.5100000012</v>
          </cell>
          <cell r="L132">
            <v>8391668.8299999963</v>
          </cell>
          <cell r="M132">
            <v>8216296.4199999999</v>
          </cell>
          <cell r="N132">
            <v>175372.40999999642</v>
          </cell>
          <cell r="O132">
            <v>638133.66000000201</v>
          </cell>
        </row>
        <row r="133">
          <cell r="B133">
            <v>26102</v>
          </cell>
          <cell r="C133">
            <v>26102</v>
          </cell>
          <cell r="D133" t="str">
            <v>LUBRICANTES</v>
          </cell>
          <cell r="E133">
            <v>600000</v>
          </cell>
          <cell r="F133">
            <v>0</v>
          </cell>
          <cell r="H133">
            <v>1066526.54</v>
          </cell>
          <cell r="I133">
            <v>956180.26</v>
          </cell>
          <cell r="J133">
            <v>710346.28</v>
          </cell>
          <cell r="K133">
            <v>110346.28000000003</v>
          </cell>
          <cell r="L133">
            <v>673960.70000000007</v>
          </cell>
          <cell r="M133">
            <v>673960.7</v>
          </cell>
          <cell r="N133">
            <v>0</v>
          </cell>
          <cell r="O133">
            <v>36385.579999999958</v>
          </cell>
        </row>
        <row r="134">
          <cell r="B134">
            <v>26103</v>
          </cell>
          <cell r="C134">
            <v>26103</v>
          </cell>
          <cell r="D134" t="str">
            <v>COMBUSTIBLES, LUBRICANTES Y ADITIVOS</v>
          </cell>
          <cell r="E134">
            <v>0</v>
          </cell>
          <cell r="F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B135">
            <v>2700</v>
          </cell>
          <cell r="C135" t="str">
            <v>.    2700</v>
          </cell>
          <cell r="D135" t="str">
            <v>VESTUARIO, BLANCOS, PRENDAS DE PROTECCION Y ARTICULOS DEPORTIVOS</v>
          </cell>
          <cell r="E135">
            <v>50692.19</v>
          </cell>
          <cell r="F135">
            <v>1421169</v>
          </cell>
          <cell r="G135">
            <v>0</v>
          </cell>
          <cell r="H135">
            <v>6595201.4099999992</v>
          </cell>
          <cell r="I135">
            <v>7411193.9600000009</v>
          </cell>
          <cell r="J135">
            <v>655868.63999999932</v>
          </cell>
          <cell r="K135">
            <v>605176.44999999891</v>
          </cell>
          <cell r="L135">
            <v>459073.86999999994</v>
          </cell>
          <cell r="M135">
            <v>450003.87</v>
          </cell>
          <cell r="N135">
            <v>9069.9999999999418</v>
          </cell>
          <cell r="O135">
            <v>196794.76999999935</v>
          </cell>
        </row>
        <row r="136">
          <cell r="B136">
            <v>2710</v>
          </cell>
          <cell r="C136" t="str">
            <v>-       2710</v>
          </cell>
          <cell r="D136" t="str">
            <v>VESTUARIO Y UNIFORMES                   </v>
          </cell>
          <cell r="E136">
            <v>0</v>
          </cell>
          <cell r="F136">
            <v>0</v>
          </cell>
          <cell r="G136">
            <v>0</v>
          </cell>
          <cell r="H136">
            <v>165018.47999999998</v>
          </cell>
          <cell r="I136">
            <v>62946.740000000005</v>
          </cell>
          <cell r="J136">
            <v>102071.73999999998</v>
          </cell>
          <cell r="K136">
            <v>102071.73999999998</v>
          </cell>
          <cell r="L136">
            <v>98596.74</v>
          </cell>
          <cell r="M136">
            <v>98596.74</v>
          </cell>
          <cell r="N136">
            <v>0</v>
          </cell>
          <cell r="O136">
            <v>3474.9999999999709</v>
          </cell>
        </row>
        <row r="137">
          <cell r="B137">
            <v>27101</v>
          </cell>
          <cell r="C137">
            <v>27101</v>
          </cell>
          <cell r="D137" t="str">
            <v>UNIFORMES</v>
          </cell>
          <cell r="E137">
            <v>0</v>
          </cell>
          <cell r="F137">
            <v>0</v>
          </cell>
          <cell r="H137">
            <v>165018.47999999998</v>
          </cell>
          <cell r="I137">
            <v>62946.740000000005</v>
          </cell>
          <cell r="J137">
            <v>102071.73999999998</v>
          </cell>
          <cell r="K137">
            <v>102071.73999999998</v>
          </cell>
          <cell r="L137">
            <v>98596.74</v>
          </cell>
          <cell r="M137">
            <v>98596.74</v>
          </cell>
          <cell r="N137">
            <v>0</v>
          </cell>
          <cell r="O137">
            <v>3474.9999999999709</v>
          </cell>
        </row>
        <row r="138">
          <cell r="B138">
            <v>2720</v>
          </cell>
          <cell r="C138" t="str">
            <v>-       2720</v>
          </cell>
          <cell r="D138" t="str">
            <v>PRENDAS DE SEGURIDAD Y PROTECCION PERSONAL</v>
          </cell>
          <cell r="E138">
            <v>30692.190000000002</v>
          </cell>
          <cell r="F138">
            <v>1421169</v>
          </cell>
          <cell r="G138">
            <v>0</v>
          </cell>
          <cell r="H138">
            <v>6342710.7399999993</v>
          </cell>
          <cell r="I138">
            <v>7261134.6500000004</v>
          </cell>
          <cell r="J138">
            <v>533437.27999999933</v>
          </cell>
          <cell r="K138">
            <v>502745.08999999892</v>
          </cell>
          <cell r="L138">
            <v>346911.13999999996</v>
          </cell>
          <cell r="M138">
            <v>338911.14</v>
          </cell>
          <cell r="N138">
            <v>7999.9999999999418</v>
          </cell>
          <cell r="O138">
            <v>186526.13999999937</v>
          </cell>
        </row>
        <row r="139">
          <cell r="B139">
            <v>27201</v>
          </cell>
          <cell r="C139">
            <v>27201</v>
          </cell>
          <cell r="D139" t="str">
            <v>PRENDAS DE SEGURIDAD</v>
          </cell>
          <cell r="E139">
            <v>30692.190000000002</v>
          </cell>
          <cell r="F139">
            <v>1421169</v>
          </cell>
          <cell r="H139">
            <v>6342710.7399999993</v>
          </cell>
          <cell r="I139">
            <v>7261134.6500000004</v>
          </cell>
          <cell r="J139">
            <v>533437.27999999933</v>
          </cell>
          <cell r="K139">
            <v>502745.08999999892</v>
          </cell>
          <cell r="L139">
            <v>346911.13999999996</v>
          </cell>
          <cell r="M139">
            <v>338911.14</v>
          </cell>
          <cell r="N139">
            <v>7999.9999999999418</v>
          </cell>
          <cell r="O139">
            <v>186526.13999999937</v>
          </cell>
        </row>
        <row r="140">
          <cell r="B140">
            <v>2740</v>
          </cell>
          <cell r="C140" t="str">
            <v>-       2740</v>
          </cell>
          <cell r="D140" t="str">
            <v>PRODUCTOS TEXTILES                      </v>
          </cell>
          <cell r="E140">
            <v>20000</v>
          </cell>
          <cell r="F140">
            <v>0</v>
          </cell>
          <cell r="G140">
            <v>0</v>
          </cell>
          <cell r="H140">
            <v>87472.19</v>
          </cell>
          <cell r="I140">
            <v>87112.569999999992</v>
          </cell>
          <cell r="J140">
            <v>20359.62000000001</v>
          </cell>
          <cell r="K140">
            <v>359.6200000000099</v>
          </cell>
          <cell r="L140">
            <v>13565.99</v>
          </cell>
          <cell r="M140">
            <v>12495.99</v>
          </cell>
          <cell r="N140">
            <v>1070</v>
          </cell>
          <cell r="O140">
            <v>6793.6300000000101</v>
          </cell>
        </row>
        <row r="141">
          <cell r="B141">
            <v>27401</v>
          </cell>
          <cell r="C141">
            <v>27401</v>
          </cell>
          <cell r="D141" t="str">
            <v>PRODUCTOS TEXTILES</v>
          </cell>
          <cell r="E141">
            <v>20000</v>
          </cell>
          <cell r="F141">
            <v>0</v>
          </cell>
          <cell r="H141">
            <v>87472.19</v>
          </cell>
          <cell r="I141">
            <v>87112.569999999992</v>
          </cell>
          <cell r="J141">
            <v>20359.62000000001</v>
          </cell>
          <cell r="K141">
            <v>359.6200000000099</v>
          </cell>
          <cell r="L141">
            <v>13565.99</v>
          </cell>
          <cell r="M141">
            <v>12495.99</v>
          </cell>
          <cell r="N141">
            <v>1070</v>
          </cell>
          <cell r="O141">
            <v>6793.6300000000101</v>
          </cell>
        </row>
        <row r="142">
          <cell r="B142">
            <v>2900</v>
          </cell>
          <cell r="C142" t="str">
            <v>.    2900</v>
          </cell>
          <cell r="D142" t="str">
            <v>HERRAMIENTAS, REFACCIONES Y ACCESORIOS MENORES</v>
          </cell>
          <cell r="E142">
            <v>4476848.2699999996</v>
          </cell>
          <cell r="F142">
            <v>450000</v>
          </cell>
          <cell r="G142">
            <v>0</v>
          </cell>
          <cell r="H142">
            <v>11388197.130000001</v>
          </cell>
          <cell r="I142">
            <v>8278414.8300000001</v>
          </cell>
          <cell r="J142">
            <v>8036630.5699999994</v>
          </cell>
          <cell r="K142">
            <v>3559782.2999999993</v>
          </cell>
          <cell r="L142">
            <v>7493976.5099999998</v>
          </cell>
          <cell r="M142">
            <v>5675384.0900000008</v>
          </cell>
          <cell r="N142">
            <v>1818592.4199999995</v>
          </cell>
          <cell r="O142">
            <v>542654.05999999959</v>
          </cell>
        </row>
        <row r="143">
          <cell r="B143">
            <v>2910</v>
          </cell>
          <cell r="C143" t="str">
            <v>-       2910</v>
          </cell>
          <cell r="D143" t="str">
            <v>HERRAMIENTAS MENORES                    </v>
          </cell>
          <cell r="E143">
            <v>499999.99999999994</v>
          </cell>
          <cell r="F143">
            <v>0</v>
          </cell>
          <cell r="G143">
            <v>0</v>
          </cell>
          <cell r="H143">
            <v>1173724.4200000002</v>
          </cell>
          <cell r="I143">
            <v>1241978.21</v>
          </cell>
          <cell r="J143">
            <v>431746.2100000002</v>
          </cell>
          <cell r="K143">
            <v>-68253.789999999804</v>
          </cell>
          <cell r="L143">
            <v>259746.06999999998</v>
          </cell>
          <cell r="M143">
            <v>255765.15</v>
          </cell>
          <cell r="N143">
            <v>3980.9199999999837</v>
          </cell>
          <cell r="O143">
            <v>172000.14000000022</v>
          </cell>
        </row>
        <row r="144">
          <cell r="B144">
            <v>29101</v>
          </cell>
          <cell r="C144">
            <v>29101</v>
          </cell>
          <cell r="D144" t="str">
            <v>HERRAMIENTAS MENORES</v>
          </cell>
          <cell r="E144">
            <v>499999.99999999994</v>
          </cell>
          <cell r="F144">
            <v>0</v>
          </cell>
          <cell r="H144">
            <v>1173724.4200000002</v>
          </cell>
          <cell r="I144">
            <v>1241978.21</v>
          </cell>
          <cell r="J144">
            <v>431746.2100000002</v>
          </cell>
          <cell r="K144">
            <v>-68253.789999999804</v>
          </cell>
          <cell r="L144">
            <v>259746.06999999998</v>
          </cell>
          <cell r="M144">
            <v>255765.15</v>
          </cell>
          <cell r="N144">
            <v>3980.9199999999837</v>
          </cell>
          <cell r="O144">
            <v>172000.14000000022</v>
          </cell>
        </row>
        <row r="145">
          <cell r="B145">
            <v>2920</v>
          </cell>
          <cell r="C145" t="str">
            <v>-       2920</v>
          </cell>
          <cell r="D145" t="str">
            <v>REFACCIONES Y ACCESORIOS MENORES DE EDIFICIOS</v>
          </cell>
          <cell r="E145">
            <v>0</v>
          </cell>
          <cell r="F145">
            <v>0</v>
          </cell>
          <cell r="G145">
            <v>0</v>
          </cell>
          <cell r="H145">
            <v>14654.5</v>
          </cell>
          <cell r="I145">
            <v>2172.29</v>
          </cell>
          <cell r="J145">
            <v>12482.21</v>
          </cell>
          <cell r="K145">
            <v>12482.21</v>
          </cell>
          <cell r="L145">
            <v>12099.689999999999</v>
          </cell>
          <cell r="M145">
            <v>12099.69</v>
          </cell>
          <cell r="N145">
            <v>0</v>
          </cell>
          <cell r="O145">
            <v>382.52000000000044</v>
          </cell>
        </row>
        <row r="146">
          <cell r="B146">
            <v>29201</v>
          </cell>
          <cell r="C146">
            <v>29201</v>
          </cell>
          <cell r="D146" t="str">
            <v>REFACC Y ACCESORIOS DE EDIFICIOS</v>
          </cell>
          <cell r="E146">
            <v>0</v>
          </cell>
          <cell r="F146">
            <v>0</v>
          </cell>
          <cell r="H146">
            <v>14654.5</v>
          </cell>
          <cell r="I146">
            <v>2172.29</v>
          </cell>
          <cell r="J146">
            <v>12482.21</v>
          </cell>
          <cell r="K146">
            <v>12482.21</v>
          </cell>
          <cell r="L146">
            <v>12099.689999999999</v>
          </cell>
          <cell r="M146">
            <v>12099.69</v>
          </cell>
          <cell r="N146">
            <v>0</v>
          </cell>
          <cell r="O146">
            <v>382.52000000000044</v>
          </cell>
        </row>
        <row r="147">
          <cell r="B147">
            <v>2930</v>
          </cell>
          <cell r="C147" t="str">
            <v>-       2930</v>
          </cell>
          <cell r="D147" t="str">
            <v>REFACCIONES Y ACCESORIOS MENORES DE MOBILIARIO Y EQUIPO DE ADMINISTRACION, EDUCACIONAL Y RECREATIVO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>
            <v>29301</v>
          </cell>
          <cell r="C148">
            <v>29301</v>
          </cell>
          <cell r="D148" t="str">
            <v>REFACCIONES Y ACCESORIOS MENORES DE MOBILIARIO Y EQUIPO DE ADMINISTRACION</v>
          </cell>
          <cell r="E148">
            <v>0</v>
          </cell>
          <cell r="F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>
            <v>2940</v>
          </cell>
          <cell r="C149" t="str">
            <v>-       2940</v>
          </cell>
          <cell r="D149" t="str">
            <v>REFACCIONES Y ACCESORIOS MENORES DE EQUIPO DE CÓMPUTO Y TECNOLOGIAS DE LA INFORMACION</v>
          </cell>
          <cell r="E149">
            <v>0</v>
          </cell>
          <cell r="F149">
            <v>0</v>
          </cell>
          <cell r="G149">
            <v>0</v>
          </cell>
          <cell r="H149">
            <v>52304.049999999996</v>
          </cell>
          <cell r="I149">
            <v>17994.46</v>
          </cell>
          <cell r="J149">
            <v>34309.589999999997</v>
          </cell>
          <cell r="K149">
            <v>34309.589999999997</v>
          </cell>
          <cell r="L149">
            <v>33431.42</v>
          </cell>
          <cell r="M149">
            <v>25931.42</v>
          </cell>
          <cell r="N149">
            <v>7500</v>
          </cell>
          <cell r="O149">
            <v>878.16999999999825</v>
          </cell>
        </row>
        <row r="150">
          <cell r="B150">
            <v>29401</v>
          </cell>
          <cell r="C150">
            <v>29401</v>
          </cell>
          <cell r="D150" t="str">
            <v>REFACCIONES Y ACCESORIOS PARA EQUIPO DE COMPUTO</v>
          </cell>
          <cell r="E150">
            <v>0</v>
          </cell>
          <cell r="F150">
            <v>0</v>
          </cell>
          <cell r="H150">
            <v>52304.049999999996</v>
          </cell>
          <cell r="I150">
            <v>17994.46</v>
          </cell>
          <cell r="J150">
            <v>34309.589999999997</v>
          </cell>
          <cell r="K150">
            <v>34309.589999999997</v>
          </cell>
          <cell r="L150">
            <v>33431.42</v>
          </cell>
          <cell r="M150">
            <v>25931.42</v>
          </cell>
          <cell r="N150">
            <v>7500</v>
          </cell>
          <cell r="O150">
            <v>878.16999999999825</v>
          </cell>
        </row>
        <row r="151">
          <cell r="B151">
            <v>2950</v>
          </cell>
          <cell r="C151" t="str">
            <v>-      2950</v>
          </cell>
          <cell r="D151" t="str">
            <v>REFACCIONES Y ACCESORIOS MENORES DE EQUIPO E INSTRUMENTAL MÉDICO Y DE LABORATORIO</v>
          </cell>
          <cell r="E151">
            <v>0</v>
          </cell>
          <cell r="F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B152">
            <v>29501</v>
          </cell>
          <cell r="C152">
            <v>29501</v>
          </cell>
          <cell r="D152" t="str">
            <v>REFACCIONES Y ACCESORIOS MENORES DE EQUIPO E INSTRUMENTAL MÉDICO Y DE LABORATORIO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>
            <v>2960</v>
          </cell>
          <cell r="C153" t="str">
            <v>-       2960</v>
          </cell>
          <cell r="D153" t="str">
            <v>REFACCIONES Y ACCESORIOS MENORES DE EQUIPO DE TRANSPORTE</v>
          </cell>
          <cell r="E153">
            <v>1046563.31</v>
          </cell>
          <cell r="F153">
            <v>0</v>
          </cell>
          <cell r="G153">
            <v>0</v>
          </cell>
          <cell r="H153">
            <v>3214323.8499999996</v>
          </cell>
          <cell r="I153">
            <v>2619970.59</v>
          </cell>
          <cell r="J153">
            <v>1640916.57</v>
          </cell>
          <cell r="K153">
            <v>594353.26</v>
          </cell>
          <cell r="L153">
            <v>1461553.37</v>
          </cell>
          <cell r="M153">
            <v>1192505.96</v>
          </cell>
          <cell r="N153">
            <v>269047.40999999997</v>
          </cell>
          <cell r="O153">
            <v>179363.20000000007</v>
          </cell>
        </row>
        <row r="154">
          <cell r="B154">
            <v>29601</v>
          </cell>
          <cell r="C154">
            <v>29601</v>
          </cell>
          <cell r="D154" t="str">
            <v>NEUMATICOS</v>
          </cell>
          <cell r="E154">
            <v>100000</v>
          </cell>
          <cell r="F154">
            <v>0</v>
          </cell>
          <cell r="H154">
            <v>872894.55999999982</v>
          </cell>
          <cell r="I154">
            <v>639422.40999999992</v>
          </cell>
          <cell r="J154">
            <v>333472.14999999991</v>
          </cell>
          <cell r="K154">
            <v>233472.14999999991</v>
          </cell>
          <cell r="L154">
            <v>293460.92000000004</v>
          </cell>
          <cell r="M154">
            <v>270185.05</v>
          </cell>
          <cell r="N154">
            <v>23275.870000000054</v>
          </cell>
          <cell r="O154">
            <v>40011.229999999865</v>
          </cell>
        </row>
        <row r="155">
          <cell r="B155">
            <v>29602</v>
          </cell>
          <cell r="C155">
            <v>29602</v>
          </cell>
          <cell r="D155" t="str">
            <v>REFACC Y ACCESORIOS DE EQPO DE TRANSPORTE</v>
          </cell>
          <cell r="E155">
            <v>946563.31</v>
          </cell>
          <cell r="F155">
            <v>0</v>
          </cell>
          <cell r="H155">
            <v>2341429.29</v>
          </cell>
          <cell r="I155">
            <v>1980548.18</v>
          </cell>
          <cell r="J155">
            <v>1307444.4200000002</v>
          </cell>
          <cell r="K155">
            <v>360881.1100000001</v>
          </cell>
          <cell r="L155">
            <v>1168092.45</v>
          </cell>
          <cell r="M155">
            <v>922320.91</v>
          </cell>
          <cell r="N155">
            <v>245771.53999999992</v>
          </cell>
          <cell r="O155">
            <v>139351.9700000002</v>
          </cell>
        </row>
        <row r="156">
          <cell r="B156">
            <v>2980</v>
          </cell>
          <cell r="C156" t="str">
            <v>-       2980</v>
          </cell>
          <cell r="D156" t="str">
            <v>REFACCIONES Y ACCESORIOS MENORES PARA MAQUINARIA</v>
          </cell>
          <cell r="E156">
            <v>2930284.96</v>
          </cell>
          <cell r="F156">
            <v>450000</v>
          </cell>
          <cell r="G156">
            <v>0</v>
          </cell>
          <cell r="H156">
            <v>6899052.3199999994</v>
          </cell>
          <cell r="I156">
            <v>4391213.0200000005</v>
          </cell>
          <cell r="J156">
            <v>5888124.2599999988</v>
          </cell>
          <cell r="K156">
            <v>2957839.2999999989</v>
          </cell>
          <cell r="L156">
            <v>5702361.4799999995</v>
          </cell>
          <cell r="M156">
            <v>4164297.39</v>
          </cell>
          <cell r="N156">
            <v>1538064.0899999994</v>
          </cell>
          <cell r="O156">
            <v>185762.77999999933</v>
          </cell>
        </row>
        <row r="157">
          <cell r="B157">
            <v>29801</v>
          </cell>
          <cell r="C157">
            <v>29801</v>
          </cell>
          <cell r="D157" t="str">
            <v>REFACC Y ACCESORIOS MENORES PARA MAQUINARIA</v>
          </cell>
          <cell r="E157">
            <v>2930284.96</v>
          </cell>
          <cell r="F157">
            <v>450000</v>
          </cell>
          <cell r="H157">
            <v>6899052.3199999994</v>
          </cell>
          <cell r="I157">
            <v>4391213.0200000005</v>
          </cell>
          <cell r="J157">
            <v>5888124.2599999988</v>
          </cell>
          <cell r="K157">
            <v>2957839.2999999989</v>
          </cell>
          <cell r="L157">
            <v>5702361.4799999995</v>
          </cell>
          <cell r="M157">
            <v>4164297.39</v>
          </cell>
          <cell r="N157">
            <v>1538064.0899999994</v>
          </cell>
          <cell r="O157">
            <v>185762.77999999933</v>
          </cell>
        </row>
        <row r="158">
          <cell r="B158">
            <v>2990</v>
          </cell>
          <cell r="C158" t="str">
            <v>-       2990</v>
          </cell>
          <cell r="D158" t="str">
            <v>REFACCIONES Y ACCESORIOS MENORES OTROS BIENES MUEBLES</v>
          </cell>
          <cell r="E158">
            <v>0</v>
          </cell>
          <cell r="F158">
            <v>0</v>
          </cell>
          <cell r="G158">
            <v>0</v>
          </cell>
          <cell r="H158">
            <v>34137.99</v>
          </cell>
          <cell r="I158">
            <v>5086.26</v>
          </cell>
          <cell r="J158">
            <v>29051.729999999996</v>
          </cell>
          <cell r="K158">
            <v>29051.729999999996</v>
          </cell>
          <cell r="L158">
            <v>24784.48</v>
          </cell>
          <cell r="M158">
            <v>24784.48</v>
          </cell>
          <cell r="N158">
            <v>0</v>
          </cell>
          <cell r="O158">
            <v>4267.2499999999964</v>
          </cell>
        </row>
        <row r="159">
          <cell r="B159">
            <v>29901</v>
          </cell>
          <cell r="C159">
            <v>29901</v>
          </cell>
          <cell r="D159" t="str">
            <v>REFACCIONES Y ACCESORIOS MENORES OTROS BIENES MUEBLES</v>
          </cell>
          <cell r="E159">
            <v>0</v>
          </cell>
          <cell r="F159">
            <v>0</v>
          </cell>
          <cell r="H159">
            <v>34137.99</v>
          </cell>
          <cell r="I159">
            <v>5086.26</v>
          </cell>
          <cell r="J159">
            <v>29051.729999999996</v>
          </cell>
          <cell r="K159">
            <v>29051.729999999996</v>
          </cell>
          <cell r="L159">
            <v>24784.48</v>
          </cell>
          <cell r="M159">
            <v>24784.48</v>
          </cell>
          <cell r="N159">
            <v>0</v>
          </cell>
          <cell r="O159">
            <v>4267.2499999999964</v>
          </cell>
        </row>
        <row r="160">
          <cell r="B160">
            <v>3000</v>
          </cell>
          <cell r="C160">
            <v>3000</v>
          </cell>
          <cell r="D160" t="str">
            <v>SERVICIOS GENERALES</v>
          </cell>
          <cell r="E160">
            <v>299043540.71000004</v>
          </cell>
          <cell r="F160">
            <v>-19302709.399999999</v>
          </cell>
          <cell r="G160">
            <v>0</v>
          </cell>
          <cell r="H160">
            <v>143699447.44</v>
          </cell>
          <cell r="I160">
            <v>146204217.35999998</v>
          </cell>
          <cell r="J160">
            <v>277236061.38999993</v>
          </cell>
          <cell r="K160">
            <v>-21807479.319999985</v>
          </cell>
          <cell r="L160">
            <v>272355073.55999994</v>
          </cell>
          <cell r="M160">
            <v>213905337.51999998</v>
          </cell>
          <cell r="N160">
            <v>58449736.040000021</v>
          </cell>
          <cell r="O160">
            <v>4880987.8299999554</v>
          </cell>
        </row>
        <row r="161">
          <cell r="B161">
            <v>3100</v>
          </cell>
          <cell r="C161" t="str">
            <v>.    3100</v>
          </cell>
          <cell r="D161" t="str">
            <v>SERVICIOS BÁSICOS</v>
          </cell>
          <cell r="E161">
            <v>231635612.75999999</v>
          </cell>
          <cell r="F161">
            <v>-19302709.399999999</v>
          </cell>
          <cell r="G161">
            <v>0</v>
          </cell>
          <cell r="H161">
            <v>62928147.379999995</v>
          </cell>
          <cell r="I161">
            <v>79297625.929999992</v>
          </cell>
          <cell r="J161">
            <v>195963424.80999997</v>
          </cell>
          <cell r="K161">
            <v>-35672187.949999988</v>
          </cell>
          <cell r="L161">
            <v>193403932.98000002</v>
          </cell>
          <cell r="M161">
            <v>160212248.62</v>
          </cell>
          <cell r="N161">
            <v>33191684.360000014</v>
          </cell>
          <cell r="O161">
            <v>2559491.8299999582</v>
          </cell>
        </row>
        <row r="162">
          <cell r="B162">
            <v>3110</v>
          </cell>
          <cell r="C162" t="str">
            <v>-       3110</v>
          </cell>
          <cell r="D162" t="str">
            <v>ENERGÍA ELÉCTRICA                       </v>
          </cell>
          <cell r="E162">
            <v>229999999.99999997</v>
          </cell>
          <cell r="F162">
            <v>-19302709.399999999</v>
          </cell>
          <cell r="G162">
            <v>0</v>
          </cell>
          <cell r="H162">
            <v>62074682.319999993</v>
          </cell>
          <cell r="I162">
            <v>78396528.449999988</v>
          </cell>
          <cell r="J162">
            <v>194375444.46999997</v>
          </cell>
          <cell r="K162">
            <v>-35624555.529999994</v>
          </cell>
          <cell r="L162">
            <v>191914359.02000001</v>
          </cell>
          <cell r="M162">
            <v>158753683.66</v>
          </cell>
          <cell r="N162">
            <v>33160675.360000014</v>
          </cell>
          <cell r="O162">
            <v>2461085.4499999583</v>
          </cell>
        </row>
        <row r="163">
          <cell r="B163">
            <v>31101</v>
          </cell>
          <cell r="C163">
            <v>31101</v>
          </cell>
          <cell r="D163" t="str">
            <v>ENERGIA ELECTRICA</v>
          </cell>
          <cell r="E163">
            <v>229999999.99999997</v>
          </cell>
          <cell r="F163">
            <v>-19302709.399999999</v>
          </cell>
          <cell r="H163">
            <v>62074682.319999993</v>
          </cell>
          <cell r="I163">
            <v>78396528.449999988</v>
          </cell>
          <cell r="J163">
            <v>194375444.46999997</v>
          </cell>
          <cell r="K163">
            <v>-35624555.529999994</v>
          </cell>
          <cell r="L163">
            <v>191914359.02000001</v>
          </cell>
          <cell r="M163">
            <v>158753683.66</v>
          </cell>
          <cell r="N163">
            <v>33160675.360000014</v>
          </cell>
          <cell r="O163">
            <v>2461085.4499999583</v>
          </cell>
        </row>
        <row r="164">
          <cell r="B164">
            <v>3130</v>
          </cell>
          <cell r="C164" t="str">
            <v>-       3130</v>
          </cell>
          <cell r="D164" t="str">
            <v>AGUA                                    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>
            <v>31301</v>
          </cell>
          <cell r="C165">
            <v>31301</v>
          </cell>
          <cell r="D165" t="str">
            <v>AGUA PURIFICADA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B166">
            <v>31302</v>
          </cell>
          <cell r="C166">
            <v>31302</v>
          </cell>
          <cell r="D166" t="str">
            <v>AGUA POTABLE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>
            <v>3140</v>
          </cell>
          <cell r="C167" t="str">
            <v>-       3140</v>
          </cell>
          <cell r="D167" t="str">
            <v>TELEFONÍA TRADICIONAL                   </v>
          </cell>
          <cell r="E167">
            <v>407494.68</v>
          </cell>
          <cell r="F167">
            <v>0</v>
          </cell>
          <cell r="G167">
            <v>0</v>
          </cell>
          <cell r="H167">
            <v>425245.03</v>
          </cell>
          <cell r="I167">
            <v>425245.03</v>
          </cell>
          <cell r="J167">
            <v>407494.67999999993</v>
          </cell>
          <cell r="K167">
            <v>0</v>
          </cell>
          <cell r="L167">
            <v>362856.95999999996</v>
          </cell>
          <cell r="M167">
            <v>362856.96000000002</v>
          </cell>
          <cell r="N167">
            <v>0</v>
          </cell>
          <cell r="O167">
            <v>44637.719999999972</v>
          </cell>
        </row>
        <row r="168">
          <cell r="B168">
            <v>31401</v>
          </cell>
          <cell r="C168">
            <v>31401</v>
          </cell>
          <cell r="D168" t="str">
            <v>TELEFONOS</v>
          </cell>
          <cell r="E168">
            <v>407494.68</v>
          </cell>
          <cell r="F168">
            <v>0</v>
          </cell>
          <cell r="H168">
            <v>425245.03</v>
          </cell>
          <cell r="I168">
            <v>425245.03</v>
          </cell>
          <cell r="J168">
            <v>407494.67999999993</v>
          </cell>
          <cell r="K168">
            <v>0</v>
          </cell>
          <cell r="L168">
            <v>362856.95999999996</v>
          </cell>
          <cell r="M168">
            <v>362856.96000000002</v>
          </cell>
          <cell r="N168">
            <v>0</v>
          </cell>
          <cell r="O168">
            <v>44637.719999999972</v>
          </cell>
        </row>
        <row r="169">
          <cell r="B169">
            <v>3150</v>
          </cell>
          <cell r="C169" t="str">
            <v>-       3150</v>
          </cell>
          <cell r="D169" t="str">
            <v>TELEFONÍA CELULAR                       </v>
          </cell>
          <cell r="E169">
            <v>400000</v>
          </cell>
          <cell r="F169">
            <v>0</v>
          </cell>
          <cell r="G169">
            <v>0</v>
          </cell>
          <cell r="H169">
            <v>165451.69</v>
          </cell>
          <cell r="I169">
            <v>205287.59</v>
          </cell>
          <cell r="J169">
            <v>360164.1</v>
          </cell>
          <cell r="K169">
            <v>-39835.899999999994</v>
          </cell>
          <cell r="L169">
            <v>360164.1</v>
          </cell>
          <cell r="M169">
            <v>329155.09999999998</v>
          </cell>
          <cell r="N169">
            <v>31009</v>
          </cell>
          <cell r="O169">
            <v>0</v>
          </cell>
        </row>
        <row r="170">
          <cell r="B170">
            <v>31501</v>
          </cell>
          <cell r="C170">
            <v>31501</v>
          </cell>
          <cell r="D170" t="str">
            <v>TELEFONIA CELULAR</v>
          </cell>
          <cell r="E170">
            <v>400000</v>
          </cell>
          <cell r="F170">
            <v>0</v>
          </cell>
          <cell r="H170">
            <v>165451.69</v>
          </cell>
          <cell r="I170">
            <v>205287.59</v>
          </cell>
          <cell r="J170">
            <v>360164.1</v>
          </cell>
          <cell r="K170">
            <v>-39835.899999999994</v>
          </cell>
          <cell r="L170">
            <v>360164.1</v>
          </cell>
          <cell r="M170">
            <v>329155.09999999998</v>
          </cell>
          <cell r="N170">
            <v>31009</v>
          </cell>
          <cell r="O170">
            <v>0</v>
          </cell>
        </row>
        <row r="171">
          <cell r="B171">
            <v>3170</v>
          </cell>
          <cell r="C171" t="str">
            <v>-       3170</v>
          </cell>
          <cell r="D171" t="str">
            <v>SERVICIOS DE ACCESO DE INTERNET, REDES Y PROCESAMIENTO DE INFORMACIÓN</v>
          </cell>
          <cell r="E171">
            <v>828118.07999999984</v>
          </cell>
          <cell r="F171">
            <v>0</v>
          </cell>
          <cell r="G171">
            <v>0</v>
          </cell>
          <cell r="H171">
            <v>259192.88</v>
          </cell>
          <cell r="I171">
            <v>270564.86</v>
          </cell>
          <cell r="J171">
            <v>816746.1</v>
          </cell>
          <cell r="K171">
            <v>-11371.979999999981</v>
          </cell>
          <cell r="L171">
            <v>762977.44000000006</v>
          </cell>
          <cell r="M171">
            <v>762977.44</v>
          </cell>
          <cell r="N171">
            <v>0</v>
          </cell>
          <cell r="O171">
            <v>53768.659999999916</v>
          </cell>
        </row>
        <row r="172">
          <cell r="B172">
            <v>31701</v>
          </cell>
          <cell r="C172">
            <v>31701</v>
          </cell>
          <cell r="D172" t="str">
            <v>INTERNET</v>
          </cell>
          <cell r="E172">
            <v>828118.07999999984</v>
          </cell>
          <cell r="F172">
            <v>0</v>
          </cell>
          <cell r="H172">
            <v>259192.88</v>
          </cell>
          <cell r="I172">
            <v>270564.86</v>
          </cell>
          <cell r="J172">
            <v>816746.1</v>
          </cell>
          <cell r="K172">
            <v>-11371.979999999981</v>
          </cell>
          <cell r="L172">
            <v>762977.44000000006</v>
          </cell>
          <cell r="M172">
            <v>762977.44</v>
          </cell>
          <cell r="N172">
            <v>0</v>
          </cell>
          <cell r="O172">
            <v>53768.659999999916</v>
          </cell>
        </row>
        <row r="173">
          <cell r="B173">
            <v>3180</v>
          </cell>
          <cell r="C173" t="str">
            <v>-       3180</v>
          </cell>
          <cell r="D173" t="str">
            <v>SERVICIOS POSTALES Y TELEGRÁFICOS       </v>
          </cell>
          <cell r="E173">
            <v>0</v>
          </cell>
          <cell r="F173">
            <v>0</v>
          </cell>
          <cell r="G173">
            <v>0</v>
          </cell>
          <cell r="H173">
            <v>3575.46</v>
          </cell>
          <cell r="I173">
            <v>0</v>
          </cell>
          <cell r="J173">
            <v>3575.46</v>
          </cell>
          <cell r="K173">
            <v>3575.46</v>
          </cell>
          <cell r="L173">
            <v>3575.46</v>
          </cell>
          <cell r="M173">
            <v>3575.46</v>
          </cell>
          <cell r="N173">
            <v>0</v>
          </cell>
          <cell r="O173">
            <v>0</v>
          </cell>
        </row>
        <row r="174">
          <cell r="B174">
            <v>31801</v>
          </cell>
          <cell r="C174">
            <v>31801</v>
          </cell>
          <cell r="D174" t="str">
            <v>CORREOS</v>
          </cell>
          <cell r="E174">
            <v>0</v>
          </cell>
          <cell r="F174">
            <v>0</v>
          </cell>
          <cell r="H174">
            <v>3575.46</v>
          </cell>
          <cell r="I174">
            <v>0</v>
          </cell>
          <cell r="J174">
            <v>3575.46</v>
          </cell>
          <cell r="K174">
            <v>3575.46</v>
          </cell>
          <cell r="L174">
            <v>3575.46</v>
          </cell>
          <cell r="M174">
            <v>3575.46</v>
          </cell>
          <cell r="N174">
            <v>0</v>
          </cell>
          <cell r="O174">
            <v>0</v>
          </cell>
        </row>
        <row r="175">
          <cell r="B175">
            <v>3200</v>
          </cell>
          <cell r="C175" t="str">
            <v>.    3200</v>
          </cell>
          <cell r="D175" t="str">
            <v>SERVICIOS DE ARRENDAMIENTO</v>
          </cell>
          <cell r="E175">
            <v>2721000</v>
          </cell>
          <cell r="F175">
            <v>0</v>
          </cell>
          <cell r="G175">
            <v>0</v>
          </cell>
          <cell r="H175">
            <v>4426741.8099999996</v>
          </cell>
          <cell r="I175">
            <v>3025697.71</v>
          </cell>
          <cell r="J175">
            <v>4122044.1</v>
          </cell>
          <cell r="K175">
            <v>1401044.1</v>
          </cell>
          <cell r="L175">
            <v>4061406.6</v>
          </cell>
          <cell r="M175">
            <v>3327638.6</v>
          </cell>
          <cell r="N175">
            <v>733768</v>
          </cell>
          <cell r="O175">
            <v>60637.5</v>
          </cell>
        </row>
        <row r="176">
          <cell r="B176">
            <v>3220</v>
          </cell>
          <cell r="C176" t="str">
            <v>-       3220</v>
          </cell>
          <cell r="D176" t="str">
            <v>ARRENDAMIENTO DE EDIFICIOS              </v>
          </cell>
          <cell r="E176">
            <v>198000</v>
          </cell>
          <cell r="F176">
            <v>0</v>
          </cell>
          <cell r="G176">
            <v>0</v>
          </cell>
          <cell r="H176">
            <v>1314875</v>
          </cell>
          <cell r="I176">
            <v>344362.5</v>
          </cell>
          <cell r="J176">
            <v>1168512.5</v>
          </cell>
          <cell r="K176">
            <v>970512.5</v>
          </cell>
          <cell r="L176">
            <v>1107875</v>
          </cell>
          <cell r="M176">
            <v>842875</v>
          </cell>
          <cell r="N176">
            <v>265000</v>
          </cell>
          <cell r="O176">
            <v>60637.5</v>
          </cell>
        </row>
        <row r="177">
          <cell r="B177">
            <v>32201</v>
          </cell>
          <cell r="C177">
            <v>32201</v>
          </cell>
          <cell r="D177" t="str">
            <v>ARRENDAMIENTO DE INMUEBLES</v>
          </cell>
          <cell r="E177">
            <v>198000</v>
          </cell>
          <cell r="F177">
            <v>0</v>
          </cell>
          <cell r="H177">
            <v>1314875</v>
          </cell>
          <cell r="I177">
            <v>344362.5</v>
          </cell>
          <cell r="J177">
            <v>1168512.5</v>
          </cell>
          <cell r="K177">
            <v>970512.5</v>
          </cell>
          <cell r="L177">
            <v>1107875</v>
          </cell>
          <cell r="M177">
            <v>842875</v>
          </cell>
          <cell r="N177">
            <v>265000</v>
          </cell>
          <cell r="O177">
            <v>60637.5</v>
          </cell>
        </row>
        <row r="178">
          <cell r="B178">
            <v>3230</v>
          </cell>
          <cell r="C178" t="str">
            <v>-      3230</v>
          </cell>
          <cell r="D178" t="str">
            <v xml:space="preserve">ARRENDAMIENTO DE MOBILIARIO Y EQUIPO DE ADMINISTRACION, EDUCACIONAL Y RECREATIVO </v>
          </cell>
          <cell r="E178">
            <v>0</v>
          </cell>
          <cell r="F178">
            <v>0</v>
          </cell>
          <cell r="G178">
            <v>0</v>
          </cell>
          <cell r="H178">
            <v>86600</v>
          </cell>
          <cell r="I178">
            <v>1600</v>
          </cell>
          <cell r="J178">
            <v>85000</v>
          </cell>
          <cell r="K178">
            <v>85000</v>
          </cell>
          <cell r="L178">
            <v>85000</v>
          </cell>
          <cell r="M178">
            <v>72500</v>
          </cell>
          <cell r="N178">
            <v>12500</v>
          </cell>
          <cell r="O178">
            <v>0</v>
          </cell>
        </row>
        <row r="179">
          <cell r="B179">
            <v>32301</v>
          </cell>
          <cell r="C179">
            <v>32301</v>
          </cell>
          <cell r="D179" t="str">
            <v>ARRENDAMIENTO DE FOTOCOPIADORA</v>
          </cell>
          <cell r="E179">
            <v>0</v>
          </cell>
          <cell r="F179">
            <v>0</v>
          </cell>
          <cell r="H179">
            <v>86600</v>
          </cell>
          <cell r="I179">
            <v>1600</v>
          </cell>
          <cell r="J179">
            <v>85000</v>
          </cell>
          <cell r="K179">
            <v>85000</v>
          </cell>
          <cell r="L179">
            <v>85000</v>
          </cell>
          <cell r="M179">
            <v>72500</v>
          </cell>
          <cell r="N179">
            <v>12500</v>
          </cell>
          <cell r="O179">
            <v>0</v>
          </cell>
        </row>
        <row r="180">
          <cell r="B180">
            <v>32302</v>
          </cell>
          <cell r="C180">
            <v>32302</v>
          </cell>
          <cell r="D180" t="str">
            <v>RENTA DE EQUIPO DE SONIDO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>
            <v>3250</v>
          </cell>
          <cell r="C181" t="str">
            <v>-       3250</v>
          </cell>
          <cell r="D181" t="str">
            <v>ARRENDAMIENTO DE EQUIPO DE TRANSPORTE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B182">
            <v>32501</v>
          </cell>
          <cell r="C182">
            <v>32501</v>
          </cell>
          <cell r="D182" t="str">
            <v>ARRENDAMIENTO DE EQUIPO DE TRANSPORTE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B183">
            <v>3260</v>
          </cell>
          <cell r="C183" t="str">
            <v>-       3260</v>
          </cell>
          <cell r="D183" t="str">
            <v>ARRENDAMIENTO DE MAQUINARIA, OTROS EQUIPOS Y HERRAMIENTAS</v>
          </cell>
          <cell r="E183">
            <v>2404000</v>
          </cell>
          <cell r="F183">
            <v>0</v>
          </cell>
          <cell r="G183">
            <v>0</v>
          </cell>
          <cell r="H183">
            <v>2971194.77</v>
          </cell>
          <cell r="I183">
            <v>2649664.77</v>
          </cell>
          <cell r="J183">
            <v>2725530</v>
          </cell>
          <cell r="K183">
            <v>321530</v>
          </cell>
          <cell r="L183">
            <v>2725530</v>
          </cell>
          <cell r="M183">
            <v>2279170</v>
          </cell>
          <cell r="N183">
            <v>446360</v>
          </cell>
          <cell r="O183">
            <v>0</v>
          </cell>
        </row>
        <row r="184">
          <cell r="B184">
            <v>32601</v>
          </cell>
          <cell r="C184">
            <v>32601</v>
          </cell>
          <cell r="D184" t="str">
            <v>RENTA DE MAQUINARIA</v>
          </cell>
          <cell r="E184">
            <v>1000000</v>
          </cell>
          <cell r="F184">
            <v>0</v>
          </cell>
          <cell r="H184">
            <v>2403677.67</v>
          </cell>
          <cell r="I184">
            <v>1732667.67</v>
          </cell>
          <cell r="J184">
            <v>1671010</v>
          </cell>
          <cell r="K184">
            <v>671010</v>
          </cell>
          <cell r="L184">
            <v>1671010</v>
          </cell>
          <cell r="M184">
            <v>1250370</v>
          </cell>
          <cell r="N184">
            <v>420640</v>
          </cell>
          <cell r="O184">
            <v>0</v>
          </cell>
        </row>
        <row r="185">
          <cell r="B185">
            <v>32602</v>
          </cell>
          <cell r="C185">
            <v>32602</v>
          </cell>
          <cell r="D185" t="str">
            <v>RENTA DE PIPAS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>
            <v>32604</v>
          </cell>
          <cell r="C186">
            <v>32604</v>
          </cell>
          <cell r="D186" t="str">
            <v>ARRENDAMIENTO DE CAJEROS AUTOMATICOS</v>
          </cell>
          <cell r="E186">
            <v>1404000</v>
          </cell>
          <cell r="F186">
            <v>0</v>
          </cell>
          <cell r="H186">
            <v>567517.1</v>
          </cell>
          <cell r="I186">
            <v>916997.1</v>
          </cell>
          <cell r="J186">
            <v>1054520</v>
          </cell>
          <cell r="K186">
            <v>-349480</v>
          </cell>
          <cell r="L186">
            <v>1054520</v>
          </cell>
          <cell r="M186">
            <v>1028800</v>
          </cell>
          <cell r="N186">
            <v>25720</v>
          </cell>
          <cell r="O186">
            <v>0</v>
          </cell>
        </row>
        <row r="187">
          <cell r="B187">
            <v>32606</v>
          </cell>
          <cell r="C187">
            <v>32606</v>
          </cell>
          <cell r="D187" t="str">
            <v>ALQUILER DE VALLAS MOV. PUBLICITARIAS</v>
          </cell>
          <cell r="E187">
            <v>0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>
            <v>3270</v>
          </cell>
          <cell r="C188" t="str">
            <v>-       3270</v>
          </cell>
          <cell r="D188" t="str">
            <v>ARRENDAMIENTO DE ACTIVOS INTANGIBLES</v>
          </cell>
          <cell r="E188">
            <v>119000</v>
          </cell>
          <cell r="F188">
            <v>0</v>
          </cell>
          <cell r="G188">
            <v>0</v>
          </cell>
          <cell r="H188">
            <v>54072.039999999994</v>
          </cell>
          <cell r="I188">
            <v>30070.44</v>
          </cell>
          <cell r="J188">
            <v>143001.60000000001</v>
          </cell>
          <cell r="K188">
            <v>24001.599999999999</v>
          </cell>
          <cell r="L188">
            <v>143001.60000000001</v>
          </cell>
          <cell r="M188">
            <v>133093.6</v>
          </cell>
          <cell r="N188">
            <v>9908</v>
          </cell>
          <cell r="O188">
            <v>0</v>
          </cell>
        </row>
        <row r="189">
          <cell r="B189">
            <v>32701</v>
          </cell>
          <cell r="C189">
            <v>32701</v>
          </cell>
          <cell r="D189" t="str">
            <v>LICENCIA DE SISTEMA BIOMETRICO</v>
          </cell>
          <cell r="E189">
            <v>0</v>
          </cell>
          <cell r="F189">
            <v>0</v>
          </cell>
          <cell r="H189">
            <v>24105.599999999999</v>
          </cell>
          <cell r="I189">
            <v>0</v>
          </cell>
          <cell r="J189">
            <v>24105.599999999999</v>
          </cell>
          <cell r="K189">
            <v>24105.599999999999</v>
          </cell>
          <cell r="L189">
            <v>24105.599999999999</v>
          </cell>
          <cell r="M189">
            <v>24105.599999999999</v>
          </cell>
          <cell r="N189">
            <v>0</v>
          </cell>
          <cell r="O189">
            <v>0</v>
          </cell>
        </row>
        <row r="190">
          <cell r="B190">
            <v>32702</v>
          </cell>
          <cell r="C190">
            <v>32702</v>
          </cell>
          <cell r="D190" t="str">
            <v>SERVIDOR VIRTUAL</v>
          </cell>
          <cell r="E190">
            <v>119000</v>
          </cell>
          <cell r="F190">
            <v>0</v>
          </cell>
          <cell r="H190">
            <v>29966.44</v>
          </cell>
          <cell r="I190">
            <v>30070.44</v>
          </cell>
          <cell r="J190">
            <v>118896</v>
          </cell>
          <cell r="K190">
            <v>-104</v>
          </cell>
          <cell r="L190">
            <v>118896</v>
          </cell>
          <cell r="M190">
            <v>108988</v>
          </cell>
          <cell r="N190">
            <v>9908</v>
          </cell>
          <cell r="O190">
            <v>0</v>
          </cell>
        </row>
        <row r="191">
          <cell r="B191">
            <v>3290</v>
          </cell>
          <cell r="C191" t="str">
            <v>-      3290</v>
          </cell>
          <cell r="D191" t="str">
            <v>OTROS ARRENDAMIENTOS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B192">
            <v>32901</v>
          </cell>
          <cell r="C192">
            <v>32901</v>
          </cell>
          <cell r="D192" t="str">
            <v>OTROS ARRENDAMIENTOS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B193">
            <v>3300</v>
          </cell>
          <cell r="C193" t="str">
            <v>.    3300</v>
          </cell>
          <cell r="D193" t="str">
            <v>SERVICIOS PROFESIONALES, CIENTIFICOS, TECNICOS Y OTROS SERVICIOS</v>
          </cell>
          <cell r="E193">
            <v>2050000</v>
          </cell>
          <cell r="F193">
            <v>0</v>
          </cell>
          <cell r="G193">
            <v>0</v>
          </cell>
          <cell r="H193">
            <v>2024141.9800000002</v>
          </cell>
          <cell r="I193">
            <v>1708778.92</v>
          </cell>
          <cell r="J193">
            <v>2365363.06</v>
          </cell>
          <cell r="K193">
            <v>315363.05999999994</v>
          </cell>
          <cell r="L193">
            <v>2251867.41</v>
          </cell>
          <cell r="M193">
            <v>1826003.99</v>
          </cell>
          <cell r="N193">
            <v>425863.42</v>
          </cell>
          <cell r="O193">
            <v>113495.65000000002</v>
          </cell>
        </row>
        <row r="194">
          <cell r="B194">
            <v>3310</v>
          </cell>
          <cell r="C194" t="str">
            <v>-       3310</v>
          </cell>
          <cell r="D194" t="str">
            <v>SERVICIOS LEGALES, DE CONTABILIDAD, AUDITORIA Y RELACIONADOS</v>
          </cell>
          <cell r="E194">
            <v>50000</v>
          </cell>
          <cell r="F194">
            <v>0</v>
          </cell>
          <cell r="G194">
            <v>0</v>
          </cell>
          <cell r="H194">
            <v>194663.85</v>
          </cell>
          <cell r="I194">
            <v>73657.210000000006</v>
          </cell>
          <cell r="J194">
            <v>171006.64</v>
          </cell>
          <cell r="K194">
            <v>121006.63999999998</v>
          </cell>
          <cell r="L194">
            <v>171006.64</v>
          </cell>
          <cell r="M194">
            <v>53234.22</v>
          </cell>
          <cell r="N194">
            <v>117772.42</v>
          </cell>
          <cell r="O194">
            <v>0</v>
          </cell>
        </row>
        <row r="195">
          <cell r="B195">
            <v>33101</v>
          </cell>
          <cell r="C195">
            <v>33101</v>
          </cell>
          <cell r="D195" t="str">
            <v>GASTOS POR JUICIOS LEGALES</v>
          </cell>
          <cell r="E195">
            <v>0</v>
          </cell>
          <cell r="F195">
            <v>0</v>
          </cell>
          <cell r="H195">
            <v>1724.14</v>
          </cell>
          <cell r="I195">
            <v>0</v>
          </cell>
          <cell r="J195">
            <v>1724.14</v>
          </cell>
          <cell r="K195">
            <v>1724.14</v>
          </cell>
          <cell r="L195">
            <v>1724.14</v>
          </cell>
          <cell r="M195">
            <v>0</v>
          </cell>
          <cell r="N195">
            <v>1724.14</v>
          </cell>
          <cell r="O195">
            <v>0</v>
          </cell>
        </row>
        <row r="196">
          <cell r="B196">
            <v>33102</v>
          </cell>
          <cell r="C196">
            <v>33102</v>
          </cell>
          <cell r="D196" t="str">
            <v>JUICIOS MERCANTILES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>
            <v>33103</v>
          </cell>
          <cell r="C197">
            <v>33103</v>
          </cell>
          <cell r="D197" t="str">
            <v>SERVS. LEGALES, DE CONTABILIDAD,AUDITORI</v>
          </cell>
          <cell r="E197">
            <v>50000</v>
          </cell>
          <cell r="F197">
            <v>0</v>
          </cell>
          <cell r="H197">
            <v>192939.71</v>
          </cell>
          <cell r="I197">
            <v>73657.210000000006</v>
          </cell>
          <cell r="J197">
            <v>169282.5</v>
          </cell>
          <cell r="K197">
            <v>119282.49999999999</v>
          </cell>
          <cell r="L197">
            <v>169282.5</v>
          </cell>
          <cell r="M197">
            <v>53234.22</v>
          </cell>
          <cell r="N197">
            <v>116048.28</v>
          </cell>
          <cell r="O197">
            <v>0</v>
          </cell>
        </row>
        <row r="198">
          <cell r="B198">
            <v>3320</v>
          </cell>
          <cell r="C198" t="str">
            <v>-       3320</v>
          </cell>
          <cell r="D198" t="str">
            <v>SERVICIOS DE DISEÑO, ARQUITECTURA, INGENIERIA Y ACTIVIDADES RELACIONADAS</v>
          </cell>
          <cell r="E198">
            <v>1800000</v>
          </cell>
          <cell r="F198">
            <v>0</v>
          </cell>
          <cell r="G198">
            <v>0</v>
          </cell>
          <cell r="H198">
            <v>1167120</v>
          </cell>
          <cell r="I198">
            <v>1167120</v>
          </cell>
          <cell r="J198">
            <v>1800000</v>
          </cell>
          <cell r="K198">
            <v>0</v>
          </cell>
          <cell r="L198">
            <v>1702440</v>
          </cell>
          <cell r="M198">
            <v>1448040</v>
          </cell>
          <cell r="N198">
            <v>254400</v>
          </cell>
          <cell r="O198">
            <v>97560</v>
          </cell>
        </row>
        <row r="199">
          <cell r="B199">
            <v>33201</v>
          </cell>
          <cell r="C199">
            <v>33201</v>
          </cell>
          <cell r="D199" t="str">
            <v>ESTUDIOS Y PROYECTOS PARA OBRA</v>
          </cell>
          <cell r="E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>
            <v>33202</v>
          </cell>
          <cell r="C200">
            <v>33202</v>
          </cell>
          <cell r="D200" t="str">
            <v xml:space="preserve">ESTUDIOS Y PROYECTOS PARA AGUAS RESIDUALES </v>
          </cell>
          <cell r="E200">
            <v>1800000</v>
          </cell>
          <cell r="F200">
            <v>0</v>
          </cell>
          <cell r="H200">
            <v>1167120</v>
          </cell>
          <cell r="I200">
            <v>1167120</v>
          </cell>
          <cell r="J200">
            <v>1800000</v>
          </cell>
          <cell r="K200">
            <v>0</v>
          </cell>
          <cell r="L200">
            <v>1702440</v>
          </cell>
          <cell r="M200">
            <v>1448040</v>
          </cell>
          <cell r="N200">
            <v>254400</v>
          </cell>
          <cell r="O200">
            <v>97560</v>
          </cell>
        </row>
        <row r="201">
          <cell r="B201">
            <v>33203</v>
          </cell>
          <cell r="C201">
            <v>33203</v>
          </cell>
          <cell r="D201" t="str">
            <v>SERVICIOS DE ARQUITECTURA E INGENIERIA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B202">
            <v>3330</v>
          </cell>
          <cell r="C202" t="str">
            <v>-       3330</v>
          </cell>
          <cell r="D202" t="str">
            <v>SERVICIOS DE CONSULTORÍA ADMINISTRATIVA, PROCESOS, TECNICA Y EN TECNOLOGÍAS DE LA INFORMACIÓN</v>
          </cell>
          <cell r="E202">
            <v>100000</v>
          </cell>
          <cell r="F202">
            <v>0</v>
          </cell>
          <cell r="G202">
            <v>0</v>
          </cell>
          <cell r="H202">
            <v>321244.79999999999</v>
          </cell>
          <cell r="I202">
            <v>137275.54</v>
          </cell>
          <cell r="J202">
            <v>283969.26</v>
          </cell>
          <cell r="K202">
            <v>183969.25999999998</v>
          </cell>
          <cell r="L202">
            <v>283969.26</v>
          </cell>
          <cell r="M202">
            <v>230278.26</v>
          </cell>
          <cell r="N202">
            <v>53691</v>
          </cell>
          <cell r="O202">
            <v>0</v>
          </cell>
        </row>
        <row r="203">
          <cell r="B203">
            <v>33301</v>
          </cell>
          <cell r="C203">
            <v>33301</v>
          </cell>
          <cell r="D203" t="str">
            <v>SERVICIO DE CONSULTORIA</v>
          </cell>
          <cell r="E203">
            <v>100000</v>
          </cell>
          <cell r="F203">
            <v>0</v>
          </cell>
          <cell r="H203">
            <v>321244.79999999999</v>
          </cell>
          <cell r="I203">
            <v>137275.54</v>
          </cell>
          <cell r="J203">
            <v>283969.26</v>
          </cell>
          <cell r="K203">
            <v>183969.25999999998</v>
          </cell>
          <cell r="L203">
            <v>283969.26</v>
          </cell>
          <cell r="M203">
            <v>230278.26</v>
          </cell>
          <cell r="N203">
            <v>53691</v>
          </cell>
          <cell r="O203">
            <v>0</v>
          </cell>
        </row>
        <row r="204">
          <cell r="B204">
            <v>3340</v>
          </cell>
          <cell r="C204" t="str">
            <v>-       3340</v>
          </cell>
          <cell r="D204" t="str">
            <v>SERVICIOS DE CAPACITACIÓN               </v>
          </cell>
          <cell r="E204">
            <v>0</v>
          </cell>
          <cell r="F204">
            <v>0</v>
          </cell>
          <cell r="G204">
            <v>0</v>
          </cell>
          <cell r="H204">
            <v>51233.3</v>
          </cell>
          <cell r="I204">
            <v>0</v>
          </cell>
          <cell r="J204">
            <v>51233.3</v>
          </cell>
          <cell r="K204">
            <v>51233.3</v>
          </cell>
          <cell r="L204">
            <v>51233.3</v>
          </cell>
          <cell r="M204">
            <v>51233.3</v>
          </cell>
          <cell r="N204">
            <v>0</v>
          </cell>
          <cell r="O204">
            <v>0</v>
          </cell>
        </row>
        <row r="205">
          <cell r="B205">
            <v>33401</v>
          </cell>
          <cell r="C205">
            <v>33401</v>
          </cell>
          <cell r="D205" t="str">
            <v>CAPACITACION A SERVIDORES PUBLICOS</v>
          </cell>
          <cell r="E205">
            <v>0</v>
          </cell>
          <cell r="F205">
            <v>0</v>
          </cell>
          <cell r="H205">
            <v>51233.3</v>
          </cell>
          <cell r="I205">
            <v>0</v>
          </cell>
          <cell r="J205">
            <v>51233.3</v>
          </cell>
          <cell r="K205">
            <v>51233.3</v>
          </cell>
          <cell r="L205">
            <v>51233.3</v>
          </cell>
          <cell r="M205">
            <v>51233.3</v>
          </cell>
          <cell r="N205">
            <v>0</v>
          </cell>
          <cell r="O205">
            <v>0</v>
          </cell>
        </row>
        <row r="206">
          <cell r="B206">
            <v>3360</v>
          </cell>
          <cell r="C206" t="str">
            <v>-       3360</v>
          </cell>
          <cell r="D206" t="str">
            <v>SERVICIOS DE APOYO ADMINISTRATIVO, TRADUCCION, FOTOCOPIADO E IMPRESIÓN</v>
          </cell>
          <cell r="E206">
            <v>100000</v>
          </cell>
          <cell r="F206">
            <v>0</v>
          </cell>
          <cell r="G206">
            <v>0</v>
          </cell>
          <cell r="H206">
            <v>289880.03000000003</v>
          </cell>
          <cell r="I206">
            <v>330726.17000000004</v>
          </cell>
          <cell r="J206">
            <v>59153.860000000015</v>
          </cell>
          <cell r="K206">
            <v>-40846.140000000014</v>
          </cell>
          <cell r="L206">
            <v>43218.21</v>
          </cell>
          <cell r="M206">
            <v>43218.21</v>
          </cell>
          <cell r="N206">
            <v>0</v>
          </cell>
          <cell r="O206">
            <v>15935.650000000016</v>
          </cell>
        </row>
        <row r="207">
          <cell r="B207">
            <v>33601</v>
          </cell>
          <cell r="C207">
            <v>33601</v>
          </cell>
          <cell r="D207" t="str">
            <v>SERVICIOS DE APOYO ADMINISTRATIVO, FOTOCOPIADO</v>
          </cell>
          <cell r="E207">
            <v>100000</v>
          </cell>
          <cell r="F207">
            <v>0</v>
          </cell>
          <cell r="H207">
            <v>209880.03</v>
          </cell>
          <cell r="I207">
            <v>250726.17</v>
          </cell>
          <cell r="J207">
            <v>59153.860000000015</v>
          </cell>
          <cell r="K207">
            <v>-40846.140000000014</v>
          </cell>
          <cell r="L207">
            <v>43218.21</v>
          </cell>
          <cell r="M207">
            <v>43218.21</v>
          </cell>
          <cell r="N207">
            <v>0</v>
          </cell>
          <cell r="O207">
            <v>15935.650000000016</v>
          </cell>
        </row>
        <row r="208">
          <cell r="B208">
            <v>33602</v>
          </cell>
          <cell r="C208">
            <v>33602</v>
          </cell>
          <cell r="D208" t="str">
            <v>SERVICIO POR EDICTO</v>
          </cell>
          <cell r="E208">
            <v>0</v>
          </cell>
          <cell r="F208">
            <v>0</v>
          </cell>
          <cell r="H208">
            <v>80000</v>
          </cell>
          <cell r="I208">
            <v>80000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>
            <v>3380</v>
          </cell>
          <cell r="C209" t="str">
            <v>-       3380</v>
          </cell>
          <cell r="D209" t="str">
            <v>SERVICIOS DE VIGILANCIA                 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B210">
            <v>33801</v>
          </cell>
          <cell r="C210">
            <v>33801</v>
          </cell>
          <cell r="D210" t="str">
            <v>SEGURIDAD Y VIGILANCIA</v>
          </cell>
          <cell r="E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B211">
            <v>3390</v>
          </cell>
          <cell r="C211" t="str">
            <v>-       3390</v>
          </cell>
          <cell r="D211" t="str">
            <v>SERVICIOS PROFESIONALES, CIENTIFICOS Y TECNICOS INTEGRALES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B212">
            <v>33901</v>
          </cell>
          <cell r="C212">
            <v>33901</v>
          </cell>
          <cell r="D212" t="str">
            <v>ACTUALIZACIÓN DE MANUALES Y PROCEDIMIENTO</v>
          </cell>
          <cell r="E212">
            <v>0</v>
          </cell>
          <cell r="F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B213">
            <v>33902</v>
          </cell>
          <cell r="C213">
            <v>33902</v>
          </cell>
          <cell r="D213" t="str">
            <v>SERVICIOS MEDICOS</v>
          </cell>
          <cell r="E213">
            <v>0</v>
          </cell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B214">
            <v>3400</v>
          </cell>
          <cell r="C214" t="str">
            <v>.    3400</v>
          </cell>
          <cell r="D214" t="str">
            <v xml:space="preserve">SERVICIOS FINANCIEROS, BANCARIOS Y COMERCIALES </v>
          </cell>
          <cell r="E214">
            <v>6400000</v>
          </cell>
          <cell r="F214">
            <v>0</v>
          </cell>
          <cell r="G214">
            <v>0</v>
          </cell>
          <cell r="H214">
            <v>9048469.8699999992</v>
          </cell>
          <cell r="I214">
            <v>7922102.3300000001</v>
          </cell>
          <cell r="J214">
            <v>7526367.5399999991</v>
          </cell>
          <cell r="K214">
            <v>1126367.5399999991</v>
          </cell>
          <cell r="L214">
            <v>7526367.54</v>
          </cell>
          <cell r="M214">
            <v>6759643.0099999998</v>
          </cell>
          <cell r="N214">
            <v>766724.53</v>
          </cell>
          <cell r="O214">
            <v>0</v>
          </cell>
        </row>
        <row r="215">
          <cell r="B215">
            <v>3410</v>
          </cell>
          <cell r="C215" t="str">
            <v>-       3410</v>
          </cell>
          <cell r="D215" t="str">
            <v>SERVICIOS FINANCIEROS Y BANCARIOS       </v>
          </cell>
          <cell r="E215">
            <v>4000000</v>
          </cell>
          <cell r="F215">
            <v>0</v>
          </cell>
          <cell r="G215">
            <v>0</v>
          </cell>
          <cell r="H215">
            <v>6748955.2199999997</v>
          </cell>
          <cell r="I215">
            <v>6781641.3200000003</v>
          </cell>
          <cell r="J215">
            <v>3967313.8999999985</v>
          </cell>
          <cell r="K215">
            <v>-32686.100000000559</v>
          </cell>
          <cell r="L215">
            <v>3967313.9</v>
          </cell>
          <cell r="M215">
            <v>3967313.9</v>
          </cell>
          <cell r="N215">
            <v>0</v>
          </cell>
          <cell r="O215">
            <v>0</v>
          </cell>
        </row>
        <row r="216">
          <cell r="B216">
            <v>34101</v>
          </cell>
          <cell r="C216">
            <v>34101</v>
          </cell>
          <cell r="D216" t="str">
            <v>COMISIONES BANCARIAS</v>
          </cell>
          <cell r="E216">
            <v>4000000</v>
          </cell>
          <cell r="F216">
            <v>0</v>
          </cell>
          <cell r="H216">
            <v>6748955.2199999997</v>
          </cell>
          <cell r="I216">
            <v>6781641.3200000003</v>
          </cell>
          <cell r="J216">
            <v>3967313.8999999985</v>
          </cell>
          <cell r="K216">
            <v>-32686.100000000559</v>
          </cell>
          <cell r="L216">
            <v>3967313.9</v>
          </cell>
          <cell r="M216">
            <v>3967313.9</v>
          </cell>
          <cell r="N216">
            <v>0</v>
          </cell>
          <cell r="O216">
            <v>0</v>
          </cell>
        </row>
        <row r="217">
          <cell r="B217">
            <v>34103</v>
          </cell>
          <cell r="C217">
            <v>34103</v>
          </cell>
          <cell r="D217" t="str">
            <v>I.S.R. PAGADO</v>
          </cell>
          <cell r="E217">
            <v>0</v>
          </cell>
          <cell r="F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</row>
        <row r="218">
          <cell r="B218">
            <v>34104</v>
          </cell>
          <cell r="C218">
            <v>34104</v>
          </cell>
          <cell r="D218" t="str">
            <v>OTROS REDONDEO</v>
          </cell>
          <cell r="E218">
            <v>0</v>
          </cell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B219">
            <v>34105</v>
          </cell>
          <cell r="C219">
            <v>34105</v>
          </cell>
          <cell r="D219" t="str">
            <v>INTERESES MORATORIOS</v>
          </cell>
          <cell r="E219">
            <v>0</v>
          </cell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</row>
        <row r="220">
          <cell r="B220">
            <v>3430</v>
          </cell>
          <cell r="C220" t="str">
            <v>-       3430</v>
          </cell>
          <cell r="D220" t="str">
            <v>SERVICIOS DE RECAUDACION, TRASLADO Y CUSTODIA DE VALORES</v>
          </cell>
          <cell r="E220">
            <v>2400000</v>
          </cell>
          <cell r="F220">
            <v>0</v>
          </cell>
          <cell r="G220">
            <v>0</v>
          </cell>
          <cell r="H220">
            <v>1159875.7</v>
          </cell>
          <cell r="I220">
            <v>1140461.01</v>
          </cell>
          <cell r="J220">
            <v>2419414.6900000004</v>
          </cell>
          <cell r="K220">
            <v>19414.689999999944</v>
          </cell>
          <cell r="L220">
            <v>2419414.69</v>
          </cell>
          <cell r="M220">
            <v>1652690.16</v>
          </cell>
          <cell r="N220">
            <v>766724.53</v>
          </cell>
          <cell r="O220">
            <v>0</v>
          </cell>
        </row>
        <row r="221">
          <cell r="B221">
            <v>34301</v>
          </cell>
          <cell r="C221">
            <v>34301</v>
          </cell>
          <cell r="D221" t="str">
            <v>TRASLADO DE VALORES</v>
          </cell>
          <cell r="E221">
            <v>2400000</v>
          </cell>
          <cell r="F221">
            <v>0</v>
          </cell>
          <cell r="H221">
            <v>1159875.7</v>
          </cell>
          <cell r="I221">
            <v>1140461.01</v>
          </cell>
          <cell r="J221">
            <v>2419414.6900000004</v>
          </cell>
          <cell r="K221">
            <v>19414.689999999944</v>
          </cell>
          <cell r="L221">
            <v>2419414.69</v>
          </cell>
          <cell r="M221">
            <v>1652690.16</v>
          </cell>
          <cell r="N221">
            <v>766724.53</v>
          </cell>
          <cell r="O221">
            <v>0</v>
          </cell>
        </row>
        <row r="222">
          <cell r="B222">
            <v>3440</v>
          </cell>
          <cell r="C222" t="str">
            <v>-       3440</v>
          </cell>
          <cell r="D222" t="str">
            <v>SEGUROS DE RESPONSABILIDAD PATRIMONIAL Y FIANZAS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>
            <v>34401</v>
          </cell>
          <cell r="C223">
            <v>34401</v>
          </cell>
          <cell r="D223" t="str">
            <v>FIANZAS PARA SERVIDORES PUBLICOS</v>
          </cell>
          <cell r="E223">
            <v>0</v>
          </cell>
          <cell r="F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>
            <v>3450</v>
          </cell>
          <cell r="C224" t="str">
            <v>-      3450</v>
          </cell>
          <cell r="D224" t="str">
            <v>SEGURO DE BIENES PATRIMONIALES</v>
          </cell>
          <cell r="E224">
            <v>0</v>
          </cell>
          <cell r="F224">
            <v>0</v>
          </cell>
          <cell r="G224">
            <v>0</v>
          </cell>
          <cell r="H224">
            <v>1139638.95</v>
          </cell>
          <cell r="I224">
            <v>0</v>
          </cell>
          <cell r="J224">
            <v>1139638.95</v>
          </cell>
          <cell r="K224">
            <v>1139638.95</v>
          </cell>
          <cell r="L224">
            <v>1139638.95</v>
          </cell>
          <cell r="M224">
            <v>1139638.95</v>
          </cell>
          <cell r="N224">
            <v>0</v>
          </cell>
          <cell r="O224">
            <v>0</v>
          </cell>
        </row>
        <row r="225">
          <cell r="B225">
            <v>34501</v>
          </cell>
          <cell r="C225">
            <v>34501</v>
          </cell>
          <cell r="D225" t="str">
            <v>SEGUROS Y FIANZAS</v>
          </cell>
          <cell r="E225">
            <v>0</v>
          </cell>
          <cell r="F225">
            <v>0</v>
          </cell>
          <cell r="H225">
            <v>1139638.95</v>
          </cell>
          <cell r="I225">
            <v>0</v>
          </cell>
          <cell r="J225">
            <v>1139638.95</v>
          </cell>
          <cell r="K225">
            <v>1139638.95</v>
          </cell>
          <cell r="L225">
            <v>1139638.95</v>
          </cell>
          <cell r="M225">
            <v>1139638.95</v>
          </cell>
          <cell r="N225">
            <v>0</v>
          </cell>
          <cell r="O225">
            <v>0</v>
          </cell>
        </row>
        <row r="226">
          <cell r="B226">
            <v>3470</v>
          </cell>
          <cell r="C226" t="str">
            <v>-       3470</v>
          </cell>
          <cell r="D226" t="str">
            <v>FLETES Y MANIOBRAS                      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>
            <v>34701</v>
          </cell>
          <cell r="C227">
            <v>34701</v>
          </cell>
          <cell r="D227" t="str">
            <v>FLETES Y ACARREOS</v>
          </cell>
          <cell r="E227">
            <v>0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>
            <v>3500</v>
          </cell>
          <cell r="C228" t="str">
            <v>.    3500</v>
          </cell>
          <cell r="D228" t="str">
            <v>SERVICIOS DE INSTALACION, REPARACION, MANTENIMIENTO Y CONSERVACION</v>
          </cell>
          <cell r="E228">
            <v>5500000</v>
          </cell>
          <cell r="F228">
            <v>0</v>
          </cell>
          <cell r="G228">
            <v>0</v>
          </cell>
          <cell r="H228">
            <v>5633733.4399999995</v>
          </cell>
          <cell r="I228">
            <v>8336174.6299999999</v>
          </cell>
          <cell r="J228">
            <v>2797558.8099999996</v>
          </cell>
          <cell r="K228">
            <v>-2702441.19</v>
          </cell>
          <cell r="L228">
            <v>2517437.5700000003</v>
          </cell>
          <cell r="M228">
            <v>2197198.6800000002</v>
          </cell>
          <cell r="N228">
            <v>320238.88999999996</v>
          </cell>
          <cell r="O228">
            <v>280121.23999999935</v>
          </cell>
        </row>
        <row r="229">
          <cell r="B229">
            <v>3510</v>
          </cell>
          <cell r="C229" t="str">
            <v>-       3510</v>
          </cell>
          <cell r="D229" t="str">
            <v>CONSERVACION Y MANTENIMIENTO MENOR DE INMUEBLES</v>
          </cell>
          <cell r="E229">
            <v>100000</v>
          </cell>
          <cell r="F229">
            <v>0</v>
          </cell>
          <cell r="G229">
            <v>0</v>
          </cell>
          <cell r="H229">
            <v>129178.14</v>
          </cell>
          <cell r="I229">
            <v>213027.94</v>
          </cell>
          <cell r="J229">
            <v>16150.200000000012</v>
          </cell>
          <cell r="K229">
            <v>-83849.8</v>
          </cell>
          <cell r="L229">
            <v>13966.55</v>
          </cell>
          <cell r="M229">
            <v>13966.55</v>
          </cell>
          <cell r="N229">
            <v>0</v>
          </cell>
          <cell r="O229">
            <v>2183.6500000000124</v>
          </cell>
        </row>
        <row r="230">
          <cell r="B230">
            <v>35101</v>
          </cell>
          <cell r="C230">
            <v>35101</v>
          </cell>
          <cell r="D230" t="str">
            <v>MANTENIMIENTO Y REPARACION DE EDIFICIOS</v>
          </cell>
          <cell r="E230">
            <v>100000</v>
          </cell>
          <cell r="F230">
            <v>0</v>
          </cell>
          <cell r="H230">
            <v>129178.14</v>
          </cell>
          <cell r="I230">
            <v>213027.94</v>
          </cell>
          <cell r="J230">
            <v>16150.200000000012</v>
          </cell>
          <cell r="K230">
            <v>-83849.8</v>
          </cell>
          <cell r="L230">
            <v>13966.55</v>
          </cell>
          <cell r="M230">
            <v>13966.55</v>
          </cell>
          <cell r="N230">
            <v>0</v>
          </cell>
          <cell r="O230">
            <v>2183.6500000000124</v>
          </cell>
        </row>
        <row r="231">
          <cell r="B231">
            <v>3520</v>
          </cell>
          <cell r="C231" t="str">
            <v>-       3520</v>
          </cell>
          <cell r="D231" t="str">
            <v xml:space="preserve">INSTALACIÓN, REPARACIÓN Y MANTENIMIENTO DE MOBILIARIO Y EQPO DE ADMON. EDUCACIONAL Y RECREATIVO </v>
          </cell>
          <cell r="E231">
            <v>60000</v>
          </cell>
          <cell r="F231">
            <v>0</v>
          </cell>
          <cell r="G231">
            <v>0</v>
          </cell>
          <cell r="H231">
            <v>89411.36</v>
          </cell>
          <cell r="I231">
            <v>149158.51999999999</v>
          </cell>
          <cell r="J231">
            <v>252.83999999999651</v>
          </cell>
          <cell r="K231">
            <v>-59747.159999999989</v>
          </cell>
          <cell r="L231">
            <v>0</v>
          </cell>
          <cell r="M231">
            <v>0</v>
          </cell>
          <cell r="N231">
            <v>0</v>
          </cell>
          <cell r="O231">
            <v>252.83999999999651</v>
          </cell>
        </row>
        <row r="232">
          <cell r="B232">
            <v>35201</v>
          </cell>
          <cell r="C232">
            <v>35201</v>
          </cell>
          <cell r="D232" t="str">
            <v>MANTENIMIENTO Y REPARACION DE EQUIPO DE OFICINA</v>
          </cell>
          <cell r="E232">
            <v>60000</v>
          </cell>
          <cell r="F232">
            <v>0</v>
          </cell>
          <cell r="H232">
            <v>89411.36</v>
          </cell>
          <cell r="I232">
            <v>149158.51999999999</v>
          </cell>
          <cell r="J232">
            <v>252.83999999999651</v>
          </cell>
          <cell r="K232">
            <v>-59747.159999999989</v>
          </cell>
          <cell r="L232">
            <v>0</v>
          </cell>
          <cell r="M232">
            <v>0</v>
          </cell>
          <cell r="N232">
            <v>0</v>
          </cell>
          <cell r="O232">
            <v>252.83999999999651</v>
          </cell>
        </row>
        <row r="233">
          <cell r="B233">
            <v>35202</v>
          </cell>
          <cell r="C233">
            <v>35202</v>
          </cell>
          <cell r="D233" t="str">
            <v>MANTTO. Y REPARACION DE EQPO. FOTOCOPIADO</v>
          </cell>
          <cell r="E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B234">
            <v>3530</v>
          </cell>
          <cell r="C234" t="str">
            <v>-       3530</v>
          </cell>
          <cell r="D234" t="str">
            <v>INSTALACION, REPARACION Y MANTENIMIENTO DE EQUIPO DE CÓMPUTO Y TECNOLOGIA DE LA INFORMACION</v>
          </cell>
          <cell r="E234">
            <v>20000</v>
          </cell>
          <cell r="F234">
            <v>0</v>
          </cell>
          <cell r="G234">
            <v>0</v>
          </cell>
          <cell r="H234">
            <v>112224.54</v>
          </cell>
          <cell r="I234">
            <v>122994.61</v>
          </cell>
          <cell r="J234">
            <v>9229.9299999999785</v>
          </cell>
          <cell r="K234">
            <v>-10770.070000000007</v>
          </cell>
          <cell r="L234">
            <v>0</v>
          </cell>
          <cell r="M234">
            <v>0</v>
          </cell>
          <cell r="N234">
            <v>0</v>
          </cell>
          <cell r="O234">
            <v>9229.9299999999785</v>
          </cell>
        </row>
        <row r="235">
          <cell r="B235">
            <v>35301</v>
          </cell>
          <cell r="C235">
            <v>35301</v>
          </cell>
          <cell r="D235" t="str">
            <v>MANTO. Y REPARACION DE EQUIPO DE COMPUTO</v>
          </cell>
          <cell r="E235">
            <v>20000</v>
          </cell>
          <cell r="F235">
            <v>0</v>
          </cell>
          <cell r="H235">
            <v>112224.54</v>
          </cell>
          <cell r="I235">
            <v>122994.61</v>
          </cell>
          <cell r="J235">
            <v>9229.9299999999785</v>
          </cell>
          <cell r="K235">
            <v>-10770.070000000007</v>
          </cell>
          <cell r="L235">
            <v>0</v>
          </cell>
          <cell r="M235">
            <v>0</v>
          </cell>
          <cell r="N235">
            <v>0</v>
          </cell>
          <cell r="O235">
            <v>9229.9299999999785</v>
          </cell>
        </row>
        <row r="236">
          <cell r="B236">
            <v>35302</v>
          </cell>
          <cell r="C236">
            <v>35302</v>
          </cell>
          <cell r="D236" t="str">
            <v>MANTO Y REPARACION DE RADIO/COMUNICACIÓN</v>
          </cell>
          <cell r="E236">
            <v>0</v>
          </cell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B237">
            <v>35304</v>
          </cell>
          <cell r="C237">
            <v>35304</v>
          </cell>
          <cell r="D237" t="str">
            <v>MANTTO Y ACTUALIZACION DEL SISTEMA DE C</v>
          </cell>
          <cell r="E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>
            <v>3540</v>
          </cell>
          <cell r="C238" t="str">
            <v>-       3540</v>
          </cell>
          <cell r="D238" t="str">
            <v>INSTALACION, REPARACION Y MANTENIMIENTO DE EQUIPO E INSTRUMENTO MEDICO Y DE LABORATORIO</v>
          </cell>
          <cell r="E238">
            <v>0</v>
          </cell>
          <cell r="F238">
            <v>0</v>
          </cell>
          <cell r="G238">
            <v>0</v>
          </cell>
          <cell r="H238">
            <v>5237.3599999999997</v>
          </cell>
          <cell r="I238">
            <v>1875.2</v>
          </cell>
          <cell r="J238">
            <v>3362.16</v>
          </cell>
          <cell r="K238">
            <v>3362.16</v>
          </cell>
          <cell r="L238">
            <v>2893.36</v>
          </cell>
          <cell r="M238">
            <v>0</v>
          </cell>
          <cell r="N238">
            <v>2893.36</v>
          </cell>
          <cell r="O238">
            <v>468.79999999999973</v>
          </cell>
        </row>
        <row r="239">
          <cell r="B239">
            <v>35401</v>
          </cell>
          <cell r="C239">
            <v>35401</v>
          </cell>
          <cell r="D239" t="str">
            <v>INSTALACION, REPARACION Y MANTENIMIENTO DE EQUIPO E INSTRUMENTO 
MEDICO Y DE LABORATORIO</v>
          </cell>
          <cell r="E239">
            <v>0</v>
          </cell>
          <cell r="F239">
            <v>0</v>
          </cell>
          <cell r="H239">
            <v>5237.3599999999997</v>
          </cell>
          <cell r="I239">
            <v>1875.2</v>
          </cell>
          <cell r="J239">
            <v>3362.16</v>
          </cell>
          <cell r="K239">
            <v>3362.16</v>
          </cell>
          <cell r="L239">
            <v>2893.36</v>
          </cell>
          <cell r="M239">
            <v>0</v>
          </cell>
          <cell r="N239">
            <v>2893.36</v>
          </cell>
          <cell r="O239">
            <v>468.79999999999973</v>
          </cell>
        </row>
        <row r="240">
          <cell r="B240">
            <v>3550</v>
          </cell>
          <cell r="C240" t="str">
            <v>-       3550</v>
          </cell>
          <cell r="D240" t="str">
            <v>REPARACION Y MANTENIMIENTO DE EQUIPO DE TRANSPORTE</v>
          </cell>
          <cell r="E240">
            <v>1699999.9999999998</v>
          </cell>
          <cell r="F240">
            <v>0</v>
          </cell>
          <cell r="G240">
            <v>0</v>
          </cell>
          <cell r="H240">
            <v>3216548.6</v>
          </cell>
          <cell r="I240">
            <v>3569329.4</v>
          </cell>
          <cell r="J240">
            <v>1347219.1999999997</v>
          </cell>
          <cell r="K240">
            <v>-352780.79999999981</v>
          </cell>
          <cell r="L240">
            <v>1142664.51</v>
          </cell>
          <cell r="M240">
            <v>835859.18</v>
          </cell>
          <cell r="N240">
            <v>306805.32999999996</v>
          </cell>
          <cell r="O240">
            <v>204554.68999999971</v>
          </cell>
        </row>
        <row r="241">
          <cell r="B241">
            <v>35501</v>
          </cell>
          <cell r="C241">
            <v>35501</v>
          </cell>
          <cell r="D241" t="str">
            <v xml:space="preserve">MANTO Y REPARACION DE EQUIPO DE TRANSPORTE </v>
          </cell>
          <cell r="E241">
            <v>1699999.9999999998</v>
          </cell>
          <cell r="F241">
            <v>0</v>
          </cell>
          <cell r="H241">
            <v>3216548.6</v>
          </cell>
          <cell r="I241">
            <v>3569329.4</v>
          </cell>
          <cell r="J241">
            <v>1347219.1999999997</v>
          </cell>
          <cell r="K241">
            <v>-352780.79999999981</v>
          </cell>
          <cell r="L241">
            <v>1142664.51</v>
          </cell>
          <cell r="M241">
            <v>835859.18</v>
          </cell>
          <cell r="N241">
            <v>306805.32999999996</v>
          </cell>
          <cell r="O241">
            <v>204554.68999999971</v>
          </cell>
        </row>
        <row r="242">
          <cell r="B242">
            <v>3560</v>
          </cell>
          <cell r="C242" t="str">
            <v>-       3560</v>
          </cell>
          <cell r="D242" t="str">
            <v>REPARACION Y MANTENIMIENTO DE EQUIPO DE DEFENSA Y SEGURIDAD</v>
          </cell>
          <cell r="E242">
            <v>0</v>
          </cell>
          <cell r="F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B243">
            <v>35601</v>
          </cell>
          <cell r="C243">
            <v>35601</v>
          </cell>
          <cell r="D243" t="str">
            <v>MANTO Y REP. DE EQPO. CONTRA INCENDIOS</v>
          </cell>
          <cell r="E243">
            <v>0</v>
          </cell>
          <cell r="F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B244">
            <v>3570</v>
          </cell>
          <cell r="C244" t="str">
            <v>-       3570</v>
          </cell>
          <cell r="D244" t="str">
            <v>INSTALACIÓN, REPARACIÓN Y MANTENIMIENTO DE MAQUINARIA, OTROS EQUIPOS Y HERRAMIENTA</v>
          </cell>
          <cell r="E244">
            <v>3420000</v>
          </cell>
          <cell r="F244">
            <v>0</v>
          </cell>
          <cell r="G244">
            <v>0</v>
          </cell>
          <cell r="H244">
            <v>1997800.0999999999</v>
          </cell>
          <cell r="I244">
            <v>3996455.66</v>
          </cell>
          <cell r="J244">
            <v>1421344.4399999997</v>
          </cell>
          <cell r="K244">
            <v>-1998655.5600000003</v>
          </cell>
          <cell r="L244">
            <v>1357913.1500000001</v>
          </cell>
          <cell r="M244">
            <v>1347372.9500000002</v>
          </cell>
          <cell r="N244">
            <v>10540.2</v>
          </cell>
          <cell r="O244">
            <v>63431.289999999688</v>
          </cell>
        </row>
        <row r="245">
          <cell r="B245">
            <v>35701</v>
          </cell>
          <cell r="C245">
            <v>35701</v>
          </cell>
          <cell r="D245" t="str">
            <v>MANTO Y REPARACION DE EQPO. INGENIERIA</v>
          </cell>
          <cell r="E245">
            <v>0</v>
          </cell>
          <cell r="F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>
            <v>35702</v>
          </cell>
          <cell r="C246">
            <v>35702</v>
          </cell>
          <cell r="D246" t="str">
            <v>MANTO Y REP DE MAQ Y EQPO D CONSTRUCCION</v>
          </cell>
          <cell r="E246">
            <v>2500000</v>
          </cell>
          <cell r="F246">
            <v>0</v>
          </cell>
          <cell r="H246">
            <v>1457244.2599999998</v>
          </cell>
          <cell r="I246">
            <v>3077329.87</v>
          </cell>
          <cell r="J246">
            <v>879914.38999999966</v>
          </cell>
          <cell r="K246">
            <v>-1620085.6100000003</v>
          </cell>
          <cell r="L246">
            <v>879907.31</v>
          </cell>
          <cell r="M246">
            <v>876157.31</v>
          </cell>
          <cell r="N246">
            <v>3750</v>
          </cell>
          <cell r="O246">
            <v>7.0799999996088445</v>
          </cell>
        </row>
        <row r="247">
          <cell r="B247">
            <v>35703</v>
          </cell>
          <cell r="C247">
            <v>35703</v>
          </cell>
          <cell r="D247" t="str">
            <v>MANTO Y REPARACION DE HERRAMIENTAS</v>
          </cell>
          <cell r="E247">
            <v>0</v>
          </cell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B248">
            <v>35704</v>
          </cell>
          <cell r="C248">
            <v>35704</v>
          </cell>
          <cell r="D248" t="str">
            <v>MANTTO Y REP DE SIST DE CAPTACION  Y CONDUCCION</v>
          </cell>
          <cell r="E248">
            <v>0</v>
          </cell>
          <cell r="F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B249">
            <v>35705</v>
          </cell>
          <cell r="C249">
            <v>35705</v>
          </cell>
          <cell r="D249" t="str">
            <v>MANTTO. Y REP. DE MANTENIMIENTO MECANICO</v>
          </cell>
          <cell r="E249">
            <v>0</v>
          </cell>
          <cell r="F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B250">
            <v>35706</v>
          </cell>
          <cell r="C250">
            <v>35706</v>
          </cell>
          <cell r="D250" t="str">
            <v>MANTTO. Y REP. DE EQUIPO ELECTRICO</v>
          </cell>
          <cell r="E250">
            <v>900000</v>
          </cell>
          <cell r="F250">
            <v>0</v>
          </cell>
          <cell r="H250">
            <v>433205.64</v>
          </cell>
          <cell r="I250">
            <v>806575.79</v>
          </cell>
          <cell r="J250">
            <v>526629.85000000009</v>
          </cell>
          <cell r="K250">
            <v>-373370.15</v>
          </cell>
          <cell r="L250">
            <v>463205.64</v>
          </cell>
          <cell r="M250">
            <v>463205.64</v>
          </cell>
          <cell r="N250">
            <v>0</v>
          </cell>
          <cell r="O250">
            <v>63424.210000000079</v>
          </cell>
        </row>
        <row r="251">
          <cell r="B251">
            <v>35707</v>
          </cell>
          <cell r="C251">
            <v>35707</v>
          </cell>
          <cell r="D251" t="str">
            <v>MANTTO. Y REP. DE CONTROL HIDRAULICO</v>
          </cell>
          <cell r="E251">
            <v>0</v>
          </cell>
          <cell r="F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>
            <v>35708</v>
          </cell>
          <cell r="C252">
            <v>35708</v>
          </cell>
          <cell r="D252" t="str">
            <v>MANTTO. Y REP. DE PLANTA POTABILIZADORA</v>
          </cell>
          <cell r="E252">
            <v>0</v>
          </cell>
          <cell r="F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>
            <v>35709</v>
          </cell>
          <cell r="C253">
            <v>35709</v>
          </cell>
          <cell r="D253" t="str">
            <v xml:space="preserve">MANTTO. Y REP. DE PLANTAS DE AGUAS RESIDUALES </v>
          </cell>
          <cell r="E253">
            <v>0</v>
          </cell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>
            <v>35710</v>
          </cell>
          <cell r="C254">
            <v>35710</v>
          </cell>
          <cell r="D254" t="str">
            <v>MANTTO Y REP DE SISTEMA DE AGUA POTABLE</v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>
            <v>35711</v>
          </cell>
          <cell r="C255">
            <v>35711</v>
          </cell>
          <cell r="D255" t="str">
            <v>MANTTO Y REP DEL SIST. DE ALCANTARILLADO</v>
          </cell>
          <cell r="E255">
            <v>0</v>
          </cell>
          <cell r="F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35712</v>
          </cell>
          <cell r="C256">
            <v>35712</v>
          </cell>
          <cell r="D256" t="str">
            <v>MANTTO. Y REP. DE CARCAMO</v>
          </cell>
          <cell r="E256">
            <v>0</v>
          </cell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B257">
            <v>35713</v>
          </cell>
          <cell r="C257">
            <v>35713</v>
          </cell>
          <cell r="D257" t="str">
            <v>MANTTO. Y REP. DE INSTALACIONES ELEC.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B258">
            <v>35718</v>
          </cell>
          <cell r="C258">
            <v>35718</v>
          </cell>
          <cell r="D258" t="str">
            <v>PAGO DE DEDUCIBLES DE SEGUROS</v>
          </cell>
          <cell r="E258">
            <v>20000</v>
          </cell>
          <cell r="F258">
            <v>0</v>
          </cell>
          <cell r="G258">
            <v>0</v>
          </cell>
          <cell r="H258">
            <v>107350.2</v>
          </cell>
          <cell r="I258">
            <v>112550</v>
          </cell>
          <cell r="J258">
            <v>14800.199999999997</v>
          </cell>
          <cell r="K258">
            <v>-5199.8000000000029</v>
          </cell>
          <cell r="L258">
            <v>14800.2</v>
          </cell>
          <cell r="M258">
            <v>8010</v>
          </cell>
          <cell r="N258">
            <v>6790.2000000000007</v>
          </cell>
          <cell r="O258">
            <v>0</v>
          </cell>
        </row>
        <row r="259">
          <cell r="B259">
            <v>3580</v>
          </cell>
          <cell r="C259" t="str">
            <v>-       3580</v>
          </cell>
          <cell r="D259" t="str">
            <v>SERVICIOS DE LIMPIEZA Y MANEJO DE DESECHOS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B260">
            <v>35801</v>
          </cell>
          <cell r="C260">
            <v>35801</v>
          </cell>
          <cell r="D260" t="str">
            <v>SERVICIO DE SANITIZACIÓN</v>
          </cell>
          <cell r="E260">
            <v>0</v>
          </cell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B261">
            <v>3590</v>
          </cell>
          <cell r="C261" t="str">
            <v>-       3590</v>
          </cell>
          <cell r="D261" t="str">
            <v>SERVICIOS DE JARDINERÍA Y FUMIGACIÓN    </v>
          </cell>
          <cell r="E261">
            <v>200000</v>
          </cell>
          <cell r="F261">
            <v>0</v>
          </cell>
          <cell r="G261">
            <v>0</v>
          </cell>
          <cell r="H261">
            <v>83333.34</v>
          </cell>
          <cell r="I261">
            <v>283333.3</v>
          </cell>
          <cell r="J261">
            <v>3.9999999979045242E-2</v>
          </cell>
          <cell r="K261">
            <v>-199999.96</v>
          </cell>
          <cell r="L261">
            <v>0</v>
          </cell>
          <cell r="M261">
            <v>0</v>
          </cell>
          <cell r="N261">
            <v>0</v>
          </cell>
          <cell r="O261">
            <v>3.9999999979045242E-2</v>
          </cell>
        </row>
        <row r="262">
          <cell r="B262">
            <v>35901</v>
          </cell>
          <cell r="C262">
            <v>35901</v>
          </cell>
          <cell r="D262" t="str">
            <v>FUMIGACION Y DESINFECTANTES</v>
          </cell>
          <cell r="E262">
            <v>200000</v>
          </cell>
          <cell r="F262">
            <v>0</v>
          </cell>
          <cell r="H262">
            <v>83333.34</v>
          </cell>
          <cell r="I262">
            <v>283333.3</v>
          </cell>
          <cell r="J262">
            <v>3.9999999979045242E-2</v>
          </cell>
          <cell r="K262">
            <v>-199999.96</v>
          </cell>
          <cell r="L262">
            <v>0</v>
          </cell>
          <cell r="M262">
            <v>0</v>
          </cell>
          <cell r="N262">
            <v>0</v>
          </cell>
          <cell r="O262">
            <v>3.9999999979045242E-2</v>
          </cell>
        </row>
        <row r="263">
          <cell r="B263">
            <v>3600</v>
          </cell>
          <cell r="C263" t="str">
            <v>.    3600</v>
          </cell>
          <cell r="D263" t="str">
            <v>SERVICIOS DE COMUNICACION SOCIAL Y PUBLICIDAD</v>
          </cell>
          <cell r="E263">
            <v>492242.8</v>
          </cell>
          <cell r="F263">
            <v>0</v>
          </cell>
          <cell r="G263">
            <v>0</v>
          </cell>
          <cell r="H263">
            <v>2781865.2700000005</v>
          </cell>
          <cell r="I263">
            <v>3161336.91</v>
          </cell>
          <cell r="J263">
            <v>112771.16000000022</v>
          </cell>
          <cell r="K263">
            <v>-379471.63999999978</v>
          </cell>
          <cell r="L263">
            <v>97100.85</v>
          </cell>
          <cell r="M263">
            <v>97100.85</v>
          </cell>
          <cell r="N263">
            <v>0</v>
          </cell>
          <cell r="O263">
            <v>15670.310000000221</v>
          </cell>
        </row>
        <row r="264">
          <cell r="B264">
            <v>3610</v>
          </cell>
          <cell r="C264" t="str">
            <v xml:space="preserve"> -       3610</v>
          </cell>
          <cell r="D264" t="str">
            <v>DIFUSIÓN POR RADIO, TELEVISIÓN Y OTROS MEDIOS DE MENSAJES SOBRE PROGRAMAS Y ACTIVIDADES GUBERNAMENTALES</v>
          </cell>
          <cell r="E264">
            <v>360000</v>
          </cell>
          <cell r="F264">
            <v>0</v>
          </cell>
          <cell r="G264">
            <v>0</v>
          </cell>
          <cell r="H264">
            <v>2559735.4700000002</v>
          </cell>
          <cell r="I264">
            <v>2880000</v>
          </cell>
          <cell r="J264">
            <v>39735.470000000205</v>
          </cell>
          <cell r="K264">
            <v>-320264.5299999998</v>
          </cell>
          <cell r="L264">
            <v>30000</v>
          </cell>
          <cell r="M264">
            <v>30000</v>
          </cell>
          <cell r="N264">
            <v>0</v>
          </cell>
          <cell r="O264">
            <v>9735.4700000002049</v>
          </cell>
        </row>
        <row r="265">
          <cell r="B265">
            <v>36101</v>
          </cell>
          <cell r="C265">
            <v>36101</v>
          </cell>
          <cell r="D265" t="str">
            <v>DIFUSION POR RADIO, TV Y OTROS MED GUBERNAMENTAL</v>
          </cell>
          <cell r="E265">
            <v>360000</v>
          </cell>
          <cell r="F265">
            <v>0</v>
          </cell>
          <cell r="H265">
            <v>2559735.4700000002</v>
          </cell>
          <cell r="I265">
            <v>2880000</v>
          </cell>
          <cell r="J265">
            <v>39735.470000000205</v>
          </cell>
          <cell r="K265">
            <v>-320264.5299999998</v>
          </cell>
          <cell r="L265">
            <v>30000</v>
          </cell>
          <cell r="M265">
            <v>30000</v>
          </cell>
          <cell r="N265">
            <v>0</v>
          </cell>
          <cell r="O265">
            <v>9735.4700000002049</v>
          </cell>
        </row>
        <row r="266">
          <cell r="B266">
            <v>3620</v>
          </cell>
          <cell r="C266" t="str">
            <v>-       3620</v>
          </cell>
          <cell r="D266" t="str">
            <v>DIFUSION POR RADIO, TELEVISION Y OTROS MEDIOS DE MENSAJES COMERCIALES PARA PROMOVER LA VENTA DE BIENES O SERVICIOS</v>
          </cell>
          <cell r="E266">
            <v>100000</v>
          </cell>
          <cell r="F266">
            <v>0</v>
          </cell>
          <cell r="G266">
            <v>0</v>
          </cell>
          <cell r="H266">
            <v>134367.35</v>
          </cell>
          <cell r="I266">
            <v>180067.35</v>
          </cell>
          <cell r="J266">
            <v>54300</v>
          </cell>
          <cell r="K266">
            <v>-45700</v>
          </cell>
          <cell r="L266">
            <v>54300</v>
          </cell>
          <cell r="M266">
            <v>54300</v>
          </cell>
          <cell r="N266">
            <v>0</v>
          </cell>
          <cell r="O266">
            <v>0</v>
          </cell>
        </row>
        <row r="267">
          <cell r="B267">
            <v>36201</v>
          </cell>
          <cell r="C267">
            <v>36201</v>
          </cell>
          <cell r="D267" t="str">
            <v>RADIO</v>
          </cell>
          <cell r="E267">
            <v>0</v>
          </cell>
          <cell r="F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36202</v>
          </cell>
          <cell r="C268">
            <v>36202</v>
          </cell>
          <cell r="D268" t="str">
            <v>DIF. POR RADIO Y TV P/PROMOVER VTA SERV</v>
          </cell>
          <cell r="E268">
            <v>100000</v>
          </cell>
          <cell r="F268">
            <v>0</v>
          </cell>
          <cell r="H268">
            <v>134367.35</v>
          </cell>
          <cell r="I268">
            <v>180067.35</v>
          </cell>
          <cell r="J268">
            <v>54300</v>
          </cell>
          <cell r="K268">
            <v>-45700</v>
          </cell>
          <cell r="L268">
            <v>54300</v>
          </cell>
          <cell r="M268">
            <v>54300</v>
          </cell>
          <cell r="N268">
            <v>0</v>
          </cell>
          <cell r="O268">
            <v>0</v>
          </cell>
        </row>
        <row r="269">
          <cell r="B269">
            <v>36203</v>
          </cell>
          <cell r="C269">
            <v>36203</v>
          </cell>
          <cell r="D269" t="str">
            <v>PERIODICOS, REVISTA Y PRENSA</v>
          </cell>
          <cell r="E269">
            <v>0</v>
          </cell>
          <cell r="F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B270">
            <v>3630</v>
          </cell>
          <cell r="C270" t="str">
            <v>-       3630</v>
          </cell>
          <cell r="D270" t="str">
            <v>SERVICIOS DE CREATIVIDAD, PREPRODUCCION Y PRODUCCION DE PUBLICIDAD, EXCEPTO INTERNET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B271">
            <v>36301</v>
          </cell>
          <cell r="C271">
            <v>36301</v>
          </cell>
          <cell r="D271" t="str">
            <v>PUBLICIDAD</v>
          </cell>
          <cell r="E271">
            <v>0</v>
          </cell>
          <cell r="F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B272">
            <v>3690</v>
          </cell>
          <cell r="C272" t="str">
            <v>-       3690</v>
          </cell>
          <cell r="D272" t="str">
            <v>OTROS SERVICIOS DE INFORMACIÓN          </v>
          </cell>
          <cell r="E272">
            <v>32242.799999999999</v>
          </cell>
          <cell r="F272">
            <v>0</v>
          </cell>
          <cell r="G272">
            <v>0</v>
          </cell>
          <cell r="H272">
            <v>87762.450000000012</v>
          </cell>
          <cell r="I272">
            <v>101269.56</v>
          </cell>
          <cell r="J272">
            <v>18735.690000000017</v>
          </cell>
          <cell r="K272">
            <v>-13507.109999999986</v>
          </cell>
          <cell r="L272">
            <v>12800.85</v>
          </cell>
          <cell r="M272">
            <v>12800.85</v>
          </cell>
          <cell r="N272">
            <v>0</v>
          </cell>
          <cell r="O272">
            <v>5934.8400000000165</v>
          </cell>
        </row>
        <row r="273">
          <cell r="B273">
            <v>36901</v>
          </cell>
          <cell r="C273">
            <v>36901</v>
          </cell>
          <cell r="D273" t="str">
            <v>SUSCRIPCIONES Y CUOTAS</v>
          </cell>
          <cell r="E273">
            <v>32242.799999999999</v>
          </cell>
          <cell r="F273">
            <v>0</v>
          </cell>
          <cell r="H273">
            <v>87762.450000000012</v>
          </cell>
          <cell r="I273">
            <v>101269.56</v>
          </cell>
          <cell r="J273">
            <v>18735.690000000017</v>
          </cell>
          <cell r="K273">
            <v>-13507.109999999986</v>
          </cell>
          <cell r="L273">
            <v>12800.85</v>
          </cell>
          <cell r="M273">
            <v>12800.85</v>
          </cell>
          <cell r="N273">
            <v>0</v>
          </cell>
          <cell r="O273">
            <v>5934.8400000000165</v>
          </cell>
        </row>
        <row r="274">
          <cell r="B274">
            <v>3700</v>
          </cell>
          <cell r="C274" t="str">
            <v>.    3700</v>
          </cell>
          <cell r="D274" t="str">
            <v>SERVICIOS DE TRASLADO Y VIÁTICOS</v>
          </cell>
          <cell r="E274">
            <v>1900078.4</v>
          </cell>
          <cell r="F274">
            <v>0</v>
          </cell>
          <cell r="G274">
            <v>0</v>
          </cell>
          <cell r="H274">
            <v>2350222.2000000002</v>
          </cell>
          <cell r="I274">
            <v>2311885.88</v>
          </cell>
          <cell r="J274">
            <v>1938414.7200000002</v>
          </cell>
          <cell r="K274">
            <v>38336.320000000254</v>
          </cell>
          <cell r="L274">
            <v>1708263.6300000004</v>
          </cell>
          <cell r="M274">
            <v>1707341.67</v>
          </cell>
          <cell r="N274">
            <v>921.96000000023196</v>
          </cell>
          <cell r="O274">
            <v>230151.0900000002</v>
          </cell>
        </row>
        <row r="275">
          <cell r="B275">
            <v>3710</v>
          </cell>
          <cell r="C275" t="str">
            <v>-        3710</v>
          </cell>
          <cell r="D275" t="str">
            <v xml:space="preserve">PASAJES AÈREOS 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B276">
            <v>37101</v>
          </cell>
          <cell r="C276">
            <v>37101</v>
          </cell>
          <cell r="D276" t="str">
            <v xml:space="preserve">PASAJES AÈREOS </v>
          </cell>
          <cell r="E276">
            <v>0</v>
          </cell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B277">
            <v>3720</v>
          </cell>
          <cell r="C277" t="str">
            <v>-       3720</v>
          </cell>
          <cell r="D277" t="str">
            <v>PASAJES TERRESTRES                      </v>
          </cell>
          <cell r="E277">
            <v>1845078.4</v>
          </cell>
          <cell r="F277">
            <v>0</v>
          </cell>
          <cell r="G277">
            <v>0</v>
          </cell>
          <cell r="H277">
            <v>2076855.4700000004</v>
          </cell>
          <cell r="I277">
            <v>2044366.35</v>
          </cell>
          <cell r="J277">
            <v>1877567.5200000003</v>
          </cell>
          <cell r="K277">
            <v>32489.120000000228</v>
          </cell>
          <cell r="L277">
            <v>1676446.4300000004</v>
          </cell>
          <cell r="M277">
            <v>1675524.47</v>
          </cell>
          <cell r="N277">
            <v>921.96000000023196</v>
          </cell>
          <cell r="O277">
            <v>201121.09000000017</v>
          </cell>
        </row>
        <row r="278">
          <cell r="B278">
            <v>37201</v>
          </cell>
          <cell r="C278">
            <v>37201</v>
          </cell>
          <cell r="D278" t="str">
            <v>PASAJES LOCALES</v>
          </cell>
          <cell r="E278">
            <v>1740078.4</v>
          </cell>
          <cell r="F278">
            <v>0</v>
          </cell>
          <cell r="H278">
            <v>1577503.5800000003</v>
          </cell>
          <cell r="I278">
            <v>1567350.6</v>
          </cell>
          <cell r="J278">
            <v>1750231.3800000004</v>
          </cell>
          <cell r="K278">
            <v>10152.980000000214</v>
          </cell>
          <cell r="L278">
            <v>1617076.4500000002</v>
          </cell>
          <cell r="M278">
            <v>1616842.45</v>
          </cell>
          <cell r="N278">
            <v>234.00000000023283</v>
          </cell>
          <cell r="O278">
            <v>133154.93000000017</v>
          </cell>
        </row>
        <row r="279">
          <cell r="B279">
            <v>37202</v>
          </cell>
          <cell r="C279">
            <v>37202</v>
          </cell>
          <cell r="D279" t="str">
            <v>PEAJES LOCALES</v>
          </cell>
          <cell r="E279">
            <v>40000</v>
          </cell>
          <cell r="F279">
            <v>0</v>
          </cell>
          <cell r="H279">
            <v>181342.40000000002</v>
          </cell>
          <cell r="I279">
            <v>179827.52000000002</v>
          </cell>
          <cell r="J279">
            <v>41514.880000000005</v>
          </cell>
          <cell r="K279">
            <v>1514.8800000000047</v>
          </cell>
          <cell r="L279">
            <v>15246.85</v>
          </cell>
          <cell r="M279">
            <v>15246.85</v>
          </cell>
          <cell r="N279">
            <v>0</v>
          </cell>
          <cell r="O279">
            <v>26268.030000000006</v>
          </cell>
        </row>
        <row r="280">
          <cell r="B280">
            <v>37203</v>
          </cell>
          <cell r="C280">
            <v>37203</v>
          </cell>
          <cell r="D280" t="str">
            <v>PASAJES FORANEOS (AUTOBUS)</v>
          </cell>
          <cell r="E280">
            <v>25000</v>
          </cell>
          <cell r="F280">
            <v>0</v>
          </cell>
          <cell r="H280">
            <v>132031.79999999999</v>
          </cell>
          <cell r="I280">
            <v>109585.29999999999</v>
          </cell>
          <cell r="J280">
            <v>47446.5</v>
          </cell>
          <cell r="K280">
            <v>22446.5</v>
          </cell>
          <cell r="L280">
            <v>32365.119999999999</v>
          </cell>
          <cell r="M280">
            <v>31677.16</v>
          </cell>
          <cell r="N280">
            <v>687.95999999999913</v>
          </cell>
          <cell r="O280">
            <v>15081.380000000001</v>
          </cell>
        </row>
        <row r="281">
          <cell r="B281">
            <v>37204</v>
          </cell>
          <cell r="C281">
            <v>37204</v>
          </cell>
          <cell r="D281" t="str">
            <v>PEAJE FORANEOS</v>
          </cell>
          <cell r="E281">
            <v>40000</v>
          </cell>
          <cell r="F281">
            <v>0</v>
          </cell>
          <cell r="H281">
            <v>185977.69</v>
          </cell>
          <cell r="I281">
            <v>187602.93</v>
          </cell>
          <cell r="J281">
            <v>38374.760000000009</v>
          </cell>
          <cell r="K281">
            <v>-1625.2399999999907</v>
          </cell>
          <cell r="L281">
            <v>11758.01</v>
          </cell>
          <cell r="M281">
            <v>11758.01</v>
          </cell>
          <cell r="N281">
            <v>0</v>
          </cell>
          <cell r="O281">
            <v>26616.750000000007</v>
          </cell>
        </row>
        <row r="282">
          <cell r="B282">
            <v>37205</v>
          </cell>
          <cell r="C282">
            <v>37205</v>
          </cell>
          <cell r="D282" t="str">
            <v>PASAJES EN EL EXTRANJERO</v>
          </cell>
          <cell r="E282">
            <v>0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B283">
            <v>3730</v>
          </cell>
          <cell r="C283" t="str">
            <v>-        3730</v>
          </cell>
          <cell r="D283" t="str">
            <v>PASAJES MARÍTIMOS, LACUSTRES Y FLUVIALES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B284">
            <v>37301</v>
          </cell>
          <cell r="C284">
            <v>37301</v>
          </cell>
          <cell r="D284" t="str">
            <v>PASAJES MARÍTIMOS, LACUSTRES Y FLUVIALES</v>
          </cell>
          <cell r="E284">
            <v>0</v>
          </cell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B285">
            <v>3750</v>
          </cell>
          <cell r="C285" t="str">
            <v>-       3750</v>
          </cell>
          <cell r="D285" t="str">
            <v>VIÁTICOS EN EL PAÍS                     </v>
          </cell>
          <cell r="E285">
            <v>55000</v>
          </cell>
          <cell r="F285">
            <v>0</v>
          </cell>
          <cell r="G285">
            <v>0</v>
          </cell>
          <cell r="H285">
            <v>272832.73</v>
          </cell>
          <cell r="I285">
            <v>267519.52999999997</v>
          </cell>
          <cell r="J285">
            <v>60313.200000000026</v>
          </cell>
          <cell r="K285">
            <v>5313.2000000000262</v>
          </cell>
          <cell r="L285">
            <v>31283.200000000001</v>
          </cell>
          <cell r="M285">
            <v>31283.200000000001</v>
          </cell>
          <cell r="N285">
            <v>0</v>
          </cell>
          <cell r="O285">
            <v>29030.000000000029</v>
          </cell>
        </row>
        <row r="286">
          <cell r="B286">
            <v>37501</v>
          </cell>
          <cell r="C286">
            <v>37501</v>
          </cell>
          <cell r="D286" t="str">
            <v>VIATICOS</v>
          </cell>
          <cell r="E286">
            <v>20000</v>
          </cell>
          <cell r="F286">
            <v>0</v>
          </cell>
          <cell r="H286">
            <v>88664.81</v>
          </cell>
          <cell r="I286">
            <v>95934.01</v>
          </cell>
          <cell r="J286">
            <v>12730.800000000003</v>
          </cell>
          <cell r="K286">
            <v>-7269.1999999999971</v>
          </cell>
          <cell r="L286">
            <v>0</v>
          </cell>
          <cell r="M286">
            <v>0</v>
          </cell>
          <cell r="N286">
            <v>0</v>
          </cell>
          <cell r="O286">
            <v>12730.800000000003</v>
          </cell>
        </row>
        <row r="287">
          <cell r="B287">
            <v>37502</v>
          </cell>
          <cell r="C287">
            <v>37502</v>
          </cell>
          <cell r="D287" t="str">
            <v xml:space="preserve">ALIMENTACION </v>
          </cell>
          <cell r="E287">
            <v>15000</v>
          </cell>
          <cell r="F287">
            <v>0</v>
          </cell>
          <cell r="H287">
            <v>85931.32</v>
          </cell>
          <cell r="I287">
            <v>67005.399999999994</v>
          </cell>
          <cell r="J287">
            <v>33925.920000000013</v>
          </cell>
          <cell r="K287">
            <v>18925.920000000013</v>
          </cell>
          <cell r="L287">
            <v>28902.639999999999</v>
          </cell>
          <cell r="M287">
            <v>28902.639999999999</v>
          </cell>
          <cell r="N287">
            <v>0</v>
          </cell>
          <cell r="O287">
            <v>5023.2800000000134</v>
          </cell>
        </row>
        <row r="288">
          <cell r="B288">
            <v>37503</v>
          </cell>
          <cell r="C288">
            <v>37503</v>
          </cell>
          <cell r="D288" t="str">
            <v>HOSPEDAJE</v>
          </cell>
          <cell r="E288">
            <v>20000</v>
          </cell>
          <cell r="F288">
            <v>0</v>
          </cell>
          <cell r="H288">
            <v>98236.6</v>
          </cell>
          <cell r="I288">
            <v>104580.12</v>
          </cell>
          <cell r="J288">
            <v>13656.48000000001</v>
          </cell>
          <cell r="K288">
            <v>-6343.5199999999895</v>
          </cell>
          <cell r="L288">
            <v>2380.56</v>
          </cell>
          <cell r="M288">
            <v>2380.56</v>
          </cell>
          <cell r="N288">
            <v>0</v>
          </cell>
          <cell r="O288">
            <v>11275.920000000011</v>
          </cell>
        </row>
        <row r="289">
          <cell r="B289">
            <v>3760</v>
          </cell>
          <cell r="C289" t="str">
            <v>-       3760</v>
          </cell>
          <cell r="D289" t="str">
            <v>VIÁTICOS EN EL EXTRANJERO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B290">
            <v>37601</v>
          </cell>
          <cell r="C290">
            <v>37601</v>
          </cell>
          <cell r="D290" t="str">
            <v>HOSPEDAJE EN EL EXTRANJERO</v>
          </cell>
          <cell r="E290">
            <v>0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B291">
            <v>3790</v>
          </cell>
          <cell r="C291" t="str">
            <v>-       3790</v>
          </cell>
          <cell r="D291" t="str">
            <v>OTROS SERVICIOS DE TRASLADO Y HOSPEDAJE</v>
          </cell>
          <cell r="E291">
            <v>0</v>
          </cell>
          <cell r="F291">
            <v>0</v>
          </cell>
          <cell r="G291">
            <v>0</v>
          </cell>
          <cell r="H291">
            <v>534</v>
          </cell>
          <cell r="I291">
            <v>0</v>
          </cell>
          <cell r="J291">
            <v>534</v>
          </cell>
          <cell r="K291">
            <v>534</v>
          </cell>
          <cell r="L291">
            <v>534</v>
          </cell>
          <cell r="M291">
            <v>534</v>
          </cell>
          <cell r="N291">
            <v>0</v>
          </cell>
          <cell r="O291">
            <v>0</v>
          </cell>
        </row>
        <row r="292">
          <cell r="B292">
            <v>37901</v>
          </cell>
          <cell r="C292">
            <v>37901</v>
          </cell>
          <cell r="D292" t="str">
            <v>PENSIONES Y ESTACIONAMIENTO</v>
          </cell>
          <cell r="E292">
            <v>0</v>
          </cell>
          <cell r="F292">
            <v>0</v>
          </cell>
          <cell r="H292">
            <v>534</v>
          </cell>
          <cell r="I292">
            <v>0</v>
          </cell>
          <cell r="J292">
            <v>534</v>
          </cell>
          <cell r="K292">
            <v>534</v>
          </cell>
          <cell r="L292">
            <v>534</v>
          </cell>
          <cell r="M292">
            <v>534</v>
          </cell>
          <cell r="N292">
            <v>0</v>
          </cell>
          <cell r="O292">
            <v>0</v>
          </cell>
        </row>
        <row r="293">
          <cell r="B293">
            <v>3800</v>
          </cell>
          <cell r="C293" t="str">
            <v>.    3800</v>
          </cell>
          <cell r="D293" t="str">
            <v>SERVICIOS OFICIALES</v>
          </cell>
          <cell r="E293">
            <v>0</v>
          </cell>
          <cell r="F293">
            <v>0</v>
          </cell>
          <cell r="G293">
            <v>0</v>
          </cell>
          <cell r="H293">
            <v>22041.32</v>
          </cell>
          <cell r="I293">
            <v>0</v>
          </cell>
          <cell r="J293">
            <v>22041.32</v>
          </cell>
          <cell r="K293">
            <v>22041.32</v>
          </cell>
          <cell r="L293">
            <v>22041.32</v>
          </cell>
          <cell r="M293">
            <v>22041.32</v>
          </cell>
          <cell r="N293">
            <v>0</v>
          </cell>
          <cell r="O293">
            <v>0</v>
          </cell>
        </row>
        <row r="294">
          <cell r="B294">
            <v>3820</v>
          </cell>
          <cell r="C294" t="str">
            <v>-       3820</v>
          </cell>
          <cell r="D294" t="str">
            <v>GASTOS DE ORDEN SOCIAL Y CULTURAL</v>
          </cell>
          <cell r="E294">
            <v>0</v>
          </cell>
          <cell r="F294">
            <v>0</v>
          </cell>
          <cell r="G294">
            <v>0</v>
          </cell>
          <cell r="H294">
            <v>22041.32</v>
          </cell>
          <cell r="I294">
            <v>0</v>
          </cell>
          <cell r="J294">
            <v>22041.32</v>
          </cell>
          <cell r="K294">
            <v>22041.32</v>
          </cell>
          <cell r="L294">
            <v>22041.32</v>
          </cell>
          <cell r="M294">
            <v>22041.32</v>
          </cell>
          <cell r="N294">
            <v>0</v>
          </cell>
          <cell r="O294">
            <v>0</v>
          </cell>
        </row>
        <row r="295">
          <cell r="B295">
            <v>38201</v>
          </cell>
          <cell r="C295">
            <v>38201</v>
          </cell>
          <cell r="D295" t="str">
            <v>EVENTO SOCIAL Y CULTURAL</v>
          </cell>
          <cell r="E295">
            <v>0</v>
          </cell>
          <cell r="F295">
            <v>0</v>
          </cell>
          <cell r="H295">
            <v>22041.32</v>
          </cell>
          <cell r="I295">
            <v>0</v>
          </cell>
          <cell r="J295">
            <v>22041.32</v>
          </cell>
          <cell r="K295">
            <v>22041.32</v>
          </cell>
          <cell r="L295">
            <v>22041.32</v>
          </cell>
          <cell r="M295">
            <v>22041.32</v>
          </cell>
          <cell r="N295">
            <v>0</v>
          </cell>
          <cell r="O295">
            <v>0</v>
          </cell>
        </row>
        <row r="296">
          <cell r="B296">
            <v>3830</v>
          </cell>
          <cell r="C296" t="str">
            <v>-       3830</v>
          </cell>
          <cell r="D296" t="str">
            <v>CONGRESOS Y CONVENCIONES                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B297">
            <v>38301</v>
          </cell>
          <cell r="C297">
            <v>38301</v>
          </cell>
          <cell r="D297" t="str">
            <v>REUNIONES Y SEMINARIOS</v>
          </cell>
          <cell r="E297">
            <v>0</v>
          </cell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B298">
            <v>3900</v>
          </cell>
          <cell r="C298" t="str">
            <v>.    3900</v>
          </cell>
          <cell r="D298" t="str">
            <v>OTROS SERVICIOS GENERALES</v>
          </cell>
          <cell r="E298">
            <v>48344606.75</v>
          </cell>
          <cell r="F298">
            <v>0</v>
          </cell>
          <cell r="G298">
            <v>0</v>
          </cell>
          <cell r="H298">
            <v>54484084.169999987</v>
          </cell>
          <cell r="I298">
            <v>40440615.050000004</v>
          </cell>
          <cell r="J298">
            <v>62388075.869999997</v>
          </cell>
          <cell r="K298">
            <v>14043469.119999997</v>
          </cell>
          <cell r="L298">
            <v>60766655.659999989</v>
          </cell>
          <cell r="M298">
            <v>37756120.779999994</v>
          </cell>
          <cell r="N298">
            <v>23010534.879999999</v>
          </cell>
          <cell r="O298">
            <v>1621420.2099999979</v>
          </cell>
        </row>
        <row r="299">
          <cell r="B299">
            <v>3910</v>
          </cell>
          <cell r="C299" t="str">
            <v>-       3910</v>
          </cell>
          <cell r="D299" t="str">
            <v>SERVICIOS FUNERARIOS Y DE CEMENTERIOS   </v>
          </cell>
          <cell r="E299">
            <v>100000</v>
          </cell>
          <cell r="F299">
            <v>0</v>
          </cell>
          <cell r="G299">
            <v>0</v>
          </cell>
          <cell r="H299">
            <v>546734.95000000007</v>
          </cell>
          <cell r="I299">
            <v>260810.46</v>
          </cell>
          <cell r="J299">
            <v>385924.49000000011</v>
          </cell>
          <cell r="K299">
            <v>285924.49000000011</v>
          </cell>
          <cell r="L299">
            <v>383744.83</v>
          </cell>
          <cell r="M299">
            <v>373400</v>
          </cell>
          <cell r="N299">
            <v>10344.830000000016</v>
          </cell>
          <cell r="O299">
            <v>2179.6600000000908</v>
          </cell>
        </row>
        <row r="300">
          <cell r="B300">
            <v>39101</v>
          </cell>
          <cell r="C300">
            <v>39101</v>
          </cell>
          <cell r="D300" t="str">
            <v>PARA FUNERALES</v>
          </cell>
          <cell r="E300">
            <v>100000</v>
          </cell>
          <cell r="F300">
            <v>0</v>
          </cell>
          <cell r="H300">
            <v>546734.95000000007</v>
          </cell>
          <cell r="I300">
            <v>260810.46</v>
          </cell>
          <cell r="J300">
            <v>385924.49000000011</v>
          </cell>
          <cell r="K300">
            <v>285924.49000000011</v>
          </cell>
          <cell r="L300">
            <v>383744.83</v>
          </cell>
          <cell r="M300">
            <v>373400</v>
          </cell>
          <cell r="N300">
            <v>10344.830000000016</v>
          </cell>
          <cell r="O300">
            <v>2179.6600000000908</v>
          </cell>
        </row>
        <row r="301">
          <cell r="B301">
            <v>3920</v>
          </cell>
          <cell r="C301" t="str">
            <v>-       3920</v>
          </cell>
          <cell r="D301" t="str">
            <v>IMPUESTOS Y DERECHOS                    </v>
          </cell>
          <cell r="E301">
            <v>18660375.800000001</v>
          </cell>
          <cell r="F301">
            <v>0</v>
          </cell>
          <cell r="G301">
            <v>0</v>
          </cell>
          <cell r="H301">
            <v>127305</v>
          </cell>
          <cell r="I301">
            <v>105130</v>
          </cell>
          <cell r="J301">
            <v>18682550.800000001</v>
          </cell>
          <cell r="K301">
            <v>22175</v>
          </cell>
          <cell r="L301">
            <v>18672822.800000001</v>
          </cell>
          <cell r="M301">
            <v>8088670.0099999998</v>
          </cell>
          <cell r="N301">
            <v>10584152.790000001</v>
          </cell>
          <cell r="O301">
            <v>9728</v>
          </cell>
        </row>
        <row r="302">
          <cell r="B302">
            <v>39201</v>
          </cell>
          <cell r="C302">
            <v>39201</v>
          </cell>
          <cell r="D302" t="str">
            <v>DERECHO POR USO Y APROV DE AGUAS NAC.</v>
          </cell>
          <cell r="E302">
            <v>18640375.800000001</v>
          </cell>
          <cell r="F302">
            <v>0</v>
          </cell>
          <cell r="H302">
            <v>0</v>
          </cell>
          <cell r="I302">
            <v>0</v>
          </cell>
          <cell r="J302">
            <v>18640375.800000001</v>
          </cell>
          <cell r="K302">
            <v>0</v>
          </cell>
          <cell r="L302">
            <v>18640375.800000001</v>
          </cell>
          <cell r="M302">
            <v>8056223.0099999998</v>
          </cell>
          <cell r="N302">
            <v>10584152.790000001</v>
          </cell>
          <cell r="O302">
            <v>0</v>
          </cell>
        </row>
        <row r="303">
          <cell r="B303">
            <v>39202</v>
          </cell>
          <cell r="C303">
            <v>39202</v>
          </cell>
          <cell r="D303" t="str">
            <v>DERECHO POR DESCARGA DE AGUAS RESIDUALES</v>
          </cell>
          <cell r="E303">
            <v>0</v>
          </cell>
          <cell r="F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B304">
            <v>39203</v>
          </cell>
          <cell r="C304">
            <v>39203</v>
          </cell>
          <cell r="D304" t="str">
            <v>TENENCIAS Y PLACAS</v>
          </cell>
          <cell r="E304">
            <v>0</v>
          </cell>
          <cell r="F304">
            <v>0</v>
          </cell>
          <cell r="H304">
            <v>32457</v>
          </cell>
          <cell r="I304">
            <v>12850</v>
          </cell>
          <cell r="J304">
            <v>19607</v>
          </cell>
          <cell r="K304">
            <v>19607</v>
          </cell>
          <cell r="L304">
            <v>19607</v>
          </cell>
          <cell r="M304">
            <v>19607</v>
          </cell>
          <cell r="N304">
            <v>0</v>
          </cell>
          <cell r="O304">
            <v>0</v>
          </cell>
        </row>
        <row r="305">
          <cell r="B305">
            <v>39210</v>
          </cell>
          <cell r="C305">
            <v>39210</v>
          </cell>
          <cell r="D305" t="str">
            <v>GASTOS LEGALES (POR EJECUCIÓN)</v>
          </cell>
          <cell r="E305">
            <v>0</v>
          </cell>
          <cell r="F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>
            <v>39212</v>
          </cell>
          <cell r="C306">
            <v>39212</v>
          </cell>
          <cell r="D306" t="str">
            <v>IMPUESTO PREDIAL</v>
          </cell>
          <cell r="E306">
            <v>0</v>
          </cell>
          <cell r="F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B307">
            <v>39213</v>
          </cell>
          <cell r="C307">
            <v>39213</v>
          </cell>
          <cell r="D307" t="str">
            <v>TRAM. DE PRORROGA DE TITULO DE CONCESION</v>
          </cell>
          <cell r="E307">
            <v>20000</v>
          </cell>
          <cell r="F307">
            <v>0</v>
          </cell>
          <cell r="H307">
            <v>94848</v>
          </cell>
          <cell r="I307">
            <v>92280</v>
          </cell>
          <cell r="J307">
            <v>22568</v>
          </cell>
          <cell r="K307">
            <v>2568</v>
          </cell>
          <cell r="L307">
            <v>12840</v>
          </cell>
          <cell r="M307">
            <v>12840</v>
          </cell>
          <cell r="N307">
            <v>0</v>
          </cell>
          <cell r="O307">
            <v>9728</v>
          </cell>
        </row>
        <row r="308">
          <cell r="B308">
            <v>39215</v>
          </cell>
          <cell r="C308">
            <v>39215</v>
          </cell>
          <cell r="D308" t="str">
            <v>ESCRITURAS Y CONSTANCIA DE NO ADEUDOS</v>
          </cell>
          <cell r="E308">
            <v>0</v>
          </cell>
          <cell r="F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B309">
            <v>3940</v>
          </cell>
          <cell r="C309" t="str">
            <v>-       3940</v>
          </cell>
          <cell r="D309" t="str">
            <v xml:space="preserve">SENTENCIAS Y RESOLUCIONES POR AUTORIDAD COMPETENTE </v>
          </cell>
          <cell r="E309">
            <v>750000</v>
          </cell>
          <cell r="F309">
            <v>0</v>
          </cell>
          <cell r="G309">
            <v>0</v>
          </cell>
          <cell r="H309">
            <v>5324595.29</v>
          </cell>
          <cell r="I309">
            <v>827667.9</v>
          </cell>
          <cell r="J309">
            <v>5246927.3899999997</v>
          </cell>
          <cell r="K309">
            <v>4496927.3899999997</v>
          </cell>
          <cell r="L309">
            <v>4719530.1900000004</v>
          </cell>
          <cell r="M309">
            <v>4594530.1900000004</v>
          </cell>
          <cell r="N309">
            <v>125000</v>
          </cell>
          <cell r="O309">
            <v>527397.19999999925</v>
          </cell>
        </row>
        <row r="310">
          <cell r="B310">
            <v>39401</v>
          </cell>
          <cell r="C310">
            <v>39401</v>
          </cell>
          <cell r="D310" t="str">
            <v>SENTENCIAS Y RESOLUCIONES POR AUTORIDAD</v>
          </cell>
          <cell r="E310">
            <v>750000</v>
          </cell>
          <cell r="F310">
            <v>0</v>
          </cell>
          <cell r="H310">
            <v>5324595.29</v>
          </cell>
          <cell r="I310">
            <v>827667.9</v>
          </cell>
          <cell r="J310">
            <v>5246927.3899999997</v>
          </cell>
          <cell r="K310">
            <v>4496927.3899999997</v>
          </cell>
          <cell r="L310">
            <v>4719530.1900000004</v>
          </cell>
          <cell r="M310">
            <v>4594530.1900000004</v>
          </cell>
          <cell r="N310">
            <v>125000</v>
          </cell>
          <cell r="O310">
            <v>527397.19999999925</v>
          </cell>
        </row>
        <row r="311">
          <cell r="B311">
            <v>3950</v>
          </cell>
          <cell r="C311" t="str">
            <v>-       3950</v>
          </cell>
          <cell r="D311" t="str">
            <v>PENAS, MULTAS, ACCESORIOS Y ACTUALIZACIONES</v>
          </cell>
          <cell r="E311">
            <v>14868441.939999999</v>
          </cell>
          <cell r="F311">
            <v>0</v>
          </cell>
          <cell r="G311">
            <v>0</v>
          </cell>
          <cell r="H311">
            <v>26171249.089999996</v>
          </cell>
          <cell r="I311">
            <v>17549762.119999997</v>
          </cell>
          <cell r="J311">
            <v>23489928.909999996</v>
          </cell>
          <cell r="K311">
            <v>8621486.9700000007</v>
          </cell>
          <cell r="L311">
            <v>23483691.579999998</v>
          </cell>
          <cell r="M311">
            <v>23483691.579999998</v>
          </cell>
          <cell r="N311">
            <v>0</v>
          </cell>
          <cell r="O311">
            <v>6237.3300000000163</v>
          </cell>
        </row>
        <row r="312">
          <cell r="B312">
            <v>39501</v>
          </cell>
          <cell r="C312">
            <v>39501</v>
          </cell>
          <cell r="D312" t="str">
            <v>MULTAS Y RECARGOS</v>
          </cell>
          <cell r="E312">
            <v>8325792.2999999998</v>
          </cell>
          <cell r="F312">
            <v>0</v>
          </cell>
          <cell r="H312">
            <v>19055699.399999999</v>
          </cell>
          <cell r="I312">
            <v>8847413.6999999993</v>
          </cell>
          <cell r="J312">
            <v>18534078</v>
          </cell>
          <cell r="K312">
            <v>10208285.699999999</v>
          </cell>
          <cell r="L312">
            <v>18534078</v>
          </cell>
          <cell r="M312">
            <v>18534078</v>
          </cell>
          <cell r="N312">
            <v>0</v>
          </cell>
          <cell r="O312">
            <v>0</v>
          </cell>
        </row>
        <row r="313">
          <cell r="B313">
            <v>39502</v>
          </cell>
          <cell r="C313">
            <v>39502</v>
          </cell>
          <cell r="D313" t="str">
            <v>ACTUALIZACION</v>
          </cell>
          <cell r="E313">
            <v>6442649.6399999997</v>
          </cell>
          <cell r="F313">
            <v>0</v>
          </cell>
          <cell r="H313">
            <v>6872323.04</v>
          </cell>
          <cell r="I313">
            <v>8365359.0999999996</v>
          </cell>
          <cell r="J313">
            <v>4949613.58</v>
          </cell>
          <cell r="K313">
            <v>-1493036.0599999996</v>
          </cell>
          <cell r="L313">
            <v>4949613.58</v>
          </cell>
          <cell r="M313">
            <v>4949613.58</v>
          </cell>
          <cell r="N313">
            <v>0</v>
          </cell>
          <cell r="O313">
            <v>0</v>
          </cell>
        </row>
        <row r="314">
          <cell r="B314">
            <v>39504</v>
          </cell>
          <cell r="C314">
            <v>39504</v>
          </cell>
          <cell r="D314" t="str">
            <v>INTERESES MORATORIOS</v>
          </cell>
          <cell r="E314">
            <v>100000</v>
          </cell>
          <cell r="F314">
            <v>0</v>
          </cell>
          <cell r="H314">
            <v>243226.65</v>
          </cell>
          <cell r="I314">
            <v>336989.32</v>
          </cell>
          <cell r="J314">
            <v>6237.3300000000163</v>
          </cell>
          <cell r="K314">
            <v>-93762.670000000013</v>
          </cell>
          <cell r="L314">
            <v>0</v>
          </cell>
          <cell r="M314">
            <v>0</v>
          </cell>
          <cell r="N314">
            <v>0</v>
          </cell>
          <cell r="O314">
            <v>6237.3300000000163</v>
          </cell>
        </row>
        <row r="315">
          <cell r="B315">
            <v>3960</v>
          </cell>
          <cell r="C315" t="str">
            <v>-       3960</v>
          </cell>
          <cell r="D315" t="str">
            <v>OTROS GASTOS POR RESPONSABILIDADES      </v>
          </cell>
          <cell r="E315">
            <v>510000</v>
          </cell>
          <cell r="F315">
            <v>0</v>
          </cell>
          <cell r="G315">
            <v>0</v>
          </cell>
          <cell r="H315">
            <v>739763.55999999994</v>
          </cell>
          <cell r="I315">
            <v>993396.11</v>
          </cell>
          <cell r="J315">
            <v>256367.4499999999</v>
          </cell>
          <cell r="K315">
            <v>-253632.5500000001</v>
          </cell>
          <cell r="L315">
            <v>256030</v>
          </cell>
          <cell r="M315">
            <v>227500</v>
          </cell>
          <cell r="N315">
            <v>28530</v>
          </cell>
          <cell r="O315">
            <v>337.44999999988067</v>
          </cell>
        </row>
        <row r="316">
          <cell r="B316">
            <v>39601</v>
          </cell>
          <cell r="C316">
            <v>39601</v>
          </cell>
          <cell r="D316" t="str">
            <v>INDEMNIZACIONES POR DAÑOS A TERCEROS</v>
          </cell>
          <cell r="E316">
            <v>500000</v>
          </cell>
          <cell r="F316">
            <v>0</v>
          </cell>
          <cell r="H316">
            <v>699397.90999999992</v>
          </cell>
          <cell r="I316">
            <v>943288.04</v>
          </cell>
          <cell r="J316">
            <v>256109.86999999988</v>
          </cell>
          <cell r="K316">
            <v>-243890.13000000012</v>
          </cell>
          <cell r="L316">
            <v>256030</v>
          </cell>
          <cell r="M316">
            <v>227500</v>
          </cell>
          <cell r="N316">
            <v>28530</v>
          </cell>
          <cell r="O316">
            <v>79.869999999878928</v>
          </cell>
        </row>
        <row r="317">
          <cell r="B317">
            <v>39602</v>
          </cell>
          <cell r="C317">
            <v>39602</v>
          </cell>
          <cell r="D317" t="str">
            <v>PERDIDA POR ROBO</v>
          </cell>
          <cell r="E317">
            <v>10000</v>
          </cell>
          <cell r="F317">
            <v>0</v>
          </cell>
          <cell r="H317">
            <v>40365.65</v>
          </cell>
          <cell r="I317">
            <v>50108.07</v>
          </cell>
          <cell r="J317">
            <v>257.58000000000175</v>
          </cell>
          <cell r="K317">
            <v>-9742.4199999999983</v>
          </cell>
          <cell r="L317">
            <v>0</v>
          </cell>
          <cell r="M317">
            <v>0</v>
          </cell>
          <cell r="N317">
            <v>0</v>
          </cell>
          <cell r="O317">
            <v>257.58000000000175</v>
          </cell>
        </row>
        <row r="318">
          <cell r="B318">
            <v>3980</v>
          </cell>
          <cell r="C318" t="str">
            <v>-       3980</v>
          </cell>
          <cell r="D318" t="str">
            <v>IMPUESTO SOBRE NOMINAS Y OTROS QUE SE DERIVEN DE UNA RELACION LABORAL</v>
          </cell>
          <cell r="E318">
            <v>13455789.01</v>
          </cell>
          <cell r="F318">
            <v>0</v>
          </cell>
          <cell r="G318">
            <v>0</v>
          </cell>
          <cell r="H318">
            <v>20561554.359999996</v>
          </cell>
          <cell r="I318">
            <v>20679554.360000003</v>
          </cell>
          <cell r="J318">
            <v>13337789.009999998</v>
          </cell>
          <cell r="K318">
            <v>-118000.00000000466</v>
          </cell>
          <cell r="L318">
            <v>12262507.259999998</v>
          </cell>
          <cell r="M318">
            <v>0</v>
          </cell>
          <cell r="N318">
            <v>12262507.259999998</v>
          </cell>
          <cell r="O318">
            <v>1075281.7499999986</v>
          </cell>
        </row>
        <row r="319">
          <cell r="B319">
            <v>39801</v>
          </cell>
          <cell r="C319">
            <v>39801</v>
          </cell>
          <cell r="D319" t="str">
            <v>15% PRO-TURISMO</v>
          </cell>
          <cell r="E319">
            <v>1390563</v>
          </cell>
          <cell r="F319">
            <v>0</v>
          </cell>
          <cell r="H319">
            <v>2141366.6800000002</v>
          </cell>
          <cell r="I319">
            <v>2127447.5400000005</v>
          </cell>
          <cell r="J319">
            <v>1404482.1399999997</v>
          </cell>
          <cell r="K319">
            <v>13919.139999999665</v>
          </cell>
          <cell r="L319">
            <v>1268531.54</v>
          </cell>
          <cell r="M319">
            <v>0</v>
          </cell>
          <cell r="N319">
            <v>1268531.54</v>
          </cell>
          <cell r="O319">
            <v>135950.59999999963</v>
          </cell>
        </row>
        <row r="320">
          <cell r="B320">
            <v>39802</v>
          </cell>
          <cell r="C320">
            <v>39802</v>
          </cell>
          <cell r="D320" t="str">
            <v>15% ECOLOGIA</v>
          </cell>
          <cell r="E320">
            <v>1390863</v>
          </cell>
          <cell r="F320">
            <v>0</v>
          </cell>
          <cell r="H320">
            <v>2156332.5100000002</v>
          </cell>
          <cell r="I320">
            <v>2139710.790000001</v>
          </cell>
          <cell r="J320">
            <v>1407484.7199999993</v>
          </cell>
          <cell r="K320">
            <v>16621.719999999274</v>
          </cell>
          <cell r="L320">
            <v>1268532.0200000005</v>
          </cell>
          <cell r="M320">
            <v>0</v>
          </cell>
          <cell r="N320">
            <v>1268532.0200000005</v>
          </cell>
          <cell r="O320">
            <v>138952.69999999879</v>
          </cell>
        </row>
        <row r="321">
          <cell r="B321">
            <v>39803</v>
          </cell>
          <cell r="C321">
            <v>39803</v>
          </cell>
          <cell r="D321" t="str">
            <v>2% S/ NOMINAS</v>
          </cell>
          <cell r="E321">
            <v>9283500</v>
          </cell>
          <cell r="F321">
            <v>0</v>
          </cell>
          <cell r="H321">
            <v>14115602.869999995</v>
          </cell>
          <cell r="I321">
            <v>14281284.729999999</v>
          </cell>
          <cell r="J321">
            <v>9117818.1399999987</v>
          </cell>
          <cell r="K321">
            <v>-165681.86000000313</v>
          </cell>
          <cell r="L321">
            <v>8456911.6799999978</v>
          </cell>
          <cell r="M321">
            <v>0</v>
          </cell>
          <cell r="N321">
            <v>8456911.6799999978</v>
          </cell>
          <cell r="O321">
            <v>660906.46000000089</v>
          </cell>
        </row>
        <row r="322">
          <cell r="B322">
            <v>39804</v>
          </cell>
          <cell r="C322">
            <v>39804</v>
          </cell>
          <cell r="D322" t="str">
            <v>15% EDUCACION Y ASISTENCIA SOCIAL</v>
          </cell>
          <cell r="E322">
            <v>1390863.01</v>
          </cell>
          <cell r="F322">
            <v>0</v>
          </cell>
          <cell r="H322">
            <v>2148252.3000000003</v>
          </cell>
          <cell r="I322">
            <v>2131111.3000000007</v>
          </cell>
          <cell r="J322">
            <v>1408004.0099999998</v>
          </cell>
          <cell r="K322">
            <v>17140.999999999534</v>
          </cell>
          <cell r="L322">
            <v>1268532.0200000005</v>
          </cell>
          <cell r="M322">
            <v>0</v>
          </cell>
          <cell r="N322">
            <v>1268532.0200000005</v>
          </cell>
          <cell r="O322">
            <v>139471.98999999929</v>
          </cell>
        </row>
        <row r="323">
          <cell r="B323">
            <v>3990</v>
          </cell>
          <cell r="C323" t="str">
            <v>-       3990</v>
          </cell>
          <cell r="D323" t="str">
            <v>OTROS SERVICIOS GENERALES</v>
          </cell>
          <cell r="E323">
            <v>0</v>
          </cell>
          <cell r="F323">
            <v>0</v>
          </cell>
          <cell r="G323">
            <v>0</v>
          </cell>
          <cell r="H323">
            <v>1012881.92</v>
          </cell>
          <cell r="I323">
            <v>24294.1</v>
          </cell>
          <cell r="J323">
            <v>988587.82000000007</v>
          </cell>
          <cell r="K323">
            <v>988587.82000000007</v>
          </cell>
          <cell r="L323">
            <v>988329</v>
          </cell>
          <cell r="M323">
            <v>988329</v>
          </cell>
          <cell r="N323">
            <v>0</v>
          </cell>
          <cell r="O323">
            <v>258.82000000006519</v>
          </cell>
        </row>
        <row r="324">
          <cell r="B324">
            <v>39901</v>
          </cell>
          <cell r="C324">
            <v>39901</v>
          </cell>
          <cell r="D324" t="str">
            <v>GASTOS DE ESCRITURACIÓN</v>
          </cell>
          <cell r="E324">
            <v>0</v>
          </cell>
          <cell r="F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>
            <v>39902</v>
          </cell>
          <cell r="C325">
            <v>39902</v>
          </cell>
          <cell r="D325" t="str">
            <v>OTROS SERVICIOS GENERALES</v>
          </cell>
          <cell r="E325">
            <v>0</v>
          </cell>
          <cell r="F325">
            <v>0</v>
          </cell>
          <cell r="H325">
            <v>1012881.92</v>
          </cell>
          <cell r="I325">
            <v>24294.1</v>
          </cell>
          <cell r="J325">
            <v>988587.82000000007</v>
          </cell>
          <cell r="K325">
            <v>988587.82000000007</v>
          </cell>
          <cell r="L325">
            <v>988329</v>
          </cell>
          <cell r="M325">
            <v>988329</v>
          </cell>
          <cell r="N325">
            <v>0</v>
          </cell>
          <cell r="O325">
            <v>258.82000000006519</v>
          </cell>
        </row>
        <row r="326">
          <cell r="B326">
            <v>39903</v>
          </cell>
          <cell r="C326">
            <v>39903</v>
          </cell>
          <cell r="D326" t="str">
            <v>CARGA DE AGUA A TERCEROS</v>
          </cell>
          <cell r="E326">
            <v>0</v>
          </cell>
          <cell r="F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B327">
            <v>4000</v>
          </cell>
          <cell r="C327">
            <v>4000</v>
          </cell>
          <cell r="D327" t="str">
            <v>TRANSFERENCIAS, ASIGNACIONES, SUBSIDIOS Y OTRAS AYUDAS</v>
          </cell>
          <cell r="E327">
            <v>50000</v>
          </cell>
          <cell r="F327">
            <v>0</v>
          </cell>
          <cell r="G327">
            <v>0</v>
          </cell>
          <cell r="H327">
            <v>183541.37</v>
          </cell>
          <cell r="I327">
            <v>203541.37</v>
          </cell>
          <cell r="J327">
            <v>30000</v>
          </cell>
          <cell r="K327">
            <v>-20000</v>
          </cell>
          <cell r="L327">
            <v>30000</v>
          </cell>
          <cell r="M327">
            <v>20000</v>
          </cell>
          <cell r="N327">
            <v>10000</v>
          </cell>
          <cell r="O327">
            <v>0</v>
          </cell>
        </row>
        <row r="328">
          <cell r="B328">
            <v>4400</v>
          </cell>
          <cell r="C328" t="str">
            <v>.    4400</v>
          </cell>
          <cell r="D328" t="str">
            <v>AYUDAS SOCIALES</v>
          </cell>
          <cell r="E328">
            <v>50000</v>
          </cell>
          <cell r="F328">
            <v>0</v>
          </cell>
          <cell r="G328">
            <v>0</v>
          </cell>
          <cell r="H328">
            <v>183541.37</v>
          </cell>
          <cell r="I328">
            <v>203541.37</v>
          </cell>
          <cell r="J328">
            <v>30000</v>
          </cell>
          <cell r="K328">
            <v>-20000</v>
          </cell>
          <cell r="L328">
            <v>30000</v>
          </cell>
          <cell r="M328">
            <v>20000</v>
          </cell>
          <cell r="N328">
            <v>10000</v>
          </cell>
          <cell r="O328">
            <v>0</v>
          </cell>
        </row>
        <row r="329">
          <cell r="B329">
            <v>4410</v>
          </cell>
          <cell r="C329" t="str">
            <v>-       4410</v>
          </cell>
          <cell r="D329" t="str">
            <v>AYUDAS SOCIALES A PERSONAS              </v>
          </cell>
          <cell r="E329">
            <v>50000</v>
          </cell>
          <cell r="F329">
            <v>0</v>
          </cell>
          <cell r="G329">
            <v>0</v>
          </cell>
          <cell r="H329">
            <v>183541.37</v>
          </cell>
          <cell r="I329">
            <v>203541.37</v>
          </cell>
          <cell r="J329">
            <v>30000</v>
          </cell>
          <cell r="K329">
            <v>-20000</v>
          </cell>
          <cell r="L329">
            <v>30000</v>
          </cell>
          <cell r="M329">
            <v>20000</v>
          </cell>
          <cell r="N329">
            <v>10000</v>
          </cell>
          <cell r="O329">
            <v>0</v>
          </cell>
        </row>
        <row r="330">
          <cell r="B330">
            <v>44101</v>
          </cell>
          <cell r="C330">
            <v>44101</v>
          </cell>
          <cell r="D330" t="str">
            <v>AYUDAS DIVERSAS</v>
          </cell>
          <cell r="E330">
            <v>50000</v>
          </cell>
          <cell r="F330">
            <v>0</v>
          </cell>
          <cell r="H330">
            <v>183541.37</v>
          </cell>
          <cell r="I330">
            <v>203541.37</v>
          </cell>
          <cell r="J330">
            <v>30000</v>
          </cell>
          <cell r="K330">
            <v>-20000</v>
          </cell>
          <cell r="L330">
            <v>30000</v>
          </cell>
          <cell r="M330">
            <v>20000</v>
          </cell>
          <cell r="N330">
            <v>10000</v>
          </cell>
          <cell r="O330">
            <v>0</v>
          </cell>
        </row>
        <row r="331">
          <cell r="B331">
            <v>4420</v>
          </cell>
          <cell r="C331" t="str">
            <v>-       4420</v>
          </cell>
          <cell r="D331" t="str">
            <v>BECAS Y OTRAS AYUDAS PARA PROGRAMAS DE CAPACITACION</v>
          </cell>
          <cell r="E331">
            <v>0</v>
          </cell>
          <cell r="F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B332">
            <v>44201</v>
          </cell>
          <cell r="C332">
            <v>44201</v>
          </cell>
          <cell r="D332" t="str">
            <v>FOMENTO CULTURAL</v>
          </cell>
          <cell r="E332">
            <v>0</v>
          </cell>
          <cell r="F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B333">
            <v>4800</v>
          </cell>
          <cell r="C333" t="str">
            <v>.    4800</v>
          </cell>
          <cell r="D333" t="str">
            <v xml:space="preserve">DONATIVOS 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B334">
            <v>4810</v>
          </cell>
          <cell r="C334" t="str">
            <v>-      4810</v>
          </cell>
          <cell r="D334" t="str">
            <v>DONATIVOS A INSTITUCIONES SIN FINES DE LUCRO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B335">
            <v>48101</v>
          </cell>
          <cell r="C335">
            <v>48101</v>
          </cell>
          <cell r="D335" t="str">
            <v>DONATIVOS A INST. SIN FINES DE LUCRO</v>
          </cell>
          <cell r="E335">
            <v>0</v>
          </cell>
          <cell r="F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C336" t="str">
            <v>TOTAL DE GASTO CORRIENTE</v>
          </cell>
          <cell r="E336">
            <v>831720744.63000011</v>
          </cell>
          <cell r="F336">
            <v>-14917485.229999999</v>
          </cell>
          <cell r="G336">
            <v>0</v>
          </cell>
          <cell r="H336">
            <v>407912227.06999993</v>
          </cell>
          <cell r="I336">
            <v>407984581.33999997</v>
          </cell>
          <cell r="J336">
            <v>816730905.12999988</v>
          </cell>
          <cell r="K336">
            <v>-14989839.500000002</v>
          </cell>
          <cell r="L336">
            <v>799319659.99000001</v>
          </cell>
          <cell r="M336">
            <v>674027378.95000005</v>
          </cell>
          <cell r="N336">
            <v>125292281.04000002</v>
          </cell>
          <cell r="O336">
            <v>17411245.139999919</v>
          </cell>
        </row>
        <row r="337">
          <cell r="B337">
            <v>5000</v>
          </cell>
          <cell r="C337">
            <v>5000</v>
          </cell>
          <cell r="D337" t="str">
            <v>BIENES MUEBLES, INMUEBLES E INTANGIBLES</v>
          </cell>
          <cell r="E337">
            <v>0</v>
          </cell>
          <cell r="F337">
            <v>4251000</v>
          </cell>
          <cell r="G337">
            <v>0</v>
          </cell>
          <cell r="H337">
            <v>29237208.340000004</v>
          </cell>
          <cell r="I337">
            <v>26305283.769999996</v>
          </cell>
          <cell r="J337">
            <v>7182924.5700000003</v>
          </cell>
          <cell r="K337">
            <v>7182924.5700000003</v>
          </cell>
          <cell r="L337">
            <v>6893298.1099999994</v>
          </cell>
          <cell r="M337">
            <v>6707476.7999999998</v>
          </cell>
          <cell r="N337">
            <v>185821.31</v>
          </cell>
          <cell r="O337">
            <v>289626.46000000031</v>
          </cell>
        </row>
        <row r="338">
          <cell r="B338">
            <v>5100</v>
          </cell>
          <cell r="C338" t="str">
            <v>.    5100</v>
          </cell>
          <cell r="D338" t="str">
            <v>MOBILIARIO Y EQUIPO DE ADMINISTRACIÓN</v>
          </cell>
          <cell r="E338">
            <v>0</v>
          </cell>
          <cell r="F338">
            <v>0</v>
          </cell>
          <cell r="G338">
            <v>0</v>
          </cell>
          <cell r="H338">
            <v>7038506.8300000001</v>
          </cell>
          <cell r="I338">
            <v>4629084.88</v>
          </cell>
          <cell r="J338">
            <v>2409421.9500000002</v>
          </cell>
          <cell r="K338">
            <v>2409421.9500000002</v>
          </cell>
          <cell r="L338">
            <v>2393904.98</v>
          </cell>
          <cell r="M338">
            <v>2393904.98</v>
          </cell>
          <cell r="N338">
            <v>0</v>
          </cell>
          <cell r="O338">
            <v>15516.970000000205</v>
          </cell>
        </row>
        <row r="339">
          <cell r="B339">
            <v>5110</v>
          </cell>
          <cell r="C339" t="str">
            <v>-       5110</v>
          </cell>
          <cell r="D339" t="str">
            <v>MUEBLES DE OFICINA Y ESTANTERÍA         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B340">
            <v>51101</v>
          </cell>
          <cell r="C340">
            <v>51101</v>
          </cell>
          <cell r="D340" t="str">
            <v>MOBILIARIO Y EQUIPO DE OFICINA</v>
          </cell>
          <cell r="E340">
            <v>0</v>
          </cell>
          <cell r="F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B341">
            <v>51102</v>
          </cell>
          <cell r="C341">
            <v>51102</v>
          </cell>
          <cell r="D341" t="str">
            <v>EQUIPO DE INGENIERIA DIBUJO Y PROYECTO</v>
          </cell>
          <cell r="E341">
            <v>0</v>
          </cell>
          <cell r="F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B342">
            <v>5150</v>
          </cell>
          <cell r="C342" t="str">
            <v>-       5150</v>
          </cell>
          <cell r="D342" t="str">
            <v>EQUIPO DE CÓMPUTO Y DE TECNOLOGIAS DE LA INFORMACION</v>
          </cell>
          <cell r="E342">
            <v>0</v>
          </cell>
          <cell r="F342">
            <v>0</v>
          </cell>
          <cell r="G342">
            <v>0</v>
          </cell>
          <cell r="H342">
            <v>7038506.8300000001</v>
          </cell>
          <cell r="I342">
            <v>4629084.88</v>
          </cell>
          <cell r="J342">
            <v>2409421.9500000002</v>
          </cell>
          <cell r="K342">
            <v>2409421.9500000002</v>
          </cell>
          <cell r="L342">
            <v>2393904.98</v>
          </cell>
          <cell r="M342">
            <v>2393904.98</v>
          </cell>
          <cell r="N342">
            <v>0</v>
          </cell>
          <cell r="O342">
            <v>15516.970000000205</v>
          </cell>
        </row>
        <row r="343">
          <cell r="B343">
            <v>51501</v>
          </cell>
          <cell r="C343">
            <v>51501</v>
          </cell>
          <cell r="D343" t="str">
            <v>MOBILIARIO Y EQUIPO DE COMPUTO</v>
          </cell>
          <cell r="E343">
            <v>0</v>
          </cell>
          <cell r="F343">
            <v>0</v>
          </cell>
          <cell r="H343">
            <v>7038506.8300000001</v>
          </cell>
          <cell r="I343">
            <v>4629084.88</v>
          </cell>
          <cell r="J343">
            <v>2409421.9500000002</v>
          </cell>
          <cell r="K343">
            <v>2409421.9500000002</v>
          </cell>
          <cell r="L343">
            <v>2393904.98</v>
          </cell>
          <cell r="M343">
            <v>2393904.98</v>
          </cell>
          <cell r="N343">
            <v>0</v>
          </cell>
          <cell r="O343">
            <v>15516.970000000205</v>
          </cell>
        </row>
        <row r="344">
          <cell r="B344">
            <v>5190</v>
          </cell>
          <cell r="C344" t="str">
            <v>-       5190</v>
          </cell>
          <cell r="D344" t="str">
            <v>OTROS MOBILIARIOS Y EQUIPOS DE ADMINISTRACION</v>
          </cell>
          <cell r="E344">
            <v>0</v>
          </cell>
          <cell r="F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>
            <v>51901</v>
          </cell>
          <cell r="C345">
            <v>51901</v>
          </cell>
          <cell r="D345" t="str">
            <v>OTROS MOBILIARIOS Y EQUIPOS DE ADMINISTRACION</v>
          </cell>
          <cell r="E345">
            <v>0</v>
          </cell>
          <cell r="F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>
            <v>5200</v>
          </cell>
          <cell r="C346" t="str">
            <v>.    5200</v>
          </cell>
          <cell r="D346" t="str">
            <v>MOBILIARIO Y EQUIPO EDUCACIONAL Y RECREATIVO</v>
          </cell>
          <cell r="E346">
            <v>0</v>
          </cell>
          <cell r="F346">
            <v>0</v>
          </cell>
          <cell r="G346">
            <v>0</v>
          </cell>
          <cell r="H346">
            <v>13141.61</v>
          </cell>
          <cell r="I346">
            <v>0</v>
          </cell>
          <cell r="J346">
            <v>13141.61</v>
          </cell>
          <cell r="K346">
            <v>13141.61</v>
          </cell>
          <cell r="L346">
            <v>13141.61</v>
          </cell>
          <cell r="M346">
            <v>13141.61</v>
          </cell>
          <cell r="N346">
            <v>0</v>
          </cell>
          <cell r="O346">
            <v>0</v>
          </cell>
        </row>
        <row r="347">
          <cell r="B347">
            <v>5210</v>
          </cell>
          <cell r="C347" t="str">
            <v>-       5210</v>
          </cell>
          <cell r="D347" t="str">
            <v>EQUIPOS Y APARATOS AUDIOVISUALES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B348">
            <v>52102</v>
          </cell>
          <cell r="C348">
            <v>52102</v>
          </cell>
          <cell r="D348" t="str">
            <v>PROYECTORES</v>
          </cell>
          <cell r="E348">
            <v>0</v>
          </cell>
          <cell r="F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B349">
            <v>5230</v>
          </cell>
          <cell r="C349" t="str">
            <v>-       5230</v>
          </cell>
          <cell r="D349" t="str">
            <v>CAMARAS FOTOGRAFICAS Y DE VIDEO</v>
          </cell>
          <cell r="E349">
            <v>0</v>
          </cell>
          <cell r="F349">
            <v>0</v>
          </cell>
          <cell r="G349">
            <v>0</v>
          </cell>
          <cell r="H349">
            <v>13141.61</v>
          </cell>
          <cell r="I349">
            <v>0</v>
          </cell>
          <cell r="J349">
            <v>13141.61</v>
          </cell>
          <cell r="K349">
            <v>13141.61</v>
          </cell>
          <cell r="L349">
            <v>13141.61</v>
          </cell>
          <cell r="M349">
            <v>13141.61</v>
          </cell>
          <cell r="N349">
            <v>0</v>
          </cell>
          <cell r="O349">
            <v>0</v>
          </cell>
        </row>
        <row r="350">
          <cell r="B350">
            <v>52301</v>
          </cell>
          <cell r="C350">
            <v>52301</v>
          </cell>
          <cell r="D350" t="str">
            <v>CAMARAS FOTOGRAFICAS Y DE VIDEO</v>
          </cell>
          <cell r="E350">
            <v>0</v>
          </cell>
          <cell r="F350">
            <v>0</v>
          </cell>
          <cell r="H350">
            <v>13141.61</v>
          </cell>
          <cell r="I350">
            <v>0</v>
          </cell>
          <cell r="J350">
            <v>13141.61</v>
          </cell>
          <cell r="K350">
            <v>13141.61</v>
          </cell>
          <cell r="L350">
            <v>13141.61</v>
          </cell>
          <cell r="M350">
            <v>13141.61</v>
          </cell>
          <cell r="N350">
            <v>0</v>
          </cell>
          <cell r="O350">
            <v>0</v>
          </cell>
        </row>
        <row r="351">
          <cell r="B351">
            <v>5300</v>
          </cell>
          <cell r="C351" t="str">
            <v>.    5300</v>
          </cell>
          <cell r="D351" t="str">
            <v>EQUIPO E INSTRUMENTAL MEDICO Y DE LABORATORIO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>
            <v>5320</v>
          </cell>
          <cell r="C352" t="str">
            <v>-      5320</v>
          </cell>
          <cell r="D352" t="str">
            <v>INSTRUMENTAL MEDICO Y DE LABORATORIO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>
            <v>53201</v>
          </cell>
          <cell r="C353">
            <v>53201</v>
          </cell>
          <cell r="D353" t="str">
            <v>INSTRUMENTAL MEDICO Y DE LABORATORIO</v>
          </cell>
          <cell r="E353">
            <v>0</v>
          </cell>
          <cell r="F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>
            <v>5400</v>
          </cell>
          <cell r="C354" t="str">
            <v>.    5400</v>
          </cell>
          <cell r="D354" t="str">
            <v>VEHÍCULOS Y EQUIPO DE TRANSPORTE</v>
          </cell>
          <cell r="E354">
            <v>0</v>
          </cell>
          <cell r="F354">
            <v>4251000</v>
          </cell>
          <cell r="G354">
            <v>0</v>
          </cell>
          <cell r="H354">
            <v>20895284.170000002</v>
          </cell>
          <cell r="I354">
            <v>20745795.329999998</v>
          </cell>
          <cell r="J354">
            <v>4400488.84</v>
          </cell>
          <cell r="K354">
            <v>4400488.84</v>
          </cell>
          <cell r="L354">
            <v>4146724.17</v>
          </cell>
          <cell r="M354">
            <v>4146724.17</v>
          </cell>
          <cell r="N354">
            <v>0</v>
          </cell>
          <cell r="O354">
            <v>253764.67000000016</v>
          </cell>
        </row>
        <row r="355">
          <cell r="B355">
            <v>5410</v>
          </cell>
          <cell r="C355" t="str">
            <v>-       5410</v>
          </cell>
          <cell r="D355" t="str">
            <v>VEHÍCULOS Y EQUIPO TERRESTRE            </v>
          </cell>
          <cell r="E355">
            <v>0</v>
          </cell>
          <cell r="F355">
            <v>4010482.74</v>
          </cell>
          <cell r="H355">
            <v>19692697.870000001</v>
          </cell>
          <cell r="I355">
            <v>19783726.289999999</v>
          </cell>
          <cell r="J355">
            <v>3919454.3200000003</v>
          </cell>
          <cell r="K355">
            <v>3919454.3200000003</v>
          </cell>
          <cell r="L355">
            <v>3906206.91</v>
          </cell>
          <cell r="M355">
            <v>3906206.91</v>
          </cell>
          <cell r="N355">
            <v>0</v>
          </cell>
          <cell r="O355">
            <v>13247.410000000149</v>
          </cell>
        </row>
        <row r="356">
          <cell r="B356">
            <v>54101</v>
          </cell>
          <cell r="C356">
            <v>54101</v>
          </cell>
          <cell r="D356" t="str">
            <v>AUTOMOVILES Y CAMIONES</v>
          </cell>
          <cell r="E356">
            <v>0</v>
          </cell>
          <cell r="F356">
            <v>4010482.74</v>
          </cell>
          <cell r="G356">
            <v>0</v>
          </cell>
          <cell r="H356">
            <v>19692697.870000001</v>
          </cell>
          <cell r="I356">
            <v>19783726.289999999</v>
          </cell>
          <cell r="J356">
            <v>3919454.3200000003</v>
          </cell>
          <cell r="K356">
            <v>3919454.3200000003</v>
          </cell>
          <cell r="L356">
            <v>3906206.91</v>
          </cell>
          <cell r="M356">
            <v>3906206.91</v>
          </cell>
          <cell r="N356">
            <v>0</v>
          </cell>
          <cell r="O356">
            <v>13247.410000000149</v>
          </cell>
        </row>
        <row r="357">
          <cell r="B357">
            <v>5420</v>
          </cell>
          <cell r="C357" t="str">
            <v>-       5420</v>
          </cell>
          <cell r="D357" t="str">
            <v>CARROCERIAS Y REMOLQUES</v>
          </cell>
          <cell r="E357">
            <v>0</v>
          </cell>
          <cell r="F357">
            <v>240517.26</v>
          </cell>
          <cell r="G357">
            <v>0</v>
          </cell>
          <cell r="H357">
            <v>1202586.3</v>
          </cell>
          <cell r="I357">
            <v>962069.04</v>
          </cell>
          <cell r="J357">
            <v>481034.52</v>
          </cell>
          <cell r="K357">
            <v>481034.52</v>
          </cell>
          <cell r="L357">
            <v>240517.26</v>
          </cell>
          <cell r="M357">
            <v>240517.26</v>
          </cell>
          <cell r="N357">
            <v>0</v>
          </cell>
          <cell r="O357">
            <v>240517.26</v>
          </cell>
        </row>
        <row r="358">
          <cell r="B358">
            <v>54201</v>
          </cell>
          <cell r="C358">
            <v>54201</v>
          </cell>
          <cell r="D358" t="str">
            <v>CARROCERIAS Y REMOLQUES</v>
          </cell>
          <cell r="E358">
            <v>0</v>
          </cell>
          <cell r="F358">
            <v>240517.26</v>
          </cell>
          <cell r="G358">
            <v>0</v>
          </cell>
          <cell r="H358">
            <v>1202586.3</v>
          </cell>
          <cell r="I358">
            <v>962069.04</v>
          </cell>
          <cell r="J358">
            <v>481034.52</v>
          </cell>
          <cell r="K358">
            <v>481034.52</v>
          </cell>
          <cell r="L358">
            <v>240517.26</v>
          </cell>
          <cell r="M358">
            <v>240517.26</v>
          </cell>
          <cell r="N358">
            <v>0</v>
          </cell>
          <cell r="O358">
            <v>240517.26</v>
          </cell>
        </row>
        <row r="359">
          <cell r="B359">
            <v>5490</v>
          </cell>
          <cell r="C359" t="str">
            <v>-      5490</v>
          </cell>
          <cell r="D359" t="str">
            <v xml:space="preserve">OTROS EQUIPOS DE TRANSPORTE </v>
          </cell>
          <cell r="E359">
            <v>0</v>
          </cell>
          <cell r="F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B360">
            <v>54901</v>
          </cell>
          <cell r="C360">
            <v>54901</v>
          </cell>
          <cell r="D360" t="str">
            <v xml:space="preserve">OTROS EQUIPOS DE TRANSPORTE </v>
          </cell>
          <cell r="E360">
            <v>0</v>
          </cell>
          <cell r="F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B361">
            <v>5600</v>
          </cell>
          <cell r="C361" t="str">
            <v>.    5600</v>
          </cell>
          <cell r="D361" t="str">
            <v>MAQUINARIA, OTROS EQUIPOS Y HERRAMIENTAS</v>
          </cell>
          <cell r="E361">
            <v>0</v>
          </cell>
          <cell r="F361">
            <v>0</v>
          </cell>
          <cell r="G361">
            <v>0</v>
          </cell>
          <cell r="H361">
            <v>1290275.73</v>
          </cell>
          <cell r="I361">
            <v>930403.56</v>
          </cell>
          <cell r="J361">
            <v>359872.16999999993</v>
          </cell>
          <cell r="K361">
            <v>359872.16999999993</v>
          </cell>
          <cell r="L361">
            <v>339527.35000000003</v>
          </cell>
          <cell r="M361">
            <v>153706.04</v>
          </cell>
          <cell r="N361">
            <v>185821.31</v>
          </cell>
          <cell r="O361">
            <v>20344.819999999978</v>
          </cell>
        </row>
        <row r="362">
          <cell r="B362">
            <v>5620</v>
          </cell>
          <cell r="C362" t="str">
            <v>-       5620</v>
          </cell>
          <cell r="D362" t="str">
            <v>MAQUINARIA Y EQUIPO INDUSTRIAL          </v>
          </cell>
          <cell r="E362">
            <v>0</v>
          </cell>
          <cell r="F362">
            <v>0</v>
          </cell>
          <cell r="G362">
            <v>0</v>
          </cell>
          <cell r="H362">
            <v>749885.25</v>
          </cell>
          <cell r="I362">
            <v>564063.94000000006</v>
          </cell>
          <cell r="J362">
            <v>185821.30999999994</v>
          </cell>
          <cell r="K362">
            <v>185821.30999999994</v>
          </cell>
          <cell r="L362">
            <v>185821.31</v>
          </cell>
          <cell r="M362">
            <v>0</v>
          </cell>
          <cell r="N362">
            <v>185821.31</v>
          </cell>
          <cell r="O362">
            <v>0</v>
          </cell>
        </row>
        <row r="363">
          <cell r="B363">
            <v>56201</v>
          </cell>
          <cell r="C363">
            <v>56201</v>
          </cell>
          <cell r="D363" t="str">
            <v>MAQUINARIA Y EQUIPO INDUSTRIAL</v>
          </cell>
          <cell r="E363">
            <v>0</v>
          </cell>
          <cell r="F363">
            <v>0</v>
          </cell>
          <cell r="H363">
            <v>749885.25</v>
          </cell>
          <cell r="I363">
            <v>564063.94000000006</v>
          </cell>
          <cell r="J363">
            <v>185821.30999999994</v>
          </cell>
          <cell r="K363">
            <v>185821.30999999994</v>
          </cell>
          <cell r="L363">
            <v>185821.31</v>
          </cell>
          <cell r="M363">
            <v>0</v>
          </cell>
          <cell r="N363">
            <v>185821.31</v>
          </cell>
          <cell r="O363">
            <v>0</v>
          </cell>
        </row>
        <row r="364">
          <cell r="B364">
            <v>5640</v>
          </cell>
          <cell r="C364" t="str">
            <v>-       5640</v>
          </cell>
          <cell r="D364" t="str">
            <v xml:space="preserve">SISTEMAS DE AIRE ACONDICIONADO, CALEFACCION Y DE REFRIGERACION INDUSTRIAL Y COMERCIAL. </v>
          </cell>
          <cell r="E364">
            <v>0</v>
          </cell>
          <cell r="F364">
            <v>0</v>
          </cell>
          <cell r="G364">
            <v>0</v>
          </cell>
          <cell r="H364">
            <v>297327.53999999998</v>
          </cell>
          <cell r="I364">
            <v>147413.75</v>
          </cell>
          <cell r="J364">
            <v>149913.78999999998</v>
          </cell>
          <cell r="K364">
            <v>149913.78999999998</v>
          </cell>
          <cell r="L364">
            <v>129568.97</v>
          </cell>
          <cell r="M364">
            <v>129568.97</v>
          </cell>
          <cell r="N364">
            <v>0</v>
          </cell>
          <cell r="O364">
            <v>20344.819999999978</v>
          </cell>
        </row>
        <row r="365">
          <cell r="B365">
            <v>56401</v>
          </cell>
          <cell r="C365">
            <v>56401</v>
          </cell>
          <cell r="D365" t="str">
            <v>SIST. DE AIRE Y ACOND. Y CALEFACCION</v>
          </cell>
          <cell r="E365">
            <v>0</v>
          </cell>
          <cell r="F365">
            <v>0</v>
          </cell>
          <cell r="H365">
            <v>297327.53999999998</v>
          </cell>
          <cell r="I365">
            <v>147413.75</v>
          </cell>
          <cell r="J365">
            <v>149913.78999999998</v>
          </cell>
          <cell r="K365">
            <v>149913.78999999998</v>
          </cell>
          <cell r="L365">
            <v>129568.97</v>
          </cell>
          <cell r="M365">
            <v>129568.97</v>
          </cell>
          <cell r="N365">
            <v>0</v>
          </cell>
          <cell r="O365">
            <v>20344.819999999978</v>
          </cell>
        </row>
        <row r="366">
          <cell r="B366">
            <v>5650</v>
          </cell>
          <cell r="C366" t="str">
            <v>-       5650</v>
          </cell>
          <cell r="D366" t="str">
            <v>EQUIPO DE COMUNICACION Y TELECOMUNICACION</v>
          </cell>
          <cell r="E366">
            <v>0</v>
          </cell>
          <cell r="F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>
            <v>56501</v>
          </cell>
          <cell r="C367">
            <v>56501</v>
          </cell>
          <cell r="D367" t="str">
            <v>EQUIPO DE COMUNICACIÓN Y RADIO</v>
          </cell>
          <cell r="E367">
            <v>0</v>
          </cell>
          <cell r="F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B368">
            <v>5660</v>
          </cell>
          <cell r="C368" t="str">
            <v>-       5660</v>
          </cell>
          <cell r="D368" t="str">
            <v xml:space="preserve">EQUIPOS DE GENERACIÓN ELÉCTRICA, APARATOS Y ACCESORIOS ELECTRICOS </v>
          </cell>
          <cell r="E368">
            <v>0</v>
          </cell>
          <cell r="F368">
            <v>0</v>
          </cell>
          <cell r="G368">
            <v>0</v>
          </cell>
          <cell r="H368">
            <v>62900.01</v>
          </cell>
          <cell r="I368">
            <v>62900.01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B369">
            <v>56601</v>
          </cell>
          <cell r="C369">
            <v>56601</v>
          </cell>
          <cell r="D369" t="str">
            <v>EQUIPOS DE GENERACION ELECTRICA, APARATO</v>
          </cell>
          <cell r="E369">
            <v>0</v>
          </cell>
          <cell r="F369">
            <v>0</v>
          </cell>
          <cell r="H369">
            <v>62900.01</v>
          </cell>
          <cell r="I369">
            <v>62900.01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B370">
            <v>5670</v>
          </cell>
          <cell r="C370" t="str">
            <v>-       5670</v>
          </cell>
          <cell r="D370" t="str">
            <v>HERRAMIENTAS Y MÁQUINAS-HERRAMIENTA     </v>
          </cell>
          <cell r="E370">
            <v>0</v>
          </cell>
          <cell r="F370">
            <v>0</v>
          </cell>
          <cell r="G370">
            <v>0</v>
          </cell>
          <cell r="H370">
            <v>131888.79</v>
          </cell>
          <cell r="I370">
            <v>131888.79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B371">
            <v>56701</v>
          </cell>
          <cell r="C371">
            <v>56701</v>
          </cell>
          <cell r="D371" t="str">
            <v>HERRAMIENTAS</v>
          </cell>
          <cell r="E371">
            <v>0</v>
          </cell>
          <cell r="F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B372">
            <v>56702</v>
          </cell>
          <cell r="C372">
            <v>56702</v>
          </cell>
          <cell r="D372" t="str">
            <v>LABORATORIO DE INYECTORES GASOLINA</v>
          </cell>
          <cell r="E372">
            <v>0</v>
          </cell>
          <cell r="F372">
            <v>0</v>
          </cell>
          <cell r="H372">
            <v>131888.79</v>
          </cell>
          <cell r="I372">
            <v>131888.79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B373">
            <v>5690</v>
          </cell>
          <cell r="C373" t="str">
            <v>-       5690</v>
          </cell>
          <cell r="D373" t="str">
            <v>OTROS EQUIPOS                           </v>
          </cell>
          <cell r="E373">
            <v>0</v>
          </cell>
          <cell r="F373">
            <v>0</v>
          </cell>
          <cell r="G373">
            <v>0</v>
          </cell>
          <cell r="H373">
            <v>48274.14</v>
          </cell>
          <cell r="I373">
            <v>24137.07</v>
          </cell>
          <cell r="J373">
            <v>24137.07</v>
          </cell>
          <cell r="K373">
            <v>24137.07</v>
          </cell>
          <cell r="L373">
            <v>24137.07</v>
          </cell>
          <cell r="M373">
            <v>24137.07</v>
          </cell>
          <cell r="N373">
            <v>0</v>
          </cell>
          <cell r="O373">
            <v>0</v>
          </cell>
        </row>
        <row r="374">
          <cell r="B374">
            <v>56901</v>
          </cell>
          <cell r="C374">
            <v>56901</v>
          </cell>
          <cell r="D374" t="str">
            <v>MAQUINARIA Y EQUIPOS DE SISTEMAS DE AGUA</v>
          </cell>
          <cell r="E374">
            <v>0</v>
          </cell>
          <cell r="F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>
            <v>56902</v>
          </cell>
          <cell r="C375">
            <v>56902</v>
          </cell>
          <cell r="D375" t="str">
            <v>TERMONEBULIZADOR</v>
          </cell>
          <cell r="E375">
            <v>0</v>
          </cell>
          <cell r="F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>
            <v>56903</v>
          </cell>
          <cell r="C376">
            <v>56903</v>
          </cell>
          <cell r="D376" t="str">
            <v>EQUIPO DE CLORACION</v>
          </cell>
          <cell r="E376">
            <v>0</v>
          </cell>
          <cell r="F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>
            <v>56904</v>
          </cell>
          <cell r="C377">
            <v>56904</v>
          </cell>
          <cell r="D377" t="str">
            <v>ESCANER PARA TALLER MECANICO</v>
          </cell>
          <cell r="E377">
            <v>0</v>
          </cell>
          <cell r="F377">
            <v>0</v>
          </cell>
          <cell r="H377">
            <v>48274.14</v>
          </cell>
          <cell r="I377">
            <v>24137.07</v>
          </cell>
          <cell r="J377">
            <v>24137.07</v>
          </cell>
          <cell r="K377">
            <v>24137.07</v>
          </cell>
          <cell r="L377">
            <v>24137.07</v>
          </cell>
          <cell r="M377">
            <v>24137.07</v>
          </cell>
          <cell r="N377">
            <v>0</v>
          </cell>
          <cell r="O377">
            <v>0</v>
          </cell>
        </row>
        <row r="378">
          <cell r="B378">
            <v>5800</v>
          </cell>
          <cell r="C378" t="str">
            <v>.    5800</v>
          </cell>
          <cell r="D378" t="str">
            <v>BIENES INMUEBLES</v>
          </cell>
          <cell r="E378">
            <v>0</v>
          </cell>
          <cell r="F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B379">
            <v>5810</v>
          </cell>
          <cell r="C379" t="str">
            <v>-      5810</v>
          </cell>
          <cell r="D379" t="str">
            <v>TERRENOS</v>
          </cell>
          <cell r="E379">
            <v>0</v>
          </cell>
          <cell r="F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B380">
            <v>58101</v>
          </cell>
          <cell r="C380">
            <v>58101</v>
          </cell>
          <cell r="D380" t="str">
            <v>TERRENOS</v>
          </cell>
          <cell r="E380">
            <v>0</v>
          </cell>
          <cell r="F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B381">
            <v>5900</v>
          </cell>
          <cell r="C381" t="str">
            <v>.    5900</v>
          </cell>
          <cell r="D381" t="str">
            <v>ACTIVOS INTANGIBLES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B382">
            <v>5910</v>
          </cell>
          <cell r="C382" t="str">
            <v>-         5910</v>
          </cell>
          <cell r="D382" t="str">
            <v>SOFTWARE                                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B383">
            <v>59101</v>
          </cell>
          <cell r="C383">
            <v>59101</v>
          </cell>
          <cell r="D383" t="str">
            <v>SISTEMA OPERGOB</v>
          </cell>
          <cell r="E383">
            <v>0</v>
          </cell>
          <cell r="F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B384">
            <v>59103</v>
          </cell>
          <cell r="C384">
            <v>59103</v>
          </cell>
          <cell r="D384" t="str">
            <v>SOFTWARE</v>
          </cell>
          <cell r="E384">
            <v>0</v>
          </cell>
          <cell r="F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B385">
            <v>5970</v>
          </cell>
          <cell r="C385" t="str">
            <v xml:space="preserve"> -        5970</v>
          </cell>
          <cell r="D385" t="str">
            <v xml:space="preserve">LICENCIAS INFORMATICAS E INTELECTUALES 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B386">
            <v>59701</v>
          </cell>
          <cell r="C386">
            <v>59701</v>
          </cell>
          <cell r="D386" t="str">
            <v>LICENCIAS INFORMATICAS E INTELECTUALES</v>
          </cell>
          <cell r="E386">
            <v>0</v>
          </cell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B387">
            <v>6000</v>
          </cell>
          <cell r="C387">
            <v>6000</v>
          </cell>
          <cell r="D387" t="str">
            <v xml:space="preserve">INVERSIÓN PÚBLICA </v>
          </cell>
          <cell r="E387">
            <v>14912300.640000001</v>
          </cell>
          <cell r="F387">
            <v>3478825.55</v>
          </cell>
          <cell r="G387">
            <v>0</v>
          </cell>
          <cell r="H387">
            <v>107952937.45</v>
          </cell>
          <cell r="I387">
            <v>109646327.15000001</v>
          </cell>
          <cell r="J387">
            <v>16697736.489999995</v>
          </cell>
          <cell r="K387">
            <v>1785435.849999994</v>
          </cell>
          <cell r="L387">
            <v>14821318.870000001</v>
          </cell>
          <cell r="M387">
            <v>9920834.2100000009</v>
          </cell>
          <cell r="N387">
            <v>4900484.66</v>
          </cell>
          <cell r="O387">
            <v>1876417.6199999936</v>
          </cell>
        </row>
        <row r="388">
          <cell r="B388">
            <v>6100</v>
          </cell>
          <cell r="C388" t="str">
            <v xml:space="preserve">  .    6100</v>
          </cell>
          <cell r="D388" t="str">
            <v>OBRA PUBLICA EN BIENES DE DOMINIO PUBLICO</v>
          </cell>
          <cell r="E388">
            <v>14912300.640000001</v>
          </cell>
          <cell r="F388">
            <v>3478825.55</v>
          </cell>
          <cell r="G388">
            <v>0</v>
          </cell>
          <cell r="H388">
            <v>107952937.45</v>
          </cell>
          <cell r="I388">
            <v>109646327.15000001</v>
          </cell>
          <cell r="J388">
            <v>16697736.489999995</v>
          </cell>
          <cell r="K388">
            <v>1785435.849999994</v>
          </cell>
          <cell r="L388">
            <v>14821318.870000001</v>
          </cell>
          <cell r="M388">
            <v>9920834.2100000009</v>
          </cell>
          <cell r="N388">
            <v>4900484.66</v>
          </cell>
          <cell r="O388">
            <v>1876417.6199999936</v>
          </cell>
        </row>
        <row r="389">
          <cell r="B389">
            <v>6140</v>
          </cell>
          <cell r="C389" t="str">
            <v>-       6140</v>
          </cell>
          <cell r="D389" t="str">
            <v>DIVISION DE TERRENOS Y CONSTRUCCIÓN DE OBRAS DE URBANIZACIÓN</v>
          </cell>
          <cell r="E389">
            <v>14912300.640000001</v>
          </cell>
          <cell r="F389">
            <v>3478825.55</v>
          </cell>
          <cell r="G389">
            <v>0</v>
          </cell>
          <cell r="H389">
            <v>107952937.45</v>
          </cell>
          <cell r="I389">
            <v>109646327.15000001</v>
          </cell>
          <cell r="J389">
            <v>16697736.489999995</v>
          </cell>
          <cell r="K389">
            <v>1785435.849999994</v>
          </cell>
          <cell r="L389">
            <v>14821318.870000001</v>
          </cell>
          <cell r="M389">
            <v>9920834.2100000009</v>
          </cell>
          <cell r="N389">
            <v>4900484.66</v>
          </cell>
          <cell r="O389">
            <v>1876417.6199999936</v>
          </cell>
        </row>
        <row r="390">
          <cell r="B390">
            <v>61401</v>
          </cell>
          <cell r="C390">
            <v>61401</v>
          </cell>
          <cell r="D390" t="str">
            <v>CONSTRUCCIÓN DE OBRAS EN PROCESO</v>
          </cell>
          <cell r="E390">
            <v>14912300.640000001</v>
          </cell>
          <cell r="F390">
            <v>3478825.55</v>
          </cell>
          <cell r="H390">
            <v>107952937.45</v>
          </cell>
          <cell r="I390">
            <v>109646327.15000001</v>
          </cell>
          <cell r="J390">
            <v>16697736.489999995</v>
          </cell>
          <cell r="K390">
            <v>1785435.849999994</v>
          </cell>
          <cell r="L390">
            <v>14821318.870000001</v>
          </cell>
          <cell r="M390">
            <v>9920834.2100000009</v>
          </cell>
          <cell r="N390">
            <v>4900484.66</v>
          </cell>
          <cell r="O390">
            <v>1876417.6199999936</v>
          </cell>
        </row>
        <row r="391">
          <cell r="B391">
            <v>9000</v>
          </cell>
          <cell r="C391">
            <v>9000</v>
          </cell>
          <cell r="D391" t="str">
            <v>DEUDA PÚBLICA</v>
          </cell>
          <cell r="E391">
            <v>0</v>
          </cell>
          <cell r="F391">
            <v>1433802.23</v>
          </cell>
          <cell r="G391">
            <v>0</v>
          </cell>
          <cell r="H391">
            <v>17950280.07</v>
          </cell>
          <cell r="I391">
            <v>19116460.670000002</v>
          </cell>
          <cell r="J391">
            <v>267621.63</v>
          </cell>
          <cell r="K391">
            <v>267621.63</v>
          </cell>
          <cell r="L391">
            <v>267621.63</v>
          </cell>
          <cell r="M391">
            <v>267621.63</v>
          </cell>
          <cell r="N391">
            <v>0</v>
          </cell>
          <cell r="O391">
            <v>0</v>
          </cell>
        </row>
        <row r="392">
          <cell r="B392">
            <v>9100</v>
          </cell>
          <cell r="C392" t="str">
            <v>.    9100</v>
          </cell>
          <cell r="D392" t="str">
            <v>AMORTIZACIÓN DE LA DEUDA PÚBLICA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B393">
            <v>9110</v>
          </cell>
          <cell r="C393" t="str">
            <v>-       9110</v>
          </cell>
          <cell r="D393" t="str">
            <v xml:space="preserve">AMORTIZACIÓN DE LA DEUDA INTERNA CON INSTITUCIONES DE CRÉDITO 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B394">
            <v>91101</v>
          </cell>
          <cell r="C394">
            <v>91101</v>
          </cell>
          <cell r="D394" t="str">
            <v xml:space="preserve">CAPITAL CREDITO BANORTE </v>
          </cell>
          <cell r="E394">
            <v>0</v>
          </cell>
          <cell r="F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B395">
            <v>9200</v>
          </cell>
          <cell r="C395" t="str">
            <v>.    9200</v>
          </cell>
          <cell r="D395" t="str">
            <v xml:space="preserve">INTERESES DE LA DEUDA PUBLICA 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B396">
            <v>9210</v>
          </cell>
          <cell r="C396" t="str">
            <v>-      9210</v>
          </cell>
          <cell r="D396" t="str">
            <v>INTERESES DE LA DEUDA INTERNA CON INSTITUCIONES DE CRÉDITO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B397">
            <v>92101</v>
          </cell>
          <cell r="C397">
            <v>92101</v>
          </cell>
          <cell r="D397" t="str">
            <v>INTERESES DE CREDITO BANORTE</v>
          </cell>
          <cell r="E397">
            <v>0</v>
          </cell>
          <cell r="F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B398">
            <v>9400</v>
          </cell>
          <cell r="C398" t="str">
            <v>.    9400</v>
          </cell>
          <cell r="D398" t="str">
            <v>GASTOS DE LA DEUDA PUBLICA</v>
          </cell>
          <cell r="E398">
            <v>0</v>
          </cell>
          <cell r="F398">
            <v>0</v>
          </cell>
          <cell r="G398">
            <v>0</v>
          </cell>
          <cell r="H398">
            <v>267621.63</v>
          </cell>
          <cell r="I398">
            <v>0</v>
          </cell>
          <cell r="J398">
            <v>267621.63</v>
          </cell>
          <cell r="K398">
            <v>267621.63</v>
          </cell>
          <cell r="L398">
            <v>267621.63</v>
          </cell>
          <cell r="M398">
            <v>267621.63</v>
          </cell>
          <cell r="N398">
            <v>0</v>
          </cell>
          <cell r="O398">
            <v>0</v>
          </cell>
        </row>
        <row r="399">
          <cell r="B399">
            <v>9410</v>
          </cell>
          <cell r="C399" t="str">
            <v>-      9410</v>
          </cell>
          <cell r="D399" t="str">
            <v>GASTO DE LA DEUDA PUBLICA INTERNA</v>
          </cell>
          <cell r="E399">
            <v>0</v>
          </cell>
          <cell r="F399">
            <v>0</v>
          </cell>
          <cell r="G399">
            <v>0</v>
          </cell>
          <cell r="H399">
            <v>267621.63</v>
          </cell>
          <cell r="I399">
            <v>0</v>
          </cell>
          <cell r="J399">
            <v>267621.63</v>
          </cell>
          <cell r="K399">
            <v>267621.63</v>
          </cell>
          <cell r="L399">
            <v>267621.63</v>
          </cell>
          <cell r="M399">
            <v>267621.63</v>
          </cell>
          <cell r="N399">
            <v>0</v>
          </cell>
          <cell r="O399">
            <v>0</v>
          </cell>
        </row>
        <row r="400">
          <cell r="B400">
            <v>94101</v>
          </cell>
          <cell r="C400">
            <v>94101</v>
          </cell>
          <cell r="D400" t="str">
            <v>GASTO DE LA DEUDA PUBLICA INTERNA</v>
          </cell>
          <cell r="E400">
            <v>0</v>
          </cell>
          <cell r="F400">
            <v>0</v>
          </cell>
          <cell r="H400">
            <v>267621.63</v>
          </cell>
          <cell r="I400">
            <v>0</v>
          </cell>
          <cell r="J400">
            <v>267621.63</v>
          </cell>
          <cell r="K400">
            <v>267621.63</v>
          </cell>
          <cell r="L400">
            <v>267621.63</v>
          </cell>
          <cell r="M400">
            <v>267621.63</v>
          </cell>
          <cell r="N400">
            <v>0</v>
          </cell>
          <cell r="O400">
            <v>0</v>
          </cell>
        </row>
        <row r="401">
          <cell r="B401">
            <v>9900</v>
          </cell>
          <cell r="C401" t="str">
            <v>.    9900</v>
          </cell>
          <cell r="D401" t="str">
            <v>ADEUDOS DE EJERCICIOS FISCALES ANTERIORES (ADEFAS)</v>
          </cell>
          <cell r="E401">
            <v>0</v>
          </cell>
          <cell r="F401">
            <v>1433802.23</v>
          </cell>
          <cell r="G401">
            <v>0</v>
          </cell>
          <cell r="H401">
            <v>17682658.440000001</v>
          </cell>
          <cell r="I401">
            <v>19116460.670000002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B402">
            <v>9910</v>
          </cell>
          <cell r="C402" t="str">
            <v>-       9910</v>
          </cell>
          <cell r="D402" t="str">
            <v>ADEFAS                                  </v>
          </cell>
          <cell r="E402">
            <v>0</v>
          </cell>
          <cell r="F402">
            <v>1433802.23</v>
          </cell>
          <cell r="G402">
            <v>0</v>
          </cell>
          <cell r="H402">
            <v>17682658.440000001</v>
          </cell>
          <cell r="I402">
            <v>19116460.670000002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B403">
            <v>99102</v>
          </cell>
          <cell r="C403">
            <v>99102</v>
          </cell>
          <cell r="D403" t="str">
            <v>AGUINALDO DE EJERCICIO ANTERIOR</v>
          </cell>
          <cell r="E403">
            <v>0</v>
          </cell>
          <cell r="F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>
            <v>99110</v>
          </cell>
          <cell r="C404">
            <v>99110</v>
          </cell>
          <cell r="D404" t="str">
            <v>PROVEEDORES VARIOS</v>
          </cell>
          <cell r="E404">
            <v>0</v>
          </cell>
          <cell r="F404">
            <v>1433802.23</v>
          </cell>
          <cell r="H404">
            <v>17682658.440000001</v>
          </cell>
          <cell r="I404">
            <v>19116460.670000002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C405" t="str">
            <v>GASTO TOTAL:</v>
          </cell>
          <cell r="E405">
            <v>846633045.2700001</v>
          </cell>
          <cell r="F405">
            <v>-5753857.4499999993</v>
          </cell>
          <cell r="G405">
            <v>0</v>
          </cell>
          <cell r="H405">
            <v>563052652.93000007</v>
          </cell>
          <cell r="I405">
            <v>563052652.92999995</v>
          </cell>
          <cell r="J405">
            <v>840879187.81999993</v>
          </cell>
          <cell r="K405">
            <v>-5753857.4500000076</v>
          </cell>
          <cell r="L405">
            <v>821301898.60000002</v>
          </cell>
          <cell r="M405">
            <v>690923311.59000003</v>
          </cell>
          <cell r="N405">
            <v>130378587.01000002</v>
          </cell>
          <cell r="O405">
            <v>19577289.219999913</v>
          </cell>
        </row>
        <row r="406">
          <cell r="E406">
            <v>846633045.2699995</v>
          </cell>
          <cell r="F406">
            <v>-5753857.4499998093</v>
          </cell>
          <cell r="J406">
            <v>840879187.81999969</v>
          </cell>
          <cell r="L406">
            <v>821301898.59999979</v>
          </cell>
          <cell r="M406">
            <v>690923311.85999882</v>
          </cell>
        </row>
        <row r="407">
          <cell r="E407">
            <v>0</v>
          </cell>
          <cell r="F407">
            <v>0</v>
          </cell>
          <cell r="J407">
            <v>0</v>
          </cell>
          <cell r="L407">
            <v>0</v>
          </cell>
          <cell r="M407">
            <v>-0.26999878883361816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27A46-A2F8-42C7-92B3-E081D65ABE5A}">
  <sheetPr>
    <tabColor rgb="FF00B0F0"/>
  </sheetPr>
  <dimension ref="A1:H113"/>
  <sheetViews>
    <sheetView tabSelected="1" topLeftCell="B1" zoomScaleNormal="100" workbookViewId="0">
      <selection activeCell="B1" sqref="B1:H106"/>
    </sheetView>
  </sheetViews>
  <sheetFormatPr baseColWidth="10" defaultRowHeight="15" x14ac:dyDescent="0.25"/>
  <cols>
    <col min="1" max="1" width="0" style="1" hidden="1" customWidth="1"/>
    <col min="2" max="2" width="51.85546875" style="1" customWidth="1"/>
    <col min="3" max="3" width="15.5703125" style="1" customWidth="1"/>
    <col min="4" max="4" width="16" style="1" customWidth="1"/>
    <col min="5" max="5" width="15.5703125" style="1" customWidth="1"/>
    <col min="6" max="6" width="16.28515625" style="1" customWidth="1"/>
    <col min="7" max="8" width="16.28515625" style="1" bestFit="1" customWidth="1"/>
    <col min="9" max="47" width="11.42578125" style="1"/>
    <col min="48" max="48" width="54.5703125" style="1" customWidth="1"/>
    <col min="49" max="49" width="20.140625" style="1" customWidth="1"/>
    <col min="50" max="50" width="22.5703125" style="1" customWidth="1"/>
    <col min="51" max="51" width="15.7109375" style="1" customWidth="1"/>
    <col min="52" max="52" width="15.42578125" style="1" customWidth="1"/>
    <col min="53" max="53" width="15.7109375" style="1" customWidth="1"/>
    <col min="54" max="54" width="16.85546875" style="1" customWidth="1"/>
    <col min="55" max="303" width="11.42578125" style="1"/>
    <col min="304" max="304" width="54.5703125" style="1" customWidth="1"/>
    <col min="305" max="305" width="20.140625" style="1" customWidth="1"/>
    <col min="306" max="306" width="22.5703125" style="1" customWidth="1"/>
    <col min="307" max="307" width="15.7109375" style="1" customWidth="1"/>
    <col min="308" max="308" width="15.42578125" style="1" customWidth="1"/>
    <col min="309" max="309" width="15.7109375" style="1" customWidth="1"/>
    <col min="310" max="310" width="16.85546875" style="1" customWidth="1"/>
    <col min="311" max="559" width="11.42578125" style="1"/>
    <col min="560" max="560" width="54.5703125" style="1" customWidth="1"/>
    <col min="561" max="561" width="20.140625" style="1" customWidth="1"/>
    <col min="562" max="562" width="22.5703125" style="1" customWidth="1"/>
    <col min="563" max="563" width="15.7109375" style="1" customWidth="1"/>
    <col min="564" max="564" width="15.42578125" style="1" customWidth="1"/>
    <col min="565" max="565" width="15.7109375" style="1" customWidth="1"/>
    <col min="566" max="566" width="16.85546875" style="1" customWidth="1"/>
    <col min="567" max="815" width="11.42578125" style="1"/>
    <col min="816" max="816" width="54.5703125" style="1" customWidth="1"/>
    <col min="817" max="817" width="20.140625" style="1" customWidth="1"/>
    <col min="818" max="818" width="22.5703125" style="1" customWidth="1"/>
    <col min="819" max="819" width="15.7109375" style="1" customWidth="1"/>
    <col min="820" max="820" width="15.42578125" style="1" customWidth="1"/>
    <col min="821" max="821" width="15.7109375" style="1" customWidth="1"/>
    <col min="822" max="822" width="16.85546875" style="1" customWidth="1"/>
    <col min="823" max="1071" width="11.42578125" style="1"/>
    <col min="1072" max="1072" width="54.5703125" style="1" customWidth="1"/>
    <col min="1073" max="1073" width="20.140625" style="1" customWidth="1"/>
    <col min="1074" max="1074" width="22.5703125" style="1" customWidth="1"/>
    <col min="1075" max="1075" width="15.7109375" style="1" customWidth="1"/>
    <col min="1076" max="1076" width="15.42578125" style="1" customWidth="1"/>
    <col min="1077" max="1077" width="15.7109375" style="1" customWidth="1"/>
    <col min="1078" max="1078" width="16.85546875" style="1" customWidth="1"/>
    <col min="1079" max="1327" width="11.42578125" style="1"/>
    <col min="1328" max="1328" width="54.5703125" style="1" customWidth="1"/>
    <col min="1329" max="1329" width="20.140625" style="1" customWidth="1"/>
    <col min="1330" max="1330" width="22.5703125" style="1" customWidth="1"/>
    <col min="1331" max="1331" width="15.7109375" style="1" customWidth="1"/>
    <col min="1332" max="1332" width="15.42578125" style="1" customWidth="1"/>
    <col min="1333" max="1333" width="15.7109375" style="1" customWidth="1"/>
    <col min="1334" max="1334" width="16.85546875" style="1" customWidth="1"/>
    <col min="1335" max="1583" width="11.42578125" style="1"/>
    <col min="1584" max="1584" width="54.5703125" style="1" customWidth="1"/>
    <col min="1585" max="1585" width="20.140625" style="1" customWidth="1"/>
    <col min="1586" max="1586" width="22.5703125" style="1" customWidth="1"/>
    <col min="1587" max="1587" width="15.7109375" style="1" customWidth="1"/>
    <col min="1588" max="1588" width="15.42578125" style="1" customWidth="1"/>
    <col min="1589" max="1589" width="15.7109375" style="1" customWidth="1"/>
    <col min="1590" max="1590" width="16.85546875" style="1" customWidth="1"/>
    <col min="1591" max="1839" width="11.42578125" style="1"/>
    <col min="1840" max="1840" width="54.5703125" style="1" customWidth="1"/>
    <col min="1841" max="1841" width="20.140625" style="1" customWidth="1"/>
    <col min="1842" max="1842" width="22.5703125" style="1" customWidth="1"/>
    <col min="1843" max="1843" width="15.7109375" style="1" customWidth="1"/>
    <col min="1844" max="1844" width="15.42578125" style="1" customWidth="1"/>
    <col min="1845" max="1845" width="15.7109375" style="1" customWidth="1"/>
    <col min="1846" max="1846" width="16.85546875" style="1" customWidth="1"/>
    <col min="1847" max="2095" width="11.42578125" style="1"/>
    <col min="2096" max="2096" width="54.5703125" style="1" customWidth="1"/>
    <col min="2097" max="2097" width="20.140625" style="1" customWidth="1"/>
    <col min="2098" max="2098" width="22.5703125" style="1" customWidth="1"/>
    <col min="2099" max="2099" width="15.7109375" style="1" customWidth="1"/>
    <col min="2100" max="2100" width="15.42578125" style="1" customWidth="1"/>
    <col min="2101" max="2101" width="15.7109375" style="1" customWidth="1"/>
    <col min="2102" max="2102" width="16.85546875" style="1" customWidth="1"/>
    <col min="2103" max="2351" width="11.42578125" style="1"/>
    <col min="2352" max="2352" width="54.5703125" style="1" customWidth="1"/>
    <col min="2353" max="2353" width="20.140625" style="1" customWidth="1"/>
    <col min="2354" max="2354" width="22.5703125" style="1" customWidth="1"/>
    <col min="2355" max="2355" width="15.7109375" style="1" customWidth="1"/>
    <col min="2356" max="2356" width="15.42578125" style="1" customWidth="1"/>
    <col min="2357" max="2357" width="15.7109375" style="1" customWidth="1"/>
    <col min="2358" max="2358" width="16.85546875" style="1" customWidth="1"/>
    <col min="2359" max="2607" width="11.42578125" style="1"/>
    <col min="2608" max="2608" width="54.5703125" style="1" customWidth="1"/>
    <col min="2609" max="2609" width="20.140625" style="1" customWidth="1"/>
    <col min="2610" max="2610" width="22.5703125" style="1" customWidth="1"/>
    <col min="2611" max="2611" width="15.7109375" style="1" customWidth="1"/>
    <col min="2612" max="2612" width="15.42578125" style="1" customWidth="1"/>
    <col min="2613" max="2613" width="15.7109375" style="1" customWidth="1"/>
    <col min="2614" max="2614" width="16.85546875" style="1" customWidth="1"/>
    <col min="2615" max="2863" width="11.42578125" style="1"/>
    <col min="2864" max="2864" width="54.5703125" style="1" customWidth="1"/>
    <col min="2865" max="2865" width="20.140625" style="1" customWidth="1"/>
    <col min="2866" max="2866" width="22.5703125" style="1" customWidth="1"/>
    <col min="2867" max="2867" width="15.7109375" style="1" customWidth="1"/>
    <col min="2868" max="2868" width="15.42578125" style="1" customWidth="1"/>
    <col min="2869" max="2869" width="15.7109375" style="1" customWidth="1"/>
    <col min="2870" max="2870" width="16.85546875" style="1" customWidth="1"/>
    <col min="2871" max="3119" width="11.42578125" style="1"/>
    <col min="3120" max="3120" width="54.5703125" style="1" customWidth="1"/>
    <col min="3121" max="3121" width="20.140625" style="1" customWidth="1"/>
    <col min="3122" max="3122" width="22.5703125" style="1" customWidth="1"/>
    <col min="3123" max="3123" width="15.7109375" style="1" customWidth="1"/>
    <col min="3124" max="3124" width="15.42578125" style="1" customWidth="1"/>
    <col min="3125" max="3125" width="15.7109375" style="1" customWidth="1"/>
    <col min="3126" max="3126" width="16.85546875" style="1" customWidth="1"/>
    <col min="3127" max="3375" width="11.42578125" style="1"/>
    <col min="3376" max="3376" width="54.5703125" style="1" customWidth="1"/>
    <col min="3377" max="3377" width="20.140625" style="1" customWidth="1"/>
    <col min="3378" max="3378" width="22.5703125" style="1" customWidth="1"/>
    <col min="3379" max="3379" width="15.7109375" style="1" customWidth="1"/>
    <col min="3380" max="3380" width="15.42578125" style="1" customWidth="1"/>
    <col min="3381" max="3381" width="15.7109375" style="1" customWidth="1"/>
    <col min="3382" max="3382" width="16.85546875" style="1" customWidth="1"/>
    <col min="3383" max="3631" width="11.42578125" style="1"/>
    <col min="3632" max="3632" width="54.5703125" style="1" customWidth="1"/>
    <col min="3633" max="3633" width="20.140625" style="1" customWidth="1"/>
    <col min="3634" max="3634" width="22.5703125" style="1" customWidth="1"/>
    <col min="3635" max="3635" width="15.7109375" style="1" customWidth="1"/>
    <col min="3636" max="3636" width="15.42578125" style="1" customWidth="1"/>
    <col min="3637" max="3637" width="15.7109375" style="1" customWidth="1"/>
    <col min="3638" max="3638" width="16.85546875" style="1" customWidth="1"/>
    <col min="3639" max="3887" width="11.42578125" style="1"/>
    <col min="3888" max="3888" width="54.5703125" style="1" customWidth="1"/>
    <col min="3889" max="3889" width="20.140625" style="1" customWidth="1"/>
    <col min="3890" max="3890" width="22.5703125" style="1" customWidth="1"/>
    <col min="3891" max="3891" width="15.7109375" style="1" customWidth="1"/>
    <col min="3892" max="3892" width="15.42578125" style="1" customWidth="1"/>
    <col min="3893" max="3893" width="15.7109375" style="1" customWidth="1"/>
    <col min="3894" max="3894" width="16.85546875" style="1" customWidth="1"/>
    <col min="3895" max="4143" width="11.42578125" style="1"/>
    <col min="4144" max="4144" width="54.5703125" style="1" customWidth="1"/>
    <col min="4145" max="4145" width="20.140625" style="1" customWidth="1"/>
    <col min="4146" max="4146" width="22.5703125" style="1" customWidth="1"/>
    <col min="4147" max="4147" width="15.7109375" style="1" customWidth="1"/>
    <col min="4148" max="4148" width="15.42578125" style="1" customWidth="1"/>
    <col min="4149" max="4149" width="15.7109375" style="1" customWidth="1"/>
    <col min="4150" max="4150" width="16.85546875" style="1" customWidth="1"/>
    <col min="4151" max="4399" width="11.42578125" style="1"/>
    <col min="4400" max="4400" width="54.5703125" style="1" customWidth="1"/>
    <col min="4401" max="4401" width="20.140625" style="1" customWidth="1"/>
    <col min="4402" max="4402" width="22.5703125" style="1" customWidth="1"/>
    <col min="4403" max="4403" width="15.7109375" style="1" customWidth="1"/>
    <col min="4404" max="4404" width="15.42578125" style="1" customWidth="1"/>
    <col min="4405" max="4405" width="15.7109375" style="1" customWidth="1"/>
    <col min="4406" max="4406" width="16.85546875" style="1" customWidth="1"/>
    <col min="4407" max="4655" width="11.42578125" style="1"/>
    <col min="4656" max="4656" width="54.5703125" style="1" customWidth="1"/>
    <col min="4657" max="4657" width="20.140625" style="1" customWidth="1"/>
    <col min="4658" max="4658" width="22.5703125" style="1" customWidth="1"/>
    <col min="4659" max="4659" width="15.7109375" style="1" customWidth="1"/>
    <col min="4660" max="4660" width="15.42578125" style="1" customWidth="1"/>
    <col min="4661" max="4661" width="15.7109375" style="1" customWidth="1"/>
    <col min="4662" max="4662" width="16.85546875" style="1" customWidth="1"/>
    <col min="4663" max="4911" width="11.42578125" style="1"/>
    <col min="4912" max="4912" width="54.5703125" style="1" customWidth="1"/>
    <col min="4913" max="4913" width="20.140625" style="1" customWidth="1"/>
    <col min="4914" max="4914" width="22.5703125" style="1" customWidth="1"/>
    <col min="4915" max="4915" width="15.7109375" style="1" customWidth="1"/>
    <col min="4916" max="4916" width="15.42578125" style="1" customWidth="1"/>
    <col min="4917" max="4917" width="15.7109375" style="1" customWidth="1"/>
    <col min="4918" max="4918" width="16.85546875" style="1" customWidth="1"/>
    <col min="4919" max="5167" width="11.42578125" style="1"/>
    <col min="5168" max="5168" width="54.5703125" style="1" customWidth="1"/>
    <col min="5169" max="5169" width="20.140625" style="1" customWidth="1"/>
    <col min="5170" max="5170" width="22.5703125" style="1" customWidth="1"/>
    <col min="5171" max="5171" width="15.7109375" style="1" customWidth="1"/>
    <col min="5172" max="5172" width="15.42578125" style="1" customWidth="1"/>
    <col min="5173" max="5173" width="15.7109375" style="1" customWidth="1"/>
    <col min="5174" max="5174" width="16.85546875" style="1" customWidth="1"/>
    <col min="5175" max="5423" width="11.42578125" style="1"/>
    <col min="5424" max="5424" width="54.5703125" style="1" customWidth="1"/>
    <col min="5425" max="5425" width="20.140625" style="1" customWidth="1"/>
    <col min="5426" max="5426" width="22.5703125" style="1" customWidth="1"/>
    <col min="5427" max="5427" width="15.7109375" style="1" customWidth="1"/>
    <col min="5428" max="5428" width="15.42578125" style="1" customWidth="1"/>
    <col min="5429" max="5429" width="15.7109375" style="1" customWidth="1"/>
    <col min="5430" max="5430" width="16.85546875" style="1" customWidth="1"/>
    <col min="5431" max="5679" width="11.42578125" style="1"/>
    <col min="5680" max="5680" width="54.5703125" style="1" customWidth="1"/>
    <col min="5681" max="5681" width="20.140625" style="1" customWidth="1"/>
    <col min="5682" max="5682" width="22.5703125" style="1" customWidth="1"/>
    <col min="5683" max="5683" width="15.7109375" style="1" customWidth="1"/>
    <col min="5684" max="5684" width="15.42578125" style="1" customWidth="1"/>
    <col min="5685" max="5685" width="15.7109375" style="1" customWidth="1"/>
    <col min="5686" max="5686" width="16.85546875" style="1" customWidth="1"/>
    <col min="5687" max="5935" width="11.42578125" style="1"/>
    <col min="5936" max="5936" width="54.5703125" style="1" customWidth="1"/>
    <col min="5937" max="5937" width="20.140625" style="1" customWidth="1"/>
    <col min="5938" max="5938" width="22.5703125" style="1" customWidth="1"/>
    <col min="5939" max="5939" width="15.7109375" style="1" customWidth="1"/>
    <col min="5940" max="5940" width="15.42578125" style="1" customWidth="1"/>
    <col min="5941" max="5941" width="15.7109375" style="1" customWidth="1"/>
    <col min="5942" max="5942" width="16.85546875" style="1" customWidth="1"/>
    <col min="5943" max="6191" width="11.42578125" style="1"/>
    <col min="6192" max="6192" width="54.5703125" style="1" customWidth="1"/>
    <col min="6193" max="6193" width="20.140625" style="1" customWidth="1"/>
    <col min="6194" max="6194" width="22.5703125" style="1" customWidth="1"/>
    <col min="6195" max="6195" width="15.7109375" style="1" customWidth="1"/>
    <col min="6196" max="6196" width="15.42578125" style="1" customWidth="1"/>
    <col min="6197" max="6197" width="15.7109375" style="1" customWidth="1"/>
    <col min="6198" max="6198" width="16.85546875" style="1" customWidth="1"/>
    <col min="6199" max="6447" width="11.42578125" style="1"/>
    <col min="6448" max="6448" width="54.5703125" style="1" customWidth="1"/>
    <col min="6449" max="6449" width="20.140625" style="1" customWidth="1"/>
    <col min="6450" max="6450" width="22.5703125" style="1" customWidth="1"/>
    <col min="6451" max="6451" width="15.7109375" style="1" customWidth="1"/>
    <col min="6452" max="6452" width="15.42578125" style="1" customWidth="1"/>
    <col min="6453" max="6453" width="15.7109375" style="1" customWidth="1"/>
    <col min="6454" max="6454" width="16.85546875" style="1" customWidth="1"/>
    <col min="6455" max="6703" width="11.42578125" style="1"/>
    <col min="6704" max="6704" width="54.5703125" style="1" customWidth="1"/>
    <col min="6705" max="6705" width="20.140625" style="1" customWidth="1"/>
    <col min="6706" max="6706" width="22.5703125" style="1" customWidth="1"/>
    <col min="6707" max="6707" width="15.7109375" style="1" customWidth="1"/>
    <col min="6708" max="6708" width="15.42578125" style="1" customWidth="1"/>
    <col min="6709" max="6709" width="15.7109375" style="1" customWidth="1"/>
    <col min="6710" max="6710" width="16.85546875" style="1" customWidth="1"/>
    <col min="6711" max="6959" width="11.42578125" style="1"/>
    <col min="6960" max="6960" width="54.5703125" style="1" customWidth="1"/>
    <col min="6961" max="6961" width="20.140625" style="1" customWidth="1"/>
    <col min="6962" max="6962" width="22.5703125" style="1" customWidth="1"/>
    <col min="6963" max="6963" width="15.7109375" style="1" customWidth="1"/>
    <col min="6964" max="6964" width="15.42578125" style="1" customWidth="1"/>
    <col min="6965" max="6965" width="15.7109375" style="1" customWidth="1"/>
    <col min="6966" max="6966" width="16.85546875" style="1" customWidth="1"/>
    <col min="6967" max="7215" width="11.42578125" style="1"/>
    <col min="7216" max="7216" width="54.5703125" style="1" customWidth="1"/>
    <col min="7217" max="7217" width="20.140625" style="1" customWidth="1"/>
    <col min="7218" max="7218" width="22.5703125" style="1" customWidth="1"/>
    <col min="7219" max="7219" width="15.7109375" style="1" customWidth="1"/>
    <col min="7220" max="7220" width="15.42578125" style="1" customWidth="1"/>
    <col min="7221" max="7221" width="15.7109375" style="1" customWidth="1"/>
    <col min="7222" max="7222" width="16.85546875" style="1" customWidth="1"/>
    <col min="7223" max="7471" width="11.42578125" style="1"/>
    <col min="7472" max="7472" width="54.5703125" style="1" customWidth="1"/>
    <col min="7473" max="7473" width="20.140625" style="1" customWidth="1"/>
    <col min="7474" max="7474" width="22.5703125" style="1" customWidth="1"/>
    <col min="7475" max="7475" width="15.7109375" style="1" customWidth="1"/>
    <col min="7476" max="7476" width="15.42578125" style="1" customWidth="1"/>
    <col min="7477" max="7477" width="15.7109375" style="1" customWidth="1"/>
    <col min="7478" max="7478" width="16.85546875" style="1" customWidth="1"/>
    <col min="7479" max="7727" width="11.42578125" style="1"/>
    <col min="7728" max="7728" width="54.5703125" style="1" customWidth="1"/>
    <col min="7729" max="7729" width="20.140625" style="1" customWidth="1"/>
    <col min="7730" max="7730" width="22.5703125" style="1" customWidth="1"/>
    <col min="7731" max="7731" width="15.7109375" style="1" customWidth="1"/>
    <col min="7732" max="7732" width="15.42578125" style="1" customWidth="1"/>
    <col min="7733" max="7733" width="15.7109375" style="1" customWidth="1"/>
    <col min="7734" max="7734" width="16.85546875" style="1" customWidth="1"/>
    <col min="7735" max="7983" width="11.42578125" style="1"/>
    <col min="7984" max="7984" width="54.5703125" style="1" customWidth="1"/>
    <col min="7985" max="7985" width="20.140625" style="1" customWidth="1"/>
    <col min="7986" max="7986" width="22.5703125" style="1" customWidth="1"/>
    <col min="7987" max="7987" width="15.7109375" style="1" customWidth="1"/>
    <col min="7988" max="7988" width="15.42578125" style="1" customWidth="1"/>
    <col min="7989" max="7989" width="15.7109375" style="1" customWidth="1"/>
    <col min="7990" max="7990" width="16.85546875" style="1" customWidth="1"/>
    <col min="7991" max="8239" width="11.42578125" style="1"/>
    <col min="8240" max="8240" width="54.5703125" style="1" customWidth="1"/>
    <col min="8241" max="8241" width="20.140625" style="1" customWidth="1"/>
    <col min="8242" max="8242" width="22.5703125" style="1" customWidth="1"/>
    <col min="8243" max="8243" width="15.7109375" style="1" customWidth="1"/>
    <col min="8244" max="8244" width="15.42578125" style="1" customWidth="1"/>
    <col min="8245" max="8245" width="15.7109375" style="1" customWidth="1"/>
    <col min="8246" max="8246" width="16.85546875" style="1" customWidth="1"/>
    <col min="8247" max="8495" width="11.42578125" style="1"/>
    <col min="8496" max="8496" width="54.5703125" style="1" customWidth="1"/>
    <col min="8497" max="8497" width="20.140625" style="1" customWidth="1"/>
    <col min="8498" max="8498" width="22.5703125" style="1" customWidth="1"/>
    <col min="8499" max="8499" width="15.7109375" style="1" customWidth="1"/>
    <col min="8500" max="8500" width="15.42578125" style="1" customWidth="1"/>
    <col min="8501" max="8501" width="15.7109375" style="1" customWidth="1"/>
    <col min="8502" max="8502" width="16.85546875" style="1" customWidth="1"/>
    <col min="8503" max="8751" width="11.42578125" style="1"/>
    <col min="8752" max="8752" width="54.5703125" style="1" customWidth="1"/>
    <col min="8753" max="8753" width="20.140625" style="1" customWidth="1"/>
    <col min="8754" max="8754" width="22.5703125" style="1" customWidth="1"/>
    <col min="8755" max="8755" width="15.7109375" style="1" customWidth="1"/>
    <col min="8756" max="8756" width="15.42578125" style="1" customWidth="1"/>
    <col min="8757" max="8757" width="15.7109375" style="1" customWidth="1"/>
    <col min="8758" max="8758" width="16.85546875" style="1" customWidth="1"/>
    <col min="8759" max="9007" width="11.42578125" style="1"/>
    <col min="9008" max="9008" width="54.5703125" style="1" customWidth="1"/>
    <col min="9009" max="9009" width="20.140625" style="1" customWidth="1"/>
    <col min="9010" max="9010" width="22.5703125" style="1" customWidth="1"/>
    <col min="9011" max="9011" width="15.7109375" style="1" customWidth="1"/>
    <col min="9012" max="9012" width="15.42578125" style="1" customWidth="1"/>
    <col min="9013" max="9013" width="15.7109375" style="1" customWidth="1"/>
    <col min="9014" max="9014" width="16.85546875" style="1" customWidth="1"/>
    <col min="9015" max="9263" width="11.42578125" style="1"/>
    <col min="9264" max="9264" width="54.5703125" style="1" customWidth="1"/>
    <col min="9265" max="9265" width="20.140625" style="1" customWidth="1"/>
    <col min="9266" max="9266" width="22.5703125" style="1" customWidth="1"/>
    <col min="9267" max="9267" width="15.7109375" style="1" customWidth="1"/>
    <col min="9268" max="9268" width="15.42578125" style="1" customWidth="1"/>
    <col min="9269" max="9269" width="15.7109375" style="1" customWidth="1"/>
    <col min="9270" max="9270" width="16.85546875" style="1" customWidth="1"/>
    <col min="9271" max="9519" width="11.42578125" style="1"/>
    <col min="9520" max="9520" width="54.5703125" style="1" customWidth="1"/>
    <col min="9521" max="9521" width="20.140625" style="1" customWidth="1"/>
    <col min="9522" max="9522" width="22.5703125" style="1" customWidth="1"/>
    <col min="9523" max="9523" width="15.7109375" style="1" customWidth="1"/>
    <col min="9524" max="9524" width="15.42578125" style="1" customWidth="1"/>
    <col min="9525" max="9525" width="15.7109375" style="1" customWidth="1"/>
    <col min="9526" max="9526" width="16.85546875" style="1" customWidth="1"/>
    <col min="9527" max="9775" width="11.42578125" style="1"/>
    <col min="9776" max="9776" width="54.5703125" style="1" customWidth="1"/>
    <col min="9777" max="9777" width="20.140625" style="1" customWidth="1"/>
    <col min="9778" max="9778" width="22.5703125" style="1" customWidth="1"/>
    <col min="9779" max="9779" width="15.7109375" style="1" customWidth="1"/>
    <col min="9780" max="9780" width="15.42578125" style="1" customWidth="1"/>
    <col min="9781" max="9781" width="15.7109375" style="1" customWidth="1"/>
    <col min="9782" max="9782" width="16.85546875" style="1" customWidth="1"/>
    <col min="9783" max="10031" width="11.42578125" style="1"/>
    <col min="10032" max="10032" width="54.5703125" style="1" customWidth="1"/>
    <col min="10033" max="10033" width="20.140625" style="1" customWidth="1"/>
    <col min="10034" max="10034" width="22.5703125" style="1" customWidth="1"/>
    <col min="10035" max="10035" width="15.7109375" style="1" customWidth="1"/>
    <col min="10036" max="10036" width="15.42578125" style="1" customWidth="1"/>
    <col min="10037" max="10037" width="15.7109375" style="1" customWidth="1"/>
    <col min="10038" max="10038" width="16.85546875" style="1" customWidth="1"/>
    <col min="10039" max="10287" width="11.42578125" style="1"/>
    <col min="10288" max="10288" width="54.5703125" style="1" customWidth="1"/>
    <col min="10289" max="10289" width="20.140625" style="1" customWidth="1"/>
    <col min="10290" max="10290" width="22.5703125" style="1" customWidth="1"/>
    <col min="10291" max="10291" width="15.7109375" style="1" customWidth="1"/>
    <col min="10292" max="10292" width="15.42578125" style="1" customWidth="1"/>
    <col min="10293" max="10293" width="15.7109375" style="1" customWidth="1"/>
    <col min="10294" max="10294" width="16.85546875" style="1" customWidth="1"/>
    <col min="10295" max="10543" width="11.42578125" style="1"/>
    <col min="10544" max="10544" width="54.5703125" style="1" customWidth="1"/>
    <col min="10545" max="10545" width="20.140625" style="1" customWidth="1"/>
    <col min="10546" max="10546" width="22.5703125" style="1" customWidth="1"/>
    <col min="10547" max="10547" width="15.7109375" style="1" customWidth="1"/>
    <col min="10548" max="10548" width="15.42578125" style="1" customWidth="1"/>
    <col min="10549" max="10549" width="15.7109375" style="1" customWidth="1"/>
    <col min="10550" max="10550" width="16.85546875" style="1" customWidth="1"/>
    <col min="10551" max="10799" width="11.42578125" style="1"/>
    <col min="10800" max="10800" width="54.5703125" style="1" customWidth="1"/>
    <col min="10801" max="10801" width="20.140625" style="1" customWidth="1"/>
    <col min="10802" max="10802" width="22.5703125" style="1" customWidth="1"/>
    <col min="10803" max="10803" width="15.7109375" style="1" customWidth="1"/>
    <col min="10804" max="10804" width="15.42578125" style="1" customWidth="1"/>
    <col min="10805" max="10805" width="15.7109375" style="1" customWidth="1"/>
    <col min="10806" max="10806" width="16.85546875" style="1" customWidth="1"/>
    <col min="10807" max="11055" width="11.42578125" style="1"/>
    <col min="11056" max="11056" width="54.5703125" style="1" customWidth="1"/>
    <col min="11057" max="11057" width="20.140625" style="1" customWidth="1"/>
    <col min="11058" max="11058" width="22.5703125" style="1" customWidth="1"/>
    <col min="11059" max="11059" width="15.7109375" style="1" customWidth="1"/>
    <col min="11060" max="11060" width="15.42578125" style="1" customWidth="1"/>
    <col min="11061" max="11061" width="15.7109375" style="1" customWidth="1"/>
    <col min="11062" max="11062" width="16.85546875" style="1" customWidth="1"/>
    <col min="11063" max="11311" width="11.42578125" style="1"/>
    <col min="11312" max="11312" width="54.5703125" style="1" customWidth="1"/>
    <col min="11313" max="11313" width="20.140625" style="1" customWidth="1"/>
    <col min="11314" max="11314" width="22.5703125" style="1" customWidth="1"/>
    <col min="11315" max="11315" width="15.7109375" style="1" customWidth="1"/>
    <col min="11316" max="11316" width="15.42578125" style="1" customWidth="1"/>
    <col min="11317" max="11317" width="15.7109375" style="1" customWidth="1"/>
    <col min="11318" max="11318" width="16.85546875" style="1" customWidth="1"/>
    <col min="11319" max="11567" width="11.42578125" style="1"/>
    <col min="11568" max="11568" width="54.5703125" style="1" customWidth="1"/>
    <col min="11569" max="11569" width="20.140625" style="1" customWidth="1"/>
    <col min="11570" max="11570" width="22.5703125" style="1" customWidth="1"/>
    <col min="11571" max="11571" width="15.7109375" style="1" customWidth="1"/>
    <col min="11572" max="11572" width="15.42578125" style="1" customWidth="1"/>
    <col min="11573" max="11573" width="15.7109375" style="1" customWidth="1"/>
    <col min="11574" max="11574" width="16.85546875" style="1" customWidth="1"/>
    <col min="11575" max="11823" width="11.42578125" style="1"/>
    <col min="11824" max="11824" width="54.5703125" style="1" customWidth="1"/>
    <col min="11825" max="11825" width="20.140625" style="1" customWidth="1"/>
    <col min="11826" max="11826" width="22.5703125" style="1" customWidth="1"/>
    <col min="11827" max="11827" width="15.7109375" style="1" customWidth="1"/>
    <col min="11828" max="11828" width="15.42578125" style="1" customWidth="1"/>
    <col min="11829" max="11829" width="15.7109375" style="1" customWidth="1"/>
    <col min="11830" max="11830" width="16.85546875" style="1" customWidth="1"/>
    <col min="11831" max="12079" width="11.42578125" style="1"/>
    <col min="12080" max="12080" width="54.5703125" style="1" customWidth="1"/>
    <col min="12081" max="12081" width="20.140625" style="1" customWidth="1"/>
    <col min="12082" max="12082" width="22.5703125" style="1" customWidth="1"/>
    <col min="12083" max="12083" width="15.7109375" style="1" customWidth="1"/>
    <col min="12084" max="12084" width="15.42578125" style="1" customWidth="1"/>
    <col min="12085" max="12085" width="15.7109375" style="1" customWidth="1"/>
    <col min="12086" max="12086" width="16.85546875" style="1" customWidth="1"/>
    <col min="12087" max="12335" width="11.42578125" style="1"/>
    <col min="12336" max="12336" width="54.5703125" style="1" customWidth="1"/>
    <col min="12337" max="12337" width="20.140625" style="1" customWidth="1"/>
    <col min="12338" max="12338" width="22.5703125" style="1" customWidth="1"/>
    <col min="12339" max="12339" width="15.7109375" style="1" customWidth="1"/>
    <col min="12340" max="12340" width="15.42578125" style="1" customWidth="1"/>
    <col min="12341" max="12341" width="15.7109375" style="1" customWidth="1"/>
    <col min="12342" max="12342" width="16.85546875" style="1" customWidth="1"/>
    <col min="12343" max="12591" width="11.42578125" style="1"/>
    <col min="12592" max="12592" width="54.5703125" style="1" customWidth="1"/>
    <col min="12593" max="12593" width="20.140625" style="1" customWidth="1"/>
    <col min="12594" max="12594" width="22.5703125" style="1" customWidth="1"/>
    <col min="12595" max="12595" width="15.7109375" style="1" customWidth="1"/>
    <col min="12596" max="12596" width="15.42578125" style="1" customWidth="1"/>
    <col min="12597" max="12597" width="15.7109375" style="1" customWidth="1"/>
    <col min="12598" max="12598" width="16.85546875" style="1" customWidth="1"/>
    <col min="12599" max="12847" width="11.42578125" style="1"/>
    <col min="12848" max="12848" width="54.5703125" style="1" customWidth="1"/>
    <col min="12849" max="12849" width="20.140625" style="1" customWidth="1"/>
    <col min="12850" max="12850" width="22.5703125" style="1" customWidth="1"/>
    <col min="12851" max="12851" width="15.7109375" style="1" customWidth="1"/>
    <col min="12852" max="12852" width="15.42578125" style="1" customWidth="1"/>
    <col min="12853" max="12853" width="15.7109375" style="1" customWidth="1"/>
    <col min="12854" max="12854" width="16.85546875" style="1" customWidth="1"/>
    <col min="12855" max="13103" width="11.42578125" style="1"/>
    <col min="13104" max="13104" width="54.5703125" style="1" customWidth="1"/>
    <col min="13105" max="13105" width="20.140625" style="1" customWidth="1"/>
    <col min="13106" max="13106" width="22.5703125" style="1" customWidth="1"/>
    <col min="13107" max="13107" width="15.7109375" style="1" customWidth="1"/>
    <col min="13108" max="13108" width="15.42578125" style="1" customWidth="1"/>
    <col min="13109" max="13109" width="15.7109375" style="1" customWidth="1"/>
    <col min="13110" max="13110" width="16.85546875" style="1" customWidth="1"/>
    <col min="13111" max="13359" width="11.42578125" style="1"/>
    <col min="13360" max="13360" width="54.5703125" style="1" customWidth="1"/>
    <col min="13361" max="13361" width="20.140625" style="1" customWidth="1"/>
    <col min="13362" max="13362" width="22.5703125" style="1" customWidth="1"/>
    <col min="13363" max="13363" width="15.7109375" style="1" customWidth="1"/>
    <col min="13364" max="13364" width="15.42578125" style="1" customWidth="1"/>
    <col min="13365" max="13365" width="15.7109375" style="1" customWidth="1"/>
    <col min="13366" max="13366" width="16.85546875" style="1" customWidth="1"/>
    <col min="13367" max="13615" width="11.42578125" style="1"/>
    <col min="13616" max="13616" width="54.5703125" style="1" customWidth="1"/>
    <col min="13617" max="13617" width="20.140625" style="1" customWidth="1"/>
    <col min="13618" max="13618" width="22.5703125" style="1" customWidth="1"/>
    <col min="13619" max="13619" width="15.7109375" style="1" customWidth="1"/>
    <col min="13620" max="13620" width="15.42578125" style="1" customWidth="1"/>
    <col min="13621" max="13621" width="15.7109375" style="1" customWidth="1"/>
    <col min="13622" max="13622" width="16.85546875" style="1" customWidth="1"/>
    <col min="13623" max="13871" width="11.42578125" style="1"/>
    <col min="13872" max="13872" width="54.5703125" style="1" customWidth="1"/>
    <col min="13873" max="13873" width="20.140625" style="1" customWidth="1"/>
    <col min="13874" max="13874" width="22.5703125" style="1" customWidth="1"/>
    <col min="13875" max="13875" width="15.7109375" style="1" customWidth="1"/>
    <col min="13876" max="13876" width="15.42578125" style="1" customWidth="1"/>
    <col min="13877" max="13877" width="15.7109375" style="1" customWidth="1"/>
    <col min="13878" max="13878" width="16.85546875" style="1" customWidth="1"/>
    <col min="13879" max="14127" width="11.42578125" style="1"/>
    <col min="14128" max="14128" width="54.5703125" style="1" customWidth="1"/>
    <col min="14129" max="14129" width="20.140625" style="1" customWidth="1"/>
    <col min="14130" max="14130" width="22.5703125" style="1" customWidth="1"/>
    <col min="14131" max="14131" width="15.7109375" style="1" customWidth="1"/>
    <col min="14132" max="14132" width="15.42578125" style="1" customWidth="1"/>
    <col min="14133" max="14133" width="15.7109375" style="1" customWidth="1"/>
    <col min="14134" max="14134" width="16.85546875" style="1" customWidth="1"/>
    <col min="14135" max="14383" width="11.42578125" style="1"/>
    <col min="14384" max="14384" width="54.5703125" style="1" customWidth="1"/>
    <col min="14385" max="14385" width="20.140625" style="1" customWidth="1"/>
    <col min="14386" max="14386" width="22.5703125" style="1" customWidth="1"/>
    <col min="14387" max="14387" width="15.7109375" style="1" customWidth="1"/>
    <col min="14388" max="14388" width="15.42578125" style="1" customWidth="1"/>
    <col min="14389" max="14389" width="15.7109375" style="1" customWidth="1"/>
    <col min="14390" max="14390" width="16.85546875" style="1" customWidth="1"/>
    <col min="14391" max="14639" width="11.42578125" style="1"/>
    <col min="14640" max="14640" width="54.5703125" style="1" customWidth="1"/>
    <col min="14641" max="14641" width="20.140625" style="1" customWidth="1"/>
    <col min="14642" max="14642" width="22.5703125" style="1" customWidth="1"/>
    <col min="14643" max="14643" width="15.7109375" style="1" customWidth="1"/>
    <col min="14644" max="14644" width="15.42578125" style="1" customWidth="1"/>
    <col min="14645" max="14645" width="15.7109375" style="1" customWidth="1"/>
    <col min="14646" max="14646" width="16.85546875" style="1" customWidth="1"/>
    <col min="14647" max="14895" width="11.42578125" style="1"/>
    <col min="14896" max="14896" width="54.5703125" style="1" customWidth="1"/>
    <col min="14897" max="14897" width="20.140625" style="1" customWidth="1"/>
    <col min="14898" max="14898" width="22.5703125" style="1" customWidth="1"/>
    <col min="14899" max="14899" width="15.7109375" style="1" customWidth="1"/>
    <col min="14900" max="14900" width="15.42578125" style="1" customWidth="1"/>
    <col min="14901" max="14901" width="15.7109375" style="1" customWidth="1"/>
    <col min="14902" max="14902" width="16.85546875" style="1" customWidth="1"/>
    <col min="14903" max="15151" width="11.42578125" style="1"/>
    <col min="15152" max="15152" width="54.5703125" style="1" customWidth="1"/>
    <col min="15153" max="15153" width="20.140625" style="1" customWidth="1"/>
    <col min="15154" max="15154" width="22.5703125" style="1" customWidth="1"/>
    <col min="15155" max="15155" width="15.7109375" style="1" customWidth="1"/>
    <col min="15156" max="15156" width="15.42578125" style="1" customWidth="1"/>
    <col min="15157" max="15157" width="15.7109375" style="1" customWidth="1"/>
    <col min="15158" max="15158" width="16.85546875" style="1" customWidth="1"/>
    <col min="15159" max="15407" width="11.42578125" style="1"/>
    <col min="15408" max="15408" width="54.5703125" style="1" customWidth="1"/>
    <col min="15409" max="15409" width="20.140625" style="1" customWidth="1"/>
    <col min="15410" max="15410" width="22.5703125" style="1" customWidth="1"/>
    <col min="15411" max="15411" width="15.7109375" style="1" customWidth="1"/>
    <col min="15412" max="15412" width="15.42578125" style="1" customWidth="1"/>
    <col min="15413" max="15413" width="15.7109375" style="1" customWidth="1"/>
    <col min="15414" max="15414" width="16.85546875" style="1" customWidth="1"/>
    <col min="15415" max="15663" width="11.42578125" style="1"/>
    <col min="15664" max="15664" width="54.5703125" style="1" customWidth="1"/>
    <col min="15665" max="15665" width="20.140625" style="1" customWidth="1"/>
    <col min="15666" max="15666" width="22.5703125" style="1" customWidth="1"/>
    <col min="15667" max="15667" width="15.7109375" style="1" customWidth="1"/>
    <col min="15668" max="15668" width="15.42578125" style="1" customWidth="1"/>
    <col min="15669" max="15669" width="15.7109375" style="1" customWidth="1"/>
    <col min="15670" max="15670" width="16.85546875" style="1" customWidth="1"/>
    <col min="15671" max="15919" width="11.42578125" style="1"/>
    <col min="15920" max="15920" width="54.5703125" style="1" customWidth="1"/>
    <col min="15921" max="15921" width="20.140625" style="1" customWidth="1"/>
    <col min="15922" max="15922" width="22.5703125" style="1" customWidth="1"/>
    <col min="15923" max="15923" width="15.7109375" style="1" customWidth="1"/>
    <col min="15924" max="15924" width="15.42578125" style="1" customWidth="1"/>
    <col min="15925" max="15925" width="15.7109375" style="1" customWidth="1"/>
    <col min="15926" max="15926" width="16.85546875" style="1" customWidth="1"/>
    <col min="15927" max="16384" width="11.42578125" style="1"/>
  </cols>
  <sheetData>
    <row r="1" spans="1:8" ht="16.5" thickBot="1" x14ac:dyDescent="0.3">
      <c r="G1" s="2"/>
      <c r="H1" s="3"/>
    </row>
    <row r="2" spans="1:8" ht="18" customHeight="1" x14ac:dyDescent="0.25">
      <c r="B2" s="4" t="s">
        <v>0</v>
      </c>
      <c r="C2" s="5"/>
      <c r="D2" s="5"/>
      <c r="E2" s="5"/>
      <c r="F2" s="5"/>
      <c r="G2" s="5"/>
      <c r="H2" s="6"/>
    </row>
    <row r="3" spans="1:8" x14ac:dyDescent="0.25">
      <c r="B3" s="7" t="s">
        <v>1</v>
      </c>
      <c r="C3" s="8"/>
      <c r="D3" s="8"/>
      <c r="E3" s="8"/>
      <c r="F3" s="8"/>
      <c r="G3" s="8"/>
      <c r="H3" s="9"/>
    </row>
    <row r="4" spans="1:8" x14ac:dyDescent="0.25">
      <c r="B4" s="7" t="s">
        <v>2</v>
      </c>
      <c r="C4" s="10"/>
      <c r="D4" s="10"/>
      <c r="E4" s="10"/>
      <c r="F4" s="10"/>
      <c r="G4" s="10"/>
      <c r="H4" s="11"/>
    </row>
    <row r="5" spans="1:8" ht="15.75" thickBot="1" x14ac:dyDescent="0.3">
      <c r="B5" s="12" t="str">
        <f>+[1]PI!J2</f>
        <v>DEL 01 DE ENERO AL 31 DE DICIEMBRE DE 2023</v>
      </c>
      <c r="C5" s="13"/>
      <c r="D5" s="13"/>
      <c r="E5" s="13"/>
      <c r="F5" s="13"/>
      <c r="G5" s="13"/>
      <c r="H5" s="14"/>
    </row>
    <row r="6" spans="1:8" ht="15.75" thickBot="1" x14ac:dyDescent="0.3">
      <c r="B6" s="15" t="s">
        <v>3</v>
      </c>
      <c r="C6" s="16" t="s">
        <v>4</v>
      </c>
      <c r="D6" s="17"/>
      <c r="E6" s="17"/>
      <c r="F6" s="17"/>
      <c r="G6" s="18"/>
      <c r="H6" s="19" t="s">
        <v>5</v>
      </c>
    </row>
    <row r="7" spans="1:8" ht="23.25" thickBot="1" x14ac:dyDescent="0.3">
      <c r="B7" s="20"/>
      <c r="C7" s="21" t="s">
        <v>6</v>
      </c>
      <c r="D7" s="21" t="s">
        <v>7</v>
      </c>
      <c r="E7" s="22" t="s">
        <v>8</v>
      </c>
      <c r="F7" s="22" t="s">
        <v>9</v>
      </c>
      <c r="G7" s="22" t="s">
        <v>10</v>
      </c>
      <c r="H7" s="23"/>
    </row>
    <row r="8" spans="1:8" ht="15.75" thickBot="1" x14ac:dyDescent="0.3">
      <c r="B8" s="24"/>
      <c r="C8" s="22">
        <v>1</v>
      </c>
      <c r="D8" s="22">
        <v>2</v>
      </c>
      <c r="E8" s="22" t="s">
        <v>11</v>
      </c>
      <c r="F8" s="22">
        <v>4</v>
      </c>
      <c r="G8" s="22">
        <v>5</v>
      </c>
      <c r="H8" s="22" t="s">
        <v>12</v>
      </c>
    </row>
    <row r="9" spans="1:8" x14ac:dyDescent="0.25">
      <c r="A9" s="1" t="s">
        <v>13</v>
      </c>
      <c r="B9" s="25" t="s">
        <v>14</v>
      </c>
      <c r="C9" s="26">
        <f t="shared" ref="C9:H9" si="0">SUM(C10:C16)</f>
        <v>495121000.00000006</v>
      </c>
      <c r="D9" s="26">
        <f t="shared" si="0"/>
        <v>-379401.04000001401</v>
      </c>
      <c r="E9" s="26">
        <f t="shared" si="0"/>
        <v>494741598.95999998</v>
      </c>
      <c r="F9" s="26">
        <f t="shared" si="0"/>
        <v>485272451.56000006</v>
      </c>
      <c r="G9" s="26">
        <f t="shared" si="0"/>
        <v>430054081.25999999</v>
      </c>
      <c r="H9" s="27">
        <f t="shared" si="0"/>
        <v>9469147.3999999929</v>
      </c>
    </row>
    <row r="10" spans="1:8" x14ac:dyDescent="0.25">
      <c r="A10" s="28">
        <v>1100</v>
      </c>
      <c r="B10" s="29" t="s">
        <v>15</v>
      </c>
      <c r="C10" s="30">
        <f>IFERROR(VLOOKUP(A10,'[1]1 COG'!B:P,4,0),0)</f>
        <v>262090674.05000004</v>
      </c>
      <c r="D10" s="30">
        <f>IFERROR(VLOOKUP(A10,'[1]1 COG'!B:P,5,0),0)-IFERROR(VLOOKUP(A10,'[1]1 COG'!B:P,6,0),0)+IFERROR(VLOOKUP(A10,'[1]1 COG'!B:P,7,0),0)-IFERROR(VLOOKUP(A10,'[1]1 COG'!B:P,8,0),0)</f>
        <v>4243833.7100000009</v>
      </c>
      <c r="E10" s="30">
        <f>+C10+D10</f>
        <v>266334507.76000005</v>
      </c>
      <c r="F10" s="30">
        <f>IFERROR(VLOOKUP(A10,'[1]1 COG'!B:P,11,0),0)</f>
        <v>264965508.86000001</v>
      </c>
      <c r="G10" s="30">
        <f>IFERROR(VLOOKUP(A10,'[1]1 COG'!B:P,12,0),0)</f>
        <v>264949730.54000002</v>
      </c>
      <c r="H10" s="31">
        <f>+E10-F10</f>
        <v>1368998.9000000358</v>
      </c>
    </row>
    <row r="11" spans="1:8" x14ac:dyDescent="0.25">
      <c r="A11" s="28">
        <v>1200</v>
      </c>
      <c r="B11" s="29" t="s">
        <v>16</v>
      </c>
      <c r="C11" s="30">
        <f>IFERROR(VLOOKUP(A11,'[1]1 COG'!B:P,4,0),0)</f>
        <v>18211653.84</v>
      </c>
      <c r="D11" s="30">
        <f>IFERROR(VLOOKUP(A11,'[1]1 COG'!B:P,5,0),0)-IFERROR(VLOOKUP(A11,'[1]1 COG'!B:P,6,0),0)+IFERROR(VLOOKUP(A11,'[1]1 COG'!B:P,7,0),0)-IFERROR(VLOOKUP(A11,'[1]1 COG'!B:P,8,0),0)</f>
        <v>17721.020000001416</v>
      </c>
      <c r="E11" s="30">
        <f t="shared" ref="E11:E16" si="1">+C11+D11</f>
        <v>18229374.859999999</v>
      </c>
      <c r="F11" s="30">
        <f>IFERROR(VLOOKUP(A11,'[1]1 COG'!B:P,11,0),0)</f>
        <v>17279557.450000003</v>
      </c>
      <c r="G11" s="30">
        <f>IFERROR(VLOOKUP(A11,'[1]1 COG'!B:P,12,0),0)</f>
        <v>17277679.079999998</v>
      </c>
      <c r="H11" s="31">
        <f t="shared" ref="H11:H16" si="2">+E11-F11</f>
        <v>949817.40999999642</v>
      </c>
    </row>
    <row r="12" spans="1:8" x14ac:dyDescent="0.25">
      <c r="A12" s="28">
        <v>1300</v>
      </c>
      <c r="B12" s="29" t="s">
        <v>17</v>
      </c>
      <c r="C12" s="30">
        <f>IFERROR(VLOOKUP(A12,'[1]1 COG'!B:P,4,0),0)</f>
        <v>108747639.99999999</v>
      </c>
      <c r="D12" s="30">
        <f>IFERROR(VLOOKUP(A12,'[1]1 COG'!B:P,5,0),0)-IFERROR(VLOOKUP(A12,'[1]1 COG'!B:P,6,0),0)+IFERROR(VLOOKUP(A12,'[1]1 COG'!B:P,7,0),0)-IFERROR(VLOOKUP(A12,'[1]1 COG'!B:P,8,0),0)</f>
        <v>4208241.659999989</v>
      </c>
      <c r="E12" s="30">
        <f t="shared" si="1"/>
        <v>112955881.65999997</v>
      </c>
      <c r="F12" s="30">
        <f>IFERROR(VLOOKUP(A12,'[1]1 COG'!B:P,11,0),0)</f>
        <v>108280441.27000001</v>
      </c>
      <c r="G12" s="30">
        <f>IFERROR(VLOOKUP(A12,'[1]1 COG'!B:P,12,0),0)</f>
        <v>99741764.680000007</v>
      </c>
      <c r="H12" s="31">
        <f t="shared" si="2"/>
        <v>4675440.3899999559</v>
      </c>
    </row>
    <row r="13" spans="1:8" x14ac:dyDescent="0.25">
      <c r="A13" s="28">
        <v>1400</v>
      </c>
      <c r="B13" s="29" t="s">
        <v>18</v>
      </c>
      <c r="C13" s="30">
        <f>IFERROR(VLOOKUP(A13,'[1]1 COG'!B:P,4,0),0)</f>
        <v>54700000</v>
      </c>
      <c r="D13" s="30">
        <f>IFERROR(VLOOKUP(A13,'[1]1 COG'!B:P,5,0),0)-IFERROR(VLOOKUP(A13,'[1]1 COG'!B:P,6,0),0)+IFERROR(VLOOKUP(A13,'[1]1 COG'!B:P,7,0),0)-IFERROR(VLOOKUP(A13,'[1]1 COG'!B:P,8,0),0)</f>
        <v>-2343403.799999997</v>
      </c>
      <c r="E13" s="30">
        <f t="shared" si="1"/>
        <v>52356596.200000003</v>
      </c>
      <c r="F13" s="30">
        <f>IFERROR(VLOOKUP(A13,'[1]1 COG'!B:P,11,0),0)</f>
        <v>51163218.359999985</v>
      </c>
      <c r="G13" s="30">
        <f>IFERROR(VLOOKUP(A13,'[1]1 COG'!B:P,12,0),0)</f>
        <v>23326197</v>
      </c>
      <c r="H13" s="31">
        <f t="shared" si="2"/>
        <v>1193377.8400000185</v>
      </c>
    </row>
    <row r="14" spans="1:8" x14ac:dyDescent="0.25">
      <c r="A14" s="28">
        <v>1500</v>
      </c>
      <c r="B14" s="29" t="s">
        <v>19</v>
      </c>
      <c r="C14" s="30">
        <f>IFERROR(VLOOKUP(A14,'[1]1 COG'!B:P,4,0),0)</f>
        <v>43463381.189999998</v>
      </c>
      <c r="D14" s="30">
        <f>IFERROR(VLOOKUP(A14,'[1]1 COG'!B:P,5,0),0)-IFERROR(VLOOKUP(A14,'[1]1 COG'!B:P,6,0),0)+IFERROR(VLOOKUP(A14,'[1]1 COG'!B:P,7,0),0)-IFERROR(VLOOKUP(A14,'[1]1 COG'!B:P,8,0),0)</f>
        <v>-1003002.9100000039</v>
      </c>
      <c r="E14" s="30">
        <f t="shared" si="1"/>
        <v>42460378.279999994</v>
      </c>
      <c r="F14" s="30">
        <f>IFERROR(VLOOKUP(A14,'[1]1 COG'!B:P,11,0),0)</f>
        <v>41500686.160000004</v>
      </c>
      <c r="G14" s="30">
        <f>IFERROR(VLOOKUP(A14,'[1]1 COG'!B:P,12,0),0)</f>
        <v>22678113.370000005</v>
      </c>
      <c r="H14" s="31">
        <f t="shared" si="2"/>
        <v>959692.11999998987</v>
      </c>
    </row>
    <row r="15" spans="1:8" x14ac:dyDescent="0.25">
      <c r="A15" s="28">
        <v>1600</v>
      </c>
      <c r="B15" s="29" t="s">
        <v>20</v>
      </c>
      <c r="C15" s="30">
        <f>IFERROR(VLOOKUP(A15,'[1]1 COG'!B:P,4,0),0)</f>
        <v>4091650.92</v>
      </c>
      <c r="D15" s="30">
        <f>IFERROR(VLOOKUP(A15,'[1]1 COG'!B:P,5,0),0)-IFERROR(VLOOKUP(A15,'[1]1 COG'!B:P,6,0),0)+IFERROR(VLOOKUP(A15,'[1]1 COG'!B:P,7,0),0)-IFERROR(VLOOKUP(A15,'[1]1 COG'!B:P,8,0),0)</f>
        <v>-3907274.0900000036</v>
      </c>
      <c r="E15" s="30">
        <f t="shared" si="1"/>
        <v>184376.82999999635</v>
      </c>
      <c r="F15" s="30">
        <f>IFERROR(VLOOKUP(A15,'[1]1 COG'!B:P,11,0),0)</f>
        <v>0</v>
      </c>
      <c r="G15" s="30">
        <f>IFERROR(VLOOKUP(A15,'[1]1 COG'!B:P,12,0),0)</f>
        <v>0</v>
      </c>
      <c r="H15" s="31">
        <f t="shared" si="2"/>
        <v>184376.82999999635</v>
      </c>
    </row>
    <row r="16" spans="1:8" x14ac:dyDescent="0.25">
      <c r="A16" s="28">
        <v>1700</v>
      </c>
      <c r="B16" s="29" t="s">
        <v>21</v>
      </c>
      <c r="C16" s="30">
        <f>IFERROR(VLOOKUP(A16,'[1]1 COG'!B:P,4,0),0)</f>
        <v>3816000</v>
      </c>
      <c r="D16" s="30">
        <f>IFERROR(VLOOKUP(A16,'[1]1 COG'!B:P,5,0),0)-IFERROR(VLOOKUP(A16,'[1]1 COG'!B:P,6,0),0)+IFERROR(VLOOKUP(A16,'[1]1 COG'!B:P,7,0),0)-IFERROR(VLOOKUP(A16,'[1]1 COG'!B:P,8,0),0)</f>
        <v>-1595516.6300000008</v>
      </c>
      <c r="E16" s="30">
        <f t="shared" si="1"/>
        <v>2220483.3699999992</v>
      </c>
      <c r="F16" s="30">
        <f>IFERROR(VLOOKUP(A16,'[1]1 COG'!B:P,11,0),0)</f>
        <v>2083039.4599999997</v>
      </c>
      <c r="G16" s="30">
        <f>IFERROR(VLOOKUP(A16,'[1]1 COG'!B:P,12,0),0)</f>
        <v>2080596.59</v>
      </c>
      <c r="H16" s="31">
        <f t="shared" si="2"/>
        <v>137443.90999999945</v>
      </c>
    </row>
    <row r="17" spans="1:8" x14ac:dyDescent="0.25">
      <c r="A17" s="28" t="s">
        <v>13</v>
      </c>
      <c r="B17" s="32" t="s">
        <v>22</v>
      </c>
      <c r="C17" s="33">
        <f t="shared" ref="C17:H17" si="3">SUM(C18:C26)</f>
        <v>37506203.920000002</v>
      </c>
      <c r="D17" s="33">
        <f t="shared" si="3"/>
        <v>7217040.8600000022</v>
      </c>
      <c r="E17" s="33">
        <f t="shared" si="3"/>
        <v>44723244.780000001</v>
      </c>
      <c r="F17" s="33">
        <f t="shared" si="3"/>
        <v>41662134.86999999</v>
      </c>
      <c r="G17" s="33">
        <f t="shared" si="3"/>
        <v>30047960.170000002</v>
      </c>
      <c r="H17" s="34">
        <f t="shared" si="3"/>
        <v>3061109.9100000043</v>
      </c>
    </row>
    <row r="18" spans="1:8" ht="21" customHeight="1" x14ac:dyDescent="0.25">
      <c r="A18" s="28">
        <v>2100</v>
      </c>
      <c r="B18" s="35" t="s">
        <v>23</v>
      </c>
      <c r="C18" s="30">
        <f>IFERROR(VLOOKUP(A18,'[1]1 COG'!B:P,4,0),0)</f>
        <v>3215104.6999999997</v>
      </c>
      <c r="D18" s="30">
        <f>IFERROR(VLOOKUP(A18,'[1]1 COG'!B:P,5,0),0)-IFERROR(VLOOKUP(A18,'[1]1 COG'!B:P,6,0),0)+IFERROR(VLOOKUP(A18,'[1]1 COG'!B:P,7,0),0)-IFERROR(VLOOKUP(A18,'[1]1 COG'!B:P,8,0),0)</f>
        <v>-660880.92000000086</v>
      </c>
      <c r="E18" s="36">
        <f t="shared" ref="E18:E80" si="4">+C18+D18</f>
        <v>2554223.7799999989</v>
      </c>
      <c r="F18" s="30">
        <f>IFERROR(VLOOKUP(A18,'[1]1 COG'!B:P,11,0),0)</f>
        <v>2095841.4</v>
      </c>
      <c r="G18" s="30">
        <f>IFERROR(VLOOKUP(A18,'[1]1 COG'!B:P,12,0),0)</f>
        <v>1754222.77</v>
      </c>
      <c r="H18" s="37">
        <f t="shared" ref="H18:H26" si="5">+E18-F18</f>
        <v>458382.37999999896</v>
      </c>
    </row>
    <row r="19" spans="1:8" x14ac:dyDescent="0.25">
      <c r="A19" s="28">
        <v>2200</v>
      </c>
      <c r="B19" s="29" t="s">
        <v>24</v>
      </c>
      <c r="C19" s="30">
        <f>IFERROR(VLOOKUP(A19,'[1]1 COG'!B:P,4,0),0)</f>
        <v>420000</v>
      </c>
      <c r="D19" s="30">
        <f>IFERROR(VLOOKUP(A19,'[1]1 COG'!B:P,5,0),0)-IFERROR(VLOOKUP(A19,'[1]1 COG'!B:P,6,0),0)+IFERROR(VLOOKUP(A19,'[1]1 COG'!B:P,7,0),0)-IFERROR(VLOOKUP(A19,'[1]1 COG'!B:P,8,0),0)</f>
        <v>-31651.370000000112</v>
      </c>
      <c r="E19" s="36">
        <f t="shared" si="4"/>
        <v>388348.62999999989</v>
      </c>
      <c r="F19" s="30">
        <f>IFERROR(VLOOKUP(A19,'[1]1 COG'!B:P,11,0),0)</f>
        <v>388228.63</v>
      </c>
      <c r="G19" s="30">
        <f>IFERROR(VLOOKUP(A19,'[1]1 COG'!B:P,12,0),0)</f>
        <v>387499.22</v>
      </c>
      <c r="H19" s="31">
        <f t="shared" si="5"/>
        <v>119.99999999988358</v>
      </c>
    </row>
    <row r="20" spans="1:8" x14ac:dyDescent="0.25">
      <c r="A20" s="28">
        <v>2300</v>
      </c>
      <c r="B20" s="29" t="s">
        <v>25</v>
      </c>
      <c r="C20" s="30">
        <f>IFERROR(VLOOKUP(A20,'[1]1 COG'!B:P,4,0),0)</f>
        <v>500000</v>
      </c>
      <c r="D20" s="30">
        <f>IFERROR(VLOOKUP(A20,'[1]1 COG'!B:P,5,0),0)-IFERROR(VLOOKUP(A20,'[1]1 COG'!B:P,6,0),0)+IFERROR(VLOOKUP(A20,'[1]1 COG'!B:P,7,0),0)-IFERROR(VLOOKUP(A20,'[1]1 COG'!B:P,8,0),0)</f>
        <v>483250</v>
      </c>
      <c r="E20" s="36">
        <f t="shared" si="4"/>
        <v>983250</v>
      </c>
      <c r="F20" s="30">
        <f>IFERROR(VLOOKUP(A20,'[1]1 COG'!B:P,11,0),0)</f>
        <v>983250</v>
      </c>
      <c r="G20" s="30">
        <f>IFERROR(VLOOKUP(A20,'[1]1 COG'!B:P,12,0),0)</f>
        <v>983250</v>
      </c>
      <c r="H20" s="31">
        <f t="shared" si="5"/>
        <v>0</v>
      </c>
    </row>
    <row r="21" spans="1:8" x14ac:dyDescent="0.25">
      <c r="A21" s="28">
        <v>2400</v>
      </c>
      <c r="B21" s="29" t="s">
        <v>26</v>
      </c>
      <c r="C21" s="30">
        <f>IFERROR(VLOOKUP(A21,'[1]1 COG'!B:P,4,0),0)</f>
        <v>2135000</v>
      </c>
      <c r="D21" s="30">
        <f>IFERROR(VLOOKUP(A21,'[1]1 COG'!B:P,5,0),0)-IFERROR(VLOOKUP(A21,'[1]1 COG'!B:P,6,0),0)+IFERROR(VLOOKUP(A21,'[1]1 COG'!B:P,7,0),0)-IFERROR(VLOOKUP(A21,'[1]1 COG'!B:P,8,0),0)</f>
        <v>-134364.7799999998</v>
      </c>
      <c r="E21" s="36">
        <f t="shared" si="4"/>
        <v>2000635.2200000002</v>
      </c>
      <c r="F21" s="30">
        <f>IFERROR(VLOOKUP(A21,'[1]1 COG'!B:P,11,0),0)</f>
        <v>1678189.8</v>
      </c>
      <c r="G21" s="30">
        <f>IFERROR(VLOOKUP(A21,'[1]1 COG'!B:P,12,0),0)</f>
        <v>1441068.52</v>
      </c>
      <c r="H21" s="31">
        <f t="shared" si="5"/>
        <v>322445.42000000016</v>
      </c>
    </row>
    <row r="22" spans="1:8" x14ac:dyDescent="0.25">
      <c r="A22" s="28">
        <v>2500</v>
      </c>
      <c r="B22" s="29" t="s">
        <v>27</v>
      </c>
      <c r="C22" s="30">
        <f>IFERROR(VLOOKUP(A22,'[1]1 COG'!B:P,4,0),0)</f>
        <v>15792408.76</v>
      </c>
      <c r="D22" s="30">
        <f>IFERROR(VLOOKUP(A22,'[1]1 COG'!B:P,5,0),0)-IFERROR(VLOOKUP(A22,'[1]1 COG'!B:P,6,0),0)+IFERROR(VLOOKUP(A22,'[1]1 COG'!B:P,7,0),0)-IFERROR(VLOOKUP(A22,'[1]1 COG'!B:P,8,0),0)</f>
        <v>4571730.4100000039</v>
      </c>
      <c r="E22" s="36">
        <f t="shared" si="4"/>
        <v>20364139.170000002</v>
      </c>
      <c r="F22" s="30">
        <f>IFERROR(VLOOKUP(A22,'[1]1 COG'!B:P,11,0),0)</f>
        <v>19497945.129999999</v>
      </c>
      <c r="G22" s="30">
        <f>IFERROR(VLOOKUP(A22,'[1]1 COG'!B:P,12,0),0)</f>
        <v>10466274.580000002</v>
      </c>
      <c r="H22" s="31">
        <f t="shared" si="5"/>
        <v>866194.04000000283</v>
      </c>
    </row>
    <row r="23" spans="1:8" x14ac:dyDescent="0.25">
      <c r="A23" s="28">
        <v>2600</v>
      </c>
      <c r="B23" s="29" t="s">
        <v>28</v>
      </c>
      <c r="C23" s="30">
        <f>IFERROR(VLOOKUP(A23,'[1]1 COG'!B:P,4,0),0)</f>
        <v>10916150</v>
      </c>
      <c r="D23" s="30">
        <f>IFERROR(VLOOKUP(A23,'[1]1 COG'!B:P,5,0),0)-IFERROR(VLOOKUP(A23,'[1]1 COG'!B:P,6,0),0)+IFERROR(VLOOKUP(A23,'[1]1 COG'!B:P,7,0),0)-IFERROR(VLOOKUP(A23,'[1]1 COG'!B:P,8,0),0)</f>
        <v>-1176001.2300000004</v>
      </c>
      <c r="E23" s="36">
        <f t="shared" si="4"/>
        <v>9740148.7699999996</v>
      </c>
      <c r="F23" s="30">
        <f>IFERROR(VLOOKUP(A23,'[1]1 COG'!B:P,11,0),0)</f>
        <v>9065629.5299999956</v>
      </c>
      <c r="G23" s="30">
        <f>IFERROR(VLOOKUP(A23,'[1]1 COG'!B:P,12,0),0)</f>
        <v>8890257.1199999992</v>
      </c>
      <c r="H23" s="31">
        <f t="shared" si="5"/>
        <v>674519.24000000395</v>
      </c>
    </row>
    <row r="24" spans="1:8" x14ac:dyDescent="0.25">
      <c r="A24" s="28">
        <v>2700</v>
      </c>
      <c r="B24" s="29" t="s">
        <v>29</v>
      </c>
      <c r="C24" s="30">
        <f>IFERROR(VLOOKUP(A24,'[1]1 COG'!B:P,4,0),0)</f>
        <v>50692.19</v>
      </c>
      <c r="D24" s="30">
        <f>IFERROR(VLOOKUP(A24,'[1]1 COG'!B:P,5,0),0)-IFERROR(VLOOKUP(A24,'[1]1 COG'!B:P,6,0),0)+IFERROR(VLOOKUP(A24,'[1]1 COG'!B:P,7,0),0)-IFERROR(VLOOKUP(A24,'[1]1 COG'!B:P,8,0),0)</f>
        <v>605176.44999999832</v>
      </c>
      <c r="E24" s="36">
        <f t="shared" si="4"/>
        <v>655868.63999999827</v>
      </c>
      <c r="F24" s="30">
        <f>IFERROR(VLOOKUP(A24,'[1]1 COG'!B:P,11,0),0)</f>
        <v>459073.86999999994</v>
      </c>
      <c r="G24" s="30">
        <f>IFERROR(VLOOKUP(A24,'[1]1 COG'!B:P,12,0),0)</f>
        <v>450003.87</v>
      </c>
      <c r="H24" s="31">
        <f t="shared" si="5"/>
        <v>196794.76999999833</v>
      </c>
    </row>
    <row r="25" spans="1:8" x14ac:dyDescent="0.25">
      <c r="A25" s="28">
        <v>2800</v>
      </c>
      <c r="B25" s="29" t="s">
        <v>30</v>
      </c>
      <c r="C25" s="30">
        <f>IFERROR(VLOOKUP(A25,'[1]1 COG'!B:P,4,0),0)</f>
        <v>0</v>
      </c>
      <c r="D25" s="30">
        <f>IFERROR(VLOOKUP(A25,'[1]1 COG'!B:P,5,0),0)-IFERROR(VLOOKUP(A25,'[1]1 COG'!B:P,6,0),0)+IFERROR(VLOOKUP(A25,'[1]1 COG'!B:P,7,0),0)-IFERROR(VLOOKUP(A25,'[1]1 COG'!B:P,8,0),0)</f>
        <v>0</v>
      </c>
      <c r="E25" s="36">
        <f t="shared" si="4"/>
        <v>0</v>
      </c>
      <c r="F25" s="30">
        <f>IFERROR(VLOOKUP(A25,'[1]1 COG'!B:P,11,0),0)</f>
        <v>0</v>
      </c>
      <c r="G25" s="30">
        <f>IFERROR(VLOOKUP(A25,'[1]1 COG'!B:P,12,0),0)</f>
        <v>0</v>
      </c>
      <c r="H25" s="31">
        <f t="shared" si="5"/>
        <v>0</v>
      </c>
    </row>
    <row r="26" spans="1:8" x14ac:dyDescent="0.25">
      <c r="A26" s="28">
        <v>2900</v>
      </c>
      <c r="B26" s="29" t="s">
        <v>31</v>
      </c>
      <c r="C26" s="30">
        <f>IFERROR(VLOOKUP(A26,'[1]1 COG'!B:P,4,0),0)</f>
        <v>4476848.2699999996</v>
      </c>
      <c r="D26" s="30">
        <f>IFERROR(VLOOKUP(A26,'[1]1 COG'!B:P,5,0),0)-IFERROR(VLOOKUP(A26,'[1]1 COG'!B:P,6,0),0)+IFERROR(VLOOKUP(A26,'[1]1 COG'!B:P,7,0),0)-IFERROR(VLOOKUP(A26,'[1]1 COG'!B:P,8,0),0)</f>
        <v>3559782.3000000007</v>
      </c>
      <c r="E26" s="36">
        <f t="shared" si="4"/>
        <v>8036630.5700000003</v>
      </c>
      <c r="F26" s="30">
        <f>IFERROR(VLOOKUP(A26,'[1]1 COG'!B:P,11,0),0)</f>
        <v>7493976.5099999998</v>
      </c>
      <c r="G26" s="30">
        <f>IFERROR(VLOOKUP(A26,'[1]1 COG'!B:P,12,0),0)</f>
        <v>5675384.0900000008</v>
      </c>
      <c r="H26" s="31">
        <f t="shared" si="5"/>
        <v>542654.06000000052</v>
      </c>
    </row>
    <row r="27" spans="1:8" x14ac:dyDescent="0.25">
      <c r="A27" s="28" t="s">
        <v>13</v>
      </c>
      <c r="B27" s="32" t="s">
        <v>32</v>
      </c>
      <c r="C27" s="33">
        <f t="shared" ref="C27:H27" si="6">SUM(C28:C36)</f>
        <v>299043540.71000004</v>
      </c>
      <c r="D27" s="33">
        <f t="shared" si="6"/>
        <v>-21807479.320000008</v>
      </c>
      <c r="E27" s="33">
        <f t="shared" si="6"/>
        <v>277236061.38999999</v>
      </c>
      <c r="F27" s="33">
        <f t="shared" si="6"/>
        <v>272355073.55999994</v>
      </c>
      <c r="G27" s="33">
        <f t="shared" si="6"/>
        <v>213905337.51999998</v>
      </c>
      <c r="H27" s="34">
        <f t="shared" si="6"/>
        <v>4880987.8299999759</v>
      </c>
    </row>
    <row r="28" spans="1:8" x14ac:dyDescent="0.25">
      <c r="A28" s="28">
        <v>3100</v>
      </c>
      <c r="B28" s="29" t="s">
        <v>33</v>
      </c>
      <c r="C28" s="30">
        <f>IFERROR(VLOOKUP(A28,'[1]1 COG'!B:P,4,0),0)</f>
        <v>231635612.75999999</v>
      </c>
      <c r="D28" s="30">
        <f>IFERROR(VLOOKUP(A28,'[1]1 COG'!B:P,5,0),0)-IFERROR(VLOOKUP(A28,'[1]1 COG'!B:P,6,0),0)+IFERROR(VLOOKUP(A28,'[1]1 COG'!B:P,7,0),0)-IFERROR(VLOOKUP(A28,'[1]1 COG'!B:P,8,0),0)</f>
        <v>-35672187.949999996</v>
      </c>
      <c r="E28" s="36">
        <f t="shared" si="4"/>
        <v>195963424.81</v>
      </c>
      <c r="F28" s="30">
        <f>IFERROR(VLOOKUP(A28,'[1]1 COG'!B:P,11,0),0)</f>
        <v>193403932.98000002</v>
      </c>
      <c r="G28" s="30">
        <f>IFERROR(VLOOKUP(A28,'[1]1 COG'!B:P,12,0),0)</f>
        <v>160212248.62</v>
      </c>
      <c r="H28" s="31">
        <f t="shared" ref="H28:H36" si="7">+E28-F28</f>
        <v>2559491.8299999833</v>
      </c>
    </row>
    <row r="29" spans="1:8" x14ac:dyDescent="0.25">
      <c r="A29" s="28">
        <v>3200</v>
      </c>
      <c r="B29" s="29" t="s">
        <v>34</v>
      </c>
      <c r="C29" s="30">
        <f>IFERROR(VLOOKUP(A29,'[1]1 COG'!B:P,4,0),0)</f>
        <v>2721000</v>
      </c>
      <c r="D29" s="30">
        <f>IFERROR(VLOOKUP(A29,'[1]1 COG'!B:P,5,0),0)-IFERROR(VLOOKUP(A29,'[1]1 COG'!B:P,6,0),0)+IFERROR(VLOOKUP(A29,'[1]1 COG'!B:P,7,0),0)-IFERROR(VLOOKUP(A29,'[1]1 COG'!B:P,8,0),0)</f>
        <v>1401044.0999999996</v>
      </c>
      <c r="E29" s="36">
        <f t="shared" si="4"/>
        <v>4122044.0999999996</v>
      </c>
      <c r="F29" s="30">
        <f>IFERROR(VLOOKUP(A29,'[1]1 COG'!B:P,11,0),0)</f>
        <v>4061406.6</v>
      </c>
      <c r="G29" s="30">
        <f>IFERROR(VLOOKUP(A29,'[1]1 COG'!B:P,12,0),0)</f>
        <v>3327638.6</v>
      </c>
      <c r="H29" s="31">
        <f t="shared" si="7"/>
        <v>60637.499999999534</v>
      </c>
    </row>
    <row r="30" spans="1:8" x14ac:dyDescent="0.25">
      <c r="A30" s="28">
        <v>3300</v>
      </c>
      <c r="B30" s="29" t="s">
        <v>35</v>
      </c>
      <c r="C30" s="30">
        <f>IFERROR(VLOOKUP(A30,'[1]1 COG'!B:P,4,0),0)</f>
        <v>2050000</v>
      </c>
      <c r="D30" s="30">
        <f>IFERROR(VLOOKUP(A30,'[1]1 COG'!B:P,5,0),0)-IFERROR(VLOOKUP(A30,'[1]1 COG'!B:P,6,0),0)+IFERROR(VLOOKUP(A30,'[1]1 COG'!B:P,7,0),0)-IFERROR(VLOOKUP(A30,'[1]1 COG'!B:P,8,0),0)</f>
        <v>315363.06000000029</v>
      </c>
      <c r="E30" s="36">
        <f t="shared" si="4"/>
        <v>2365363.0600000005</v>
      </c>
      <c r="F30" s="30">
        <f>IFERROR(VLOOKUP(A30,'[1]1 COG'!B:P,11,0),0)</f>
        <v>2251867.41</v>
      </c>
      <c r="G30" s="30">
        <f>IFERROR(VLOOKUP(A30,'[1]1 COG'!B:P,12,0),0)</f>
        <v>1826003.99</v>
      </c>
      <c r="H30" s="31">
        <f t="shared" si="7"/>
        <v>113495.65000000037</v>
      </c>
    </row>
    <row r="31" spans="1:8" x14ac:dyDescent="0.25">
      <c r="A31" s="28">
        <v>3400</v>
      </c>
      <c r="B31" s="29" t="s">
        <v>36</v>
      </c>
      <c r="C31" s="30">
        <f>IFERROR(VLOOKUP(A31,'[1]1 COG'!B:P,4,0),0)</f>
        <v>6400000</v>
      </c>
      <c r="D31" s="30">
        <f>IFERROR(VLOOKUP(A31,'[1]1 COG'!B:P,5,0),0)-IFERROR(VLOOKUP(A31,'[1]1 COG'!B:P,6,0),0)+IFERROR(VLOOKUP(A31,'[1]1 COG'!B:P,7,0),0)-IFERROR(VLOOKUP(A31,'[1]1 COG'!B:P,8,0),0)</f>
        <v>1126367.5399999991</v>
      </c>
      <c r="E31" s="36">
        <f t="shared" si="4"/>
        <v>7526367.5399999991</v>
      </c>
      <c r="F31" s="30">
        <f>IFERROR(VLOOKUP(A31,'[1]1 COG'!B:P,11,0),0)</f>
        <v>7526367.54</v>
      </c>
      <c r="G31" s="30">
        <f>IFERROR(VLOOKUP(A31,'[1]1 COG'!B:P,12,0),0)</f>
        <v>6759643.0099999998</v>
      </c>
      <c r="H31" s="31">
        <f t="shared" si="7"/>
        <v>0</v>
      </c>
    </row>
    <row r="32" spans="1:8" x14ac:dyDescent="0.25">
      <c r="A32" s="28">
        <v>3500</v>
      </c>
      <c r="B32" s="38" t="s">
        <v>37</v>
      </c>
      <c r="C32" s="30">
        <f>IFERROR(VLOOKUP(A32,'[1]1 COG'!B:P,4,0),0)</f>
        <v>5500000</v>
      </c>
      <c r="D32" s="30">
        <f>IFERROR(VLOOKUP(A32,'[1]1 COG'!B:P,5,0),0)-IFERROR(VLOOKUP(A32,'[1]1 COG'!B:P,6,0),0)+IFERROR(VLOOKUP(A32,'[1]1 COG'!B:P,7,0),0)-IFERROR(VLOOKUP(A32,'[1]1 COG'!B:P,8,0),0)</f>
        <v>-2702441.1900000004</v>
      </c>
      <c r="E32" s="36">
        <f t="shared" si="4"/>
        <v>2797558.8099999996</v>
      </c>
      <c r="F32" s="30">
        <f>IFERROR(VLOOKUP(A32,'[1]1 COG'!B:P,11,0),0)</f>
        <v>2517437.5700000003</v>
      </c>
      <c r="G32" s="30">
        <f>IFERROR(VLOOKUP(A32,'[1]1 COG'!B:P,12,0),0)</f>
        <v>2197198.6800000002</v>
      </c>
      <c r="H32" s="31">
        <f t="shared" si="7"/>
        <v>280121.23999999929</v>
      </c>
    </row>
    <row r="33" spans="1:8" x14ac:dyDescent="0.25">
      <c r="A33" s="28">
        <v>3600</v>
      </c>
      <c r="B33" s="29" t="s">
        <v>38</v>
      </c>
      <c r="C33" s="30">
        <f>IFERROR(VLOOKUP(A33,'[1]1 COG'!B:P,4,0),0)</f>
        <v>492242.8</v>
      </c>
      <c r="D33" s="30">
        <f>IFERROR(VLOOKUP(A33,'[1]1 COG'!B:P,5,0),0)-IFERROR(VLOOKUP(A33,'[1]1 COG'!B:P,6,0),0)+IFERROR(VLOOKUP(A33,'[1]1 COG'!B:P,7,0),0)-IFERROR(VLOOKUP(A33,'[1]1 COG'!B:P,8,0),0)</f>
        <v>-379471.63999999966</v>
      </c>
      <c r="E33" s="36">
        <f t="shared" si="4"/>
        <v>112771.16000000032</v>
      </c>
      <c r="F33" s="30">
        <f>IFERROR(VLOOKUP(A33,'[1]1 COG'!B:P,11,0),0)</f>
        <v>97100.85</v>
      </c>
      <c r="G33" s="30">
        <f>IFERROR(VLOOKUP(A33,'[1]1 COG'!B:P,12,0),0)</f>
        <v>97100.85</v>
      </c>
      <c r="H33" s="31">
        <f t="shared" si="7"/>
        <v>15670.310000000318</v>
      </c>
    </row>
    <row r="34" spans="1:8" x14ac:dyDescent="0.25">
      <c r="A34" s="28">
        <v>3700</v>
      </c>
      <c r="B34" s="29" t="s">
        <v>39</v>
      </c>
      <c r="C34" s="30">
        <f>IFERROR(VLOOKUP(A34,'[1]1 COG'!B:P,4,0),0)</f>
        <v>1900078.4</v>
      </c>
      <c r="D34" s="30">
        <f>IFERROR(VLOOKUP(A34,'[1]1 COG'!B:P,5,0),0)-IFERROR(VLOOKUP(A34,'[1]1 COG'!B:P,6,0),0)+IFERROR(VLOOKUP(A34,'[1]1 COG'!B:P,7,0),0)-IFERROR(VLOOKUP(A34,'[1]1 COG'!B:P,8,0),0)</f>
        <v>38336.320000000298</v>
      </c>
      <c r="E34" s="36">
        <f t="shared" si="4"/>
        <v>1938414.7200000002</v>
      </c>
      <c r="F34" s="30">
        <f>IFERROR(VLOOKUP(A34,'[1]1 COG'!B:P,11,0),0)</f>
        <v>1708263.6300000004</v>
      </c>
      <c r="G34" s="30">
        <f>IFERROR(VLOOKUP(A34,'[1]1 COG'!B:P,12,0),0)</f>
        <v>1707341.67</v>
      </c>
      <c r="H34" s="31">
        <f t="shared" si="7"/>
        <v>230151.08999999985</v>
      </c>
    </row>
    <row r="35" spans="1:8" x14ac:dyDescent="0.25">
      <c r="A35" s="28">
        <v>3800</v>
      </c>
      <c r="B35" s="29" t="s">
        <v>40</v>
      </c>
      <c r="C35" s="30">
        <f>IFERROR(VLOOKUP(A35,'[1]1 COG'!B:P,4,0),0)</f>
        <v>0</v>
      </c>
      <c r="D35" s="30">
        <f>IFERROR(VLOOKUP(A35,'[1]1 COG'!B:P,5,0),0)-IFERROR(VLOOKUP(A35,'[1]1 COG'!B:P,6,0),0)+IFERROR(VLOOKUP(A35,'[1]1 COG'!B:P,7,0),0)-IFERROR(VLOOKUP(A35,'[1]1 COG'!B:P,8,0),0)</f>
        <v>22041.32</v>
      </c>
      <c r="E35" s="36">
        <f t="shared" si="4"/>
        <v>22041.32</v>
      </c>
      <c r="F35" s="30">
        <f>IFERROR(VLOOKUP(A35,'[1]1 COG'!B:P,11,0),0)</f>
        <v>22041.32</v>
      </c>
      <c r="G35" s="30">
        <f>IFERROR(VLOOKUP(A35,'[1]1 COG'!B:P,12,0),0)</f>
        <v>22041.32</v>
      </c>
      <c r="H35" s="31">
        <f t="shared" si="7"/>
        <v>0</v>
      </c>
    </row>
    <row r="36" spans="1:8" x14ac:dyDescent="0.25">
      <c r="A36" s="28">
        <v>3900</v>
      </c>
      <c r="B36" s="29" t="s">
        <v>41</v>
      </c>
      <c r="C36" s="30">
        <f>IFERROR(VLOOKUP(A36,'[1]1 COG'!B:P,4,0),0)</f>
        <v>48344606.75</v>
      </c>
      <c r="D36" s="30">
        <f>IFERROR(VLOOKUP(A36,'[1]1 COG'!B:P,5,0),0)-IFERROR(VLOOKUP(A36,'[1]1 COG'!B:P,6,0),0)+IFERROR(VLOOKUP(A36,'[1]1 COG'!B:P,7,0),0)-IFERROR(VLOOKUP(A36,'[1]1 COG'!B:P,8,0),0)</f>
        <v>14043469.119999982</v>
      </c>
      <c r="E36" s="36">
        <f t="shared" si="4"/>
        <v>62388075.869999982</v>
      </c>
      <c r="F36" s="30">
        <f>IFERROR(VLOOKUP(A36,'[1]1 COG'!B:P,11,0),0)</f>
        <v>60766655.659999989</v>
      </c>
      <c r="G36" s="30">
        <f>IFERROR(VLOOKUP(A36,'[1]1 COG'!B:P,12,0),0)</f>
        <v>37756120.779999994</v>
      </c>
      <c r="H36" s="31">
        <f t="shared" si="7"/>
        <v>1621420.2099999934</v>
      </c>
    </row>
    <row r="37" spans="1:8" ht="24" x14ac:dyDescent="0.25">
      <c r="A37" s="1" t="s">
        <v>13</v>
      </c>
      <c r="B37" s="39" t="s">
        <v>42</v>
      </c>
      <c r="C37" s="40">
        <f t="shared" ref="C37:H37" si="8">SUM(C38:C46)</f>
        <v>50000</v>
      </c>
      <c r="D37" s="40">
        <f t="shared" si="8"/>
        <v>-20000</v>
      </c>
      <c r="E37" s="40">
        <f t="shared" si="8"/>
        <v>30000</v>
      </c>
      <c r="F37" s="40">
        <f t="shared" si="8"/>
        <v>30000</v>
      </c>
      <c r="G37" s="40">
        <f t="shared" si="8"/>
        <v>20000</v>
      </c>
      <c r="H37" s="41">
        <f t="shared" si="8"/>
        <v>0</v>
      </c>
    </row>
    <row r="38" spans="1:8" x14ac:dyDescent="0.25">
      <c r="A38" s="1">
        <v>4100</v>
      </c>
      <c r="B38" s="29" t="s">
        <v>43</v>
      </c>
      <c r="C38" s="30">
        <f>IFERROR(VLOOKUP(A38,'[1]1 COG'!B:P,4,0),0)</f>
        <v>0</v>
      </c>
      <c r="D38" s="30">
        <f>IFERROR(VLOOKUP(A38,'[1]1 COG'!B:P,5,0),0)-IFERROR(VLOOKUP(A38,'[1]1 COG'!B:P,6,0),0)+IFERROR(VLOOKUP(A38,'[1]1 COG'!B:P,7,0),0)-IFERROR(VLOOKUP(A38,'[1]1 COG'!B:P,8,0),0)</f>
        <v>0</v>
      </c>
      <c r="E38" s="36">
        <f t="shared" si="4"/>
        <v>0</v>
      </c>
      <c r="F38" s="30">
        <f>IFERROR(VLOOKUP(A38,'[1]1 COG'!B:P,11,0),0)</f>
        <v>0</v>
      </c>
      <c r="G38" s="30">
        <f>IFERROR(VLOOKUP(A38,'[1]1 COG'!B:P,12,0),0)</f>
        <v>0</v>
      </c>
      <c r="H38" s="31">
        <f t="shared" ref="H38:H46" si="9">+E38-F38</f>
        <v>0</v>
      </c>
    </row>
    <row r="39" spans="1:8" x14ac:dyDescent="0.25">
      <c r="A39" s="1">
        <v>4200</v>
      </c>
      <c r="B39" s="29" t="s">
        <v>44</v>
      </c>
      <c r="C39" s="30">
        <f>IFERROR(VLOOKUP(A39,'[1]1 COG'!B:P,4,0),0)</f>
        <v>0</v>
      </c>
      <c r="D39" s="30">
        <f>IFERROR(VLOOKUP(A39,'[1]1 COG'!B:P,5,0),0)-IFERROR(VLOOKUP(A39,'[1]1 COG'!B:P,6,0),0)+IFERROR(VLOOKUP(A39,'[1]1 COG'!B:P,7,0),0)-IFERROR(VLOOKUP(A39,'[1]1 COG'!B:P,8,0),0)</f>
        <v>0</v>
      </c>
      <c r="E39" s="36">
        <f t="shared" si="4"/>
        <v>0</v>
      </c>
      <c r="F39" s="30">
        <f>IFERROR(VLOOKUP(A39,'[1]1 COG'!B:P,11,0),0)</f>
        <v>0</v>
      </c>
      <c r="G39" s="30">
        <f>IFERROR(VLOOKUP(A39,'[1]1 COG'!B:P,12,0),0)</f>
        <v>0</v>
      </c>
      <c r="H39" s="31">
        <f t="shared" si="9"/>
        <v>0</v>
      </c>
    </row>
    <row r="40" spans="1:8" x14ac:dyDescent="0.25">
      <c r="A40" s="1">
        <v>4300</v>
      </c>
      <c r="B40" s="29" t="s">
        <v>45</v>
      </c>
      <c r="C40" s="30">
        <f>IFERROR(VLOOKUP(A40,'[1]1 COG'!B:P,4,0),0)</f>
        <v>0</v>
      </c>
      <c r="D40" s="30">
        <f>IFERROR(VLOOKUP(A40,'[1]1 COG'!B:P,5,0),0)-IFERROR(VLOOKUP(A40,'[1]1 COG'!B:P,6,0),0)+IFERROR(VLOOKUP(A40,'[1]1 COG'!B:P,7,0),0)-IFERROR(VLOOKUP(A40,'[1]1 COG'!B:P,8,0),0)</f>
        <v>0</v>
      </c>
      <c r="E40" s="36">
        <f t="shared" si="4"/>
        <v>0</v>
      </c>
      <c r="F40" s="30">
        <f>IFERROR(VLOOKUP(A40,'[1]1 COG'!B:P,11,0),0)</f>
        <v>0</v>
      </c>
      <c r="G40" s="30">
        <f>IFERROR(VLOOKUP(A40,'[1]1 COG'!B:P,12,0),0)</f>
        <v>0</v>
      </c>
      <c r="H40" s="31">
        <f t="shared" si="9"/>
        <v>0</v>
      </c>
    </row>
    <row r="41" spans="1:8" x14ac:dyDescent="0.25">
      <c r="A41" s="1">
        <v>4400</v>
      </c>
      <c r="B41" s="29" t="s">
        <v>46</v>
      </c>
      <c r="C41" s="30">
        <f>IFERROR(VLOOKUP(A41,'[1]1 COG'!B:P,4,0),0)</f>
        <v>50000</v>
      </c>
      <c r="D41" s="30">
        <f>IFERROR(VLOOKUP(A41,'[1]1 COG'!B:P,5,0),0)-IFERROR(VLOOKUP(A41,'[1]1 COG'!B:P,6,0),0)+IFERROR(VLOOKUP(A41,'[1]1 COG'!B:P,7,0),0)-IFERROR(VLOOKUP(A41,'[1]1 COG'!B:P,8,0),0)</f>
        <v>-20000</v>
      </c>
      <c r="E41" s="36">
        <f t="shared" si="4"/>
        <v>30000</v>
      </c>
      <c r="F41" s="30">
        <f>IFERROR(VLOOKUP(A41,'[1]1 COG'!B:P,11,0),0)</f>
        <v>30000</v>
      </c>
      <c r="G41" s="30">
        <f>IFERROR(VLOOKUP(A41,'[1]1 COG'!B:P,12,0),0)</f>
        <v>20000</v>
      </c>
      <c r="H41" s="31">
        <f t="shared" si="9"/>
        <v>0</v>
      </c>
    </row>
    <row r="42" spans="1:8" x14ac:dyDescent="0.25">
      <c r="A42" s="1">
        <v>4500</v>
      </c>
      <c r="B42" s="29" t="s">
        <v>47</v>
      </c>
      <c r="C42" s="30">
        <f>IFERROR(VLOOKUP(A42,'[1]1 COG'!B:P,4,0),0)</f>
        <v>0</v>
      </c>
      <c r="D42" s="30">
        <f>IFERROR(VLOOKUP(A42,'[1]1 COG'!B:P,5,0),0)-IFERROR(VLOOKUP(A42,'[1]1 COG'!B:P,6,0),0)+IFERROR(VLOOKUP(A42,'[1]1 COG'!B:P,7,0),0)-IFERROR(VLOOKUP(A42,'[1]1 COG'!B:P,8,0),0)</f>
        <v>0</v>
      </c>
      <c r="E42" s="36">
        <f t="shared" si="4"/>
        <v>0</v>
      </c>
      <c r="F42" s="30">
        <f>IFERROR(VLOOKUP(A42,'[1]1 COG'!B:P,11,0),0)</f>
        <v>0</v>
      </c>
      <c r="G42" s="30">
        <f>IFERROR(VLOOKUP(A42,'[1]1 COG'!B:P,12,0),0)</f>
        <v>0</v>
      </c>
      <c r="H42" s="31">
        <f t="shared" si="9"/>
        <v>0</v>
      </c>
    </row>
    <row r="43" spans="1:8" x14ac:dyDescent="0.25">
      <c r="A43" s="1">
        <v>4600</v>
      </c>
      <c r="B43" s="29" t="s">
        <v>48</v>
      </c>
      <c r="C43" s="30">
        <f>IFERROR(VLOOKUP(A43,'[1]1 COG'!B:P,4,0),0)</f>
        <v>0</v>
      </c>
      <c r="D43" s="30">
        <f>IFERROR(VLOOKUP(A43,'[1]1 COG'!B:P,5,0),0)-IFERROR(VLOOKUP(A43,'[1]1 COG'!B:P,6,0),0)+IFERROR(VLOOKUP(A43,'[1]1 COG'!B:P,7,0),0)-IFERROR(VLOOKUP(A43,'[1]1 COG'!B:P,8,0),0)</f>
        <v>0</v>
      </c>
      <c r="E43" s="36">
        <f t="shared" si="4"/>
        <v>0</v>
      </c>
      <c r="F43" s="30">
        <f>IFERROR(VLOOKUP(A43,'[1]1 COG'!B:P,11,0),0)</f>
        <v>0</v>
      </c>
      <c r="G43" s="30">
        <f>IFERROR(VLOOKUP(A43,'[1]1 COG'!B:P,12,0),0)</f>
        <v>0</v>
      </c>
      <c r="H43" s="31">
        <f t="shared" si="9"/>
        <v>0</v>
      </c>
    </row>
    <row r="44" spans="1:8" x14ac:dyDescent="0.25">
      <c r="A44" s="1">
        <v>4700</v>
      </c>
      <c r="B44" s="29" t="s">
        <v>49</v>
      </c>
      <c r="C44" s="30">
        <f>IFERROR(VLOOKUP(A44,'[1]1 COG'!B:P,4,0),0)</f>
        <v>0</v>
      </c>
      <c r="D44" s="30">
        <f>IFERROR(VLOOKUP(A44,'[1]1 COG'!B:P,5,0),0)-IFERROR(VLOOKUP(A44,'[1]1 COG'!B:P,6,0),0)+IFERROR(VLOOKUP(A44,'[1]1 COG'!B:P,7,0),0)-IFERROR(VLOOKUP(A44,'[1]1 COG'!B:P,8,0),0)</f>
        <v>0</v>
      </c>
      <c r="E44" s="36">
        <f t="shared" si="4"/>
        <v>0</v>
      </c>
      <c r="F44" s="30">
        <f>IFERROR(VLOOKUP(A44,'[1]1 COG'!B:P,11,0),0)</f>
        <v>0</v>
      </c>
      <c r="G44" s="30">
        <f>IFERROR(VLOOKUP(A44,'[1]1 COG'!B:P,12,0),0)</f>
        <v>0</v>
      </c>
      <c r="H44" s="31">
        <f t="shared" si="9"/>
        <v>0</v>
      </c>
    </row>
    <row r="45" spans="1:8" x14ac:dyDescent="0.25">
      <c r="A45" s="1">
        <v>4800</v>
      </c>
      <c r="B45" s="29" t="s">
        <v>50</v>
      </c>
      <c r="C45" s="30">
        <f>IFERROR(VLOOKUP(A45,'[1]1 COG'!B:P,4,0),0)</f>
        <v>0</v>
      </c>
      <c r="D45" s="30">
        <f>IFERROR(VLOOKUP(A45,'[1]1 COG'!B:P,5,0),0)-IFERROR(VLOOKUP(A45,'[1]1 COG'!B:P,6,0),0)+IFERROR(VLOOKUP(A45,'[1]1 COG'!B:P,7,0),0)-IFERROR(VLOOKUP(A45,'[1]1 COG'!B:P,8,0),0)</f>
        <v>0</v>
      </c>
      <c r="E45" s="36">
        <f t="shared" si="4"/>
        <v>0</v>
      </c>
      <c r="F45" s="30">
        <f>IFERROR(VLOOKUP(A45,'[1]1 COG'!B:P,11,0),0)</f>
        <v>0</v>
      </c>
      <c r="G45" s="30">
        <f>IFERROR(VLOOKUP(A45,'[1]1 COG'!B:P,12,0),0)</f>
        <v>0</v>
      </c>
      <c r="H45" s="31">
        <f t="shared" si="9"/>
        <v>0</v>
      </c>
    </row>
    <row r="46" spans="1:8" x14ac:dyDescent="0.25">
      <c r="A46" s="1">
        <v>4900</v>
      </c>
      <c r="B46" s="29" t="s">
        <v>51</v>
      </c>
      <c r="C46" s="30">
        <f>IFERROR(VLOOKUP(A46,'[1]1 COG'!B:P,4,0),0)</f>
        <v>0</v>
      </c>
      <c r="D46" s="30">
        <f>IFERROR(VLOOKUP(A46,'[1]1 COG'!B:P,5,0),0)-IFERROR(VLOOKUP(A46,'[1]1 COG'!B:P,6,0),0)+IFERROR(VLOOKUP(A46,'[1]1 COG'!B:P,7,0),0)-IFERROR(VLOOKUP(A46,'[1]1 COG'!B:P,8,0),0)</f>
        <v>0</v>
      </c>
      <c r="E46" s="36">
        <f t="shared" si="4"/>
        <v>0</v>
      </c>
      <c r="F46" s="30">
        <f>IFERROR(VLOOKUP(A46,'[1]1 COG'!B:P,11,0),0)</f>
        <v>0</v>
      </c>
      <c r="G46" s="30">
        <f>IFERROR(VLOOKUP(A46,'[1]1 COG'!B:P,12,0),0)</f>
        <v>0</v>
      </c>
      <c r="H46" s="31">
        <f t="shared" si="9"/>
        <v>0</v>
      </c>
    </row>
    <row r="47" spans="1:8" x14ac:dyDescent="0.25">
      <c r="A47" s="1" t="s">
        <v>13</v>
      </c>
      <c r="B47" s="32" t="s">
        <v>52</v>
      </c>
      <c r="C47" s="33">
        <f t="shared" ref="C47:H47" si="10">SUM(C48:C56)</f>
        <v>0</v>
      </c>
      <c r="D47" s="33">
        <f t="shared" si="10"/>
        <v>7182924.570000004</v>
      </c>
      <c r="E47" s="33">
        <f t="shared" si="10"/>
        <v>7182924.570000004</v>
      </c>
      <c r="F47" s="33">
        <f>SUM(F48:F56)</f>
        <v>6893298.1099999994</v>
      </c>
      <c r="G47" s="33">
        <f t="shared" si="10"/>
        <v>6707476.7999999998</v>
      </c>
      <c r="H47" s="34">
        <f t="shared" si="10"/>
        <v>289626.46000000375</v>
      </c>
    </row>
    <row r="48" spans="1:8" x14ac:dyDescent="0.25">
      <c r="A48" s="1">
        <v>5100</v>
      </c>
      <c r="B48" s="29" t="s">
        <v>53</v>
      </c>
      <c r="C48" s="30">
        <f>IFERROR(VLOOKUP(A48,'[1]1 COG'!B:P,4,0),0)</f>
        <v>0</v>
      </c>
      <c r="D48" s="30">
        <f>IFERROR(VLOOKUP(A48,'[1]1 COG'!B:P,5,0),0)-IFERROR(VLOOKUP(A48,'[1]1 COG'!B:P,6,0),0)+IFERROR(VLOOKUP(A48,'[1]1 COG'!B:P,7,0),0)-IFERROR(VLOOKUP(A48,'[1]1 COG'!B:P,8,0),0)</f>
        <v>2409421.9500000002</v>
      </c>
      <c r="E48" s="36">
        <f t="shared" si="4"/>
        <v>2409421.9500000002</v>
      </c>
      <c r="F48" s="30">
        <f>IFERROR(VLOOKUP(A48,'[1]1 COG'!B:P,11,0),0)</f>
        <v>2393904.98</v>
      </c>
      <c r="G48" s="30">
        <f>IFERROR(VLOOKUP(A48,'[1]1 COG'!B:P,12,0),0)</f>
        <v>2393904.98</v>
      </c>
      <c r="H48" s="31">
        <f t="shared" ref="H48:H56" si="11">+E48-F48</f>
        <v>15516.970000000205</v>
      </c>
    </row>
    <row r="49" spans="1:8" x14ac:dyDescent="0.25">
      <c r="A49" s="1">
        <v>5200</v>
      </c>
      <c r="B49" s="29" t="s">
        <v>54</v>
      </c>
      <c r="C49" s="30">
        <f>IFERROR(VLOOKUP(A49,'[1]1 COG'!B:P,4,0),0)</f>
        <v>0</v>
      </c>
      <c r="D49" s="30">
        <f>IFERROR(VLOOKUP(A49,'[1]1 COG'!B:P,5,0),0)-IFERROR(VLOOKUP(A49,'[1]1 COG'!B:P,6,0),0)+IFERROR(VLOOKUP(A49,'[1]1 COG'!B:P,7,0),0)-IFERROR(VLOOKUP(A49,'[1]1 COG'!B:P,8,0),0)</f>
        <v>13141.61</v>
      </c>
      <c r="E49" s="36">
        <f t="shared" si="4"/>
        <v>13141.61</v>
      </c>
      <c r="F49" s="30">
        <f>IFERROR(VLOOKUP(A49,'[1]1 COG'!B:P,11,0),0)</f>
        <v>13141.61</v>
      </c>
      <c r="G49" s="30">
        <f>IFERROR(VLOOKUP(A49,'[1]1 COG'!B:P,12,0),0)</f>
        <v>13141.61</v>
      </c>
      <c r="H49" s="31">
        <f t="shared" si="11"/>
        <v>0</v>
      </c>
    </row>
    <row r="50" spans="1:8" x14ac:dyDescent="0.25">
      <c r="A50" s="1">
        <v>5300</v>
      </c>
      <c r="B50" s="29" t="s">
        <v>55</v>
      </c>
      <c r="C50" s="30">
        <f>IFERROR(VLOOKUP(A50,'[1]1 COG'!B:P,4,0),0)</f>
        <v>0</v>
      </c>
      <c r="D50" s="30">
        <f>IFERROR(VLOOKUP(A50,'[1]1 COG'!B:P,5,0),0)-IFERROR(VLOOKUP(A50,'[1]1 COG'!B:P,6,0),0)+IFERROR(VLOOKUP(A50,'[1]1 COG'!B:P,7,0),0)-IFERROR(VLOOKUP(A50,'[1]1 COG'!B:P,8,0),0)</f>
        <v>0</v>
      </c>
      <c r="E50" s="36">
        <f t="shared" si="4"/>
        <v>0</v>
      </c>
      <c r="F50" s="30">
        <f>IFERROR(VLOOKUP(A50,'[1]1 COG'!B:P,11,0),0)</f>
        <v>0</v>
      </c>
      <c r="G50" s="30">
        <f>IFERROR(VLOOKUP(A50,'[1]1 COG'!B:P,12,0),0)</f>
        <v>0</v>
      </c>
      <c r="H50" s="31">
        <f t="shared" si="11"/>
        <v>0</v>
      </c>
    </row>
    <row r="51" spans="1:8" x14ac:dyDescent="0.25">
      <c r="A51" s="1">
        <v>5400</v>
      </c>
      <c r="B51" s="29" t="s">
        <v>56</v>
      </c>
      <c r="C51" s="30">
        <f>IFERROR(VLOOKUP(A51,'[1]1 COG'!B:P,4,0),0)</f>
        <v>0</v>
      </c>
      <c r="D51" s="30">
        <f>IFERROR(VLOOKUP(A51,'[1]1 COG'!B:P,5,0),0)-IFERROR(VLOOKUP(A51,'[1]1 COG'!B:P,6,0),0)+IFERROR(VLOOKUP(A51,'[1]1 COG'!B:P,7,0),0)-IFERROR(VLOOKUP(A51,'[1]1 COG'!B:P,8,0),0)</f>
        <v>4400488.8400000036</v>
      </c>
      <c r="E51" s="36">
        <f t="shared" si="4"/>
        <v>4400488.8400000036</v>
      </c>
      <c r="F51" s="30">
        <f>IFERROR(VLOOKUP(A51,'[1]1 COG'!B:P,11,0),0)</f>
        <v>4146724.17</v>
      </c>
      <c r="G51" s="30">
        <f>IFERROR(VLOOKUP(A51,'[1]1 COG'!B:P,12,0),0)</f>
        <v>4146724.17</v>
      </c>
      <c r="H51" s="31">
        <f t="shared" si="11"/>
        <v>253764.67000000365</v>
      </c>
    </row>
    <row r="52" spans="1:8" x14ac:dyDescent="0.25">
      <c r="A52" s="1">
        <v>5500</v>
      </c>
      <c r="B52" s="29" t="s">
        <v>57</v>
      </c>
      <c r="C52" s="30">
        <f>IFERROR(VLOOKUP(A52,'[1]1 COG'!B:P,4,0),0)</f>
        <v>0</v>
      </c>
      <c r="D52" s="30">
        <f>IFERROR(VLOOKUP(A52,'[1]1 COG'!B:P,5,0),0)-IFERROR(VLOOKUP(A52,'[1]1 COG'!B:P,6,0),0)+IFERROR(VLOOKUP(A52,'[1]1 COG'!B:P,7,0),0)-IFERROR(VLOOKUP(A52,'[1]1 COG'!B:P,8,0),0)</f>
        <v>0</v>
      </c>
      <c r="E52" s="36">
        <f t="shared" si="4"/>
        <v>0</v>
      </c>
      <c r="F52" s="30">
        <f>IFERROR(VLOOKUP(A52,'[1]1 COG'!B:P,11,0),0)</f>
        <v>0</v>
      </c>
      <c r="G52" s="30">
        <f>IFERROR(VLOOKUP(A52,'[1]1 COG'!B:P,12,0),0)</f>
        <v>0</v>
      </c>
      <c r="H52" s="31">
        <f t="shared" si="11"/>
        <v>0</v>
      </c>
    </row>
    <row r="53" spans="1:8" x14ac:dyDescent="0.25">
      <c r="A53" s="1">
        <v>5600</v>
      </c>
      <c r="B53" s="29" t="s">
        <v>58</v>
      </c>
      <c r="C53" s="30">
        <f>IFERROR(VLOOKUP(A53,'[1]1 COG'!B:P,4,0),0)</f>
        <v>0</v>
      </c>
      <c r="D53" s="30">
        <f>IFERROR(VLOOKUP(A53,'[1]1 COG'!B:P,5,0),0)-IFERROR(VLOOKUP(A53,'[1]1 COG'!B:P,6,0),0)+IFERROR(VLOOKUP(A53,'[1]1 COG'!B:P,7,0),0)-IFERROR(VLOOKUP(A53,'[1]1 COG'!B:P,8,0),0)</f>
        <v>359872.16999999993</v>
      </c>
      <c r="E53" s="36">
        <f t="shared" si="4"/>
        <v>359872.16999999993</v>
      </c>
      <c r="F53" s="30">
        <f>IFERROR(VLOOKUP(A53,'[1]1 COG'!B:P,11,0),0)</f>
        <v>339527.35000000003</v>
      </c>
      <c r="G53" s="30">
        <f>IFERROR(VLOOKUP(A53,'[1]1 COG'!B:P,12,0),0)</f>
        <v>153706.04</v>
      </c>
      <c r="H53" s="31">
        <f t="shared" si="11"/>
        <v>20344.819999999891</v>
      </c>
    </row>
    <row r="54" spans="1:8" x14ac:dyDescent="0.25">
      <c r="A54" s="1">
        <v>5700</v>
      </c>
      <c r="B54" s="29" t="s">
        <v>59</v>
      </c>
      <c r="C54" s="30">
        <f>IFERROR(VLOOKUP(A54,'[1]1 COG'!B:P,4,0),0)</f>
        <v>0</v>
      </c>
      <c r="D54" s="30">
        <f>IFERROR(VLOOKUP(A54,'[1]1 COG'!B:P,5,0),0)-IFERROR(VLOOKUP(A54,'[1]1 COG'!B:P,6,0),0)+IFERROR(VLOOKUP(A54,'[1]1 COG'!B:P,7,0),0)-IFERROR(VLOOKUP(A54,'[1]1 COG'!B:P,8,0),0)</f>
        <v>0</v>
      </c>
      <c r="E54" s="36">
        <f t="shared" si="4"/>
        <v>0</v>
      </c>
      <c r="F54" s="30">
        <f>IFERROR(VLOOKUP(A54,'[1]1 COG'!B:P,11,0),0)</f>
        <v>0</v>
      </c>
      <c r="G54" s="30">
        <f>IFERROR(VLOOKUP(A54,'[1]1 COG'!B:P,12,0),0)</f>
        <v>0</v>
      </c>
      <c r="H54" s="31">
        <f t="shared" si="11"/>
        <v>0</v>
      </c>
    </row>
    <row r="55" spans="1:8" x14ac:dyDescent="0.25">
      <c r="A55" s="1">
        <v>5800</v>
      </c>
      <c r="B55" s="29" t="s">
        <v>60</v>
      </c>
      <c r="C55" s="30">
        <f>IFERROR(VLOOKUP(A55,'[1]1 COG'!B:P,4,0),0)</f>
        <v>0</v>
      </c>
      <c r="D55" s="30">
        <f>IFERROR(VLOOKUP(A55,'[1]1 COG'!B:P,5,0),0)-IFERROR(VLOOKUP(A55,'[1]1 COG'!B:P,6,0),0)+IFERROR(VLOOKUP(A55,'[1]1 COG'!B:P,7,0),0)-IFERROR(VLOOKUP(A55,'[1]1 COG'!B:P,8,0),0)</f>
        <v>0</v>
      </c>
      <c r="E55" s="36">
        <f t="shared" si="4"/>
        <v>0</v>
      </c>
      <c r="F55" s="30">
        <f>IFERROR(VLOOKUP(A55,'[1]1 COG'!B:P,11,0),0)</f>
        <v>0</v>
      </c>
      <c r="G55" s="30">
        <f>IFERROR(VLOOKUP(A55,'[1]1 COG'!B:P,12,0),0)</f>
        <v>0</v>
      </c>
      <c r="H55" s="31">
        <f t="shared" si="11"/>
        <v>0</v>
      </c>
    </row>
    <row r="56" spans="1:8" x14ac:dyDescent="0.25">
      <c r="A56" s="1">
        <v>5900</v>
      </c>
      <c r="B56" s="29" t="s">
        <v>61</v>
      </c>
      <c r="C56" s="30">
        <f>IFERROR(VLOOKUP(A56,'[1]1 COG'!B:P,4,0),0)</f>
        <v>0</v>
      </c>
      <c r="D56" s="30">
        <f>IFERROR(VLOOKUP(A56,'[1]1 COG'!B:P,5,0),0)-IFERROR(VLOOKUP(A56,'[1]1 COG'!B:P,6,0),0)+IFERROR(VLOOKUP(A56,'[1]1 COG'!B:P,7,0),0)-IFERROR(VLOOKUP(A56,'[1]1 COG'!B:P,8,0),0)</f>
        <v>0</v>
      </c>
      <c r="E56" s="36">
        <f t="shared" si="4"/>
        <v>0</v>
      </c>
      <c r="F56" s="30">
        <f>IFERROR(VLOOKUP(A56,'[1]1 COG'!B:P,11,0),0)</f>
        <v>0</v>
      </c>
      <c r="G56" s="30">
        <f>IFERROR(VLOOKUP(A56,'[1]1 COG'!B:P,12,0),0)</f>
        <v>0</v>
      </c>
      <c r="H56" s="31">
        <f t="shared" si="11"/>
        <v>0</v>
      </c>
    </row>
    <row r="57" spans="1:8" x14ac:dyDescent="0.25">
      <c r="A57" s="1" t="s">
        <v>13</v>
      </c>
      <c r="B57" s="32" t="s">
        <v>62</v>
      </c>
      <c r="C57" s="33">
        <f t="shared" ref="C57:H57" si="12">SUM(C58:C60)</f>
        <v>14912300.640000001</v>
      </c>
      <c r="D57" s="33">
        <f t="shared" si="12"/>
        <v>1785435.849999994</v>
      </c>
      <c r="E57" s="33">
        <f t="shared" si="12"/>
        <v>16697736.489999995</v>
      </c>
      <c r="F57" s="33">
        <f t="shared" si="12"/>
        <v>14821318.870000001</v>
      </c>
      <c r="G57" s="33">
        <f t="shared" si="12"/>
        <v>9920834.2100000009</v>
      </c>
      <c r="H57" s="34">
        <f t="shared" si="12"/>
        <v>1876417.6199999936</v>
      </c>
    </row>
    <row r="58" spans="1:8" x14ac:dyDescent="0.25">
      <c r="A58" s="1">
        <v>6100</v>
      </c>
      <c r="B58" s="42" t="s">
        <v>63</v>
      </c>
      <c r="C58" s="30">
        <f>IFERROR(VLOOKUP(A58,'[1]1 COG'!B:P,4,0),0)</f>
        <v>14912300.640000001</v>
      </c>
      <c r="D58" s="30">
        <f>IFERROR(VLOOKUP(A58,'[1]1 COG'!B:P,5,0),0)-IFERROR(VLOOKUP(A58,'[1]1 COG'!B:P,6,0),0)+IFERROR(VLOOKUP(A58,'[1]1 COG'!B:P,7,0),0)-IFERROR(VLOOKUP(A58,'[1]1 COG'!B:P,8,0),0)</f>
        <v>1785435.849999994</v>
      </c>
      <c r="E58" s="36">
        <f t="shared" si="4"/>
        <v>16697736.489999995</v>
      </c>
      <c r="F58" s="30">
        <f>IFERROR(VLOOKUP(A58,'[1]1 COG'!B:P,11,0),0)</f>
        <v>14821318.870000001</v>
      </c>
      <c r="G58" s="30">
        <f>IFERROR(VLOOKUP(A58,'[1]1 COG'!B:P,12,0),0)</f>
        <v>9920834.2100000009</v>
      </c>
      <c r="H58" s="43">
        <f>+E58-F58</f>
        <v>1876417.6199999936</v>
      </c>
    </row>
    <row r="59" spans="1:8" x14ac:dyDescent="0.25">
      <c r="A59" s="1">
        <v>6200</v>
      </c>
      <c r="B59" s="38" t="s">
        <v>64</v>
      </c>
      <c r="C59" s="30">
        <f>IFERROR(VLOOKUP(A59,'[1]1 COG'!B:P,4,0),0)</f>
        <v>0</v>
      </c>
      <c r="D59" s="30">
        <f>IFERROR(VLOOKUP(A59,'[1]1 COG'!B:P,5,0),0)-IFERROR(VLOOKUP(A59,'[1]1 COG'!B:P,6,0),0)+IFERROR(VLOOKUP(A59,'[1]1 COG'!B:P,7,0),0)-IFERROR(VLOOKUP(A59,'[1]1 COG'!B:P,8,0),0)</f>
        <v>0</v>
      </c>
      <c r="E59" s="36">
        <f t="shared" si="4"/>
        <v>0</v>
      </c>
      <c r="F59" s="30">
        <f>IFERROR(VLOOKUP(A59,'[1]1 COG'!B:P,11,0),0)</f>
        <v>0</v>
      </c>
      <c r="G59" s="30">
        <f>IFERROR(VLOOKUP(A59,'[1]1 COG'!B:P,12,0),0)</f>
        <v>0</v>
      </c>
      <c r="H59" s="43">
        <f>+E59-F59</f>
        <v>0</v>
      </c>
    </row>
    <row r="60" spans="1:8" x14ac:dyDescent="0.25">
      <c r="A60" s="1">
        <v>6300</v>
      </c>
      <c r="B60" s="29" t="s">
        <v>65</v>
      </c>
      <c r="C60" s="30">
        <f>IFERROR(VLOOKUP(A60,'[1]1 COG'!B:P,4,0),0)</f>
        <v>0</v>
      </c>
      <c r="D60" s="30">
        <f>IFERROR(VLOOKUP(A60,'[1]1 COG'!B:P,5,0),0)-IFERROR(VLOOKUP(A60,'[1]1 COG'!B:P,6,0),0)+IFERROR(VLOOKUP(A60,'[1]1 COG'!B:P,7,0),0)-IFERROR(VLOOKUP(A60,'[1]1 COG'!B:P,8,0),0)</f>
        <v>0</v>
      </c>
      <c r="E60" s="36">
        <f t="shared" si="4"/>
        <v>0</v>
      </c>
      <c r="F60" s="30">
        <f>IFERROR(VLOOKUP(A60,'[1]1 COG'!B:P,11,0),0)</f>
        <v>0</v>
      </c>
      <c r="G60" s="30">
        <f>IFERROR(VLOOKUP(A60,'[1]1 COG'!B:P,12,0),0)</f>
        <v>0</v>
      </c>
      <c r="H60" s="43">
        <f>+E60-F60</f>
        <v>0</v>
      </c>
    </row>
    <row r="61" spans="1:8" x14ac:dyDescent="0.25">
      <c r="A61" s="1" t="s">
        <v>13</v>
      </c>
      <c r="B61" s="32" t="s">
        <v>66</v>
      </c>
      <c r="C61" s="33">
        <f t="shared" ref="C61:H61" si="13">SUM(C62:C68)</f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4">
        <f t="shared" si="13"/>
        <v>0</v>
      </c>
    </row>
    <row r="62" spans="1:8" x14ac:dyDescent="0.25">
      <c r="B62" s="29" t="s">
        <v>67</v>
      </c>
      <c r="C62" s="30">
        <f>IFERROR(VLOOKUP(A62,'[1]1 COG'!B:P,4,0),0)</f>
        <v>0</v>
      </c>
      <c r="D62" s="44">
        <v>0</v>
      </c>
      <c r="E62" s="36">
        <f t="shared" si="4"/>
        <v>0</v>
      </c>
      <c r="F62" s="44">
        <v>0</v>
      </c>
      <c r="G62" s="44">
        <v>0</v>
      </c>
      <c r="H62" s="43">
        <f t="shared" ref="H62:H68" si="14">+E62-F62</f>
        <v>0</v>
      </c>
    </row>
    <row r="63" spans="1:8" x14ac:dyDescent="0.25">
      <c r="B63" s="29" t="s">
        <v>68</v>
      </c>
      <c r="C63" s="30">
        <f>IFERROR(VLOOKUP(A63,'[1]1 COG'!B:P,4,0),0)</f>
        <v>0</v>
      </c>
      <c r="D63" s="44">
        <v>0</v>
      </c>
      <c r="E63" s="36">
        <f t="shared" si="4"/>
        <v>0</v>
      </c>
      <c r="F63" s="44">
        <v>0</v>
      </c>
      <c r="G63" s="44">
        <v>0</v>
      </c>
      <c r="H63" s="43">
        <f t="shared" si="14"/>
        <v>0</v>
      </c>
    </row>
    <row r="64" spans="1:8" x14ac:dyDescent="0.25">
      <c r="B64" s="29" t="s">
        <v>69</v>
      </c>
      <c r="C64" s="30">
        <f>IFERROR(VLOOKUP(A64,'[1]1 COG'!B:P,4,0),0)</f>
        <v>0</v>
      </c>
      <c r="D64" s="44">
        <v>0</v>
      </c>
      <c r="E64" s="36">
        <f t="shared" si="4"/>
        <v>0</v>
      </c>
      <c r="F64" s="44">
        <v>0</v>
      </c>
      <c r="G64" s="44">
        <v>0</v>
      </c>
      <c r="H64" s="43">
        <f t="shared" si="14"/>
        <v>0</v>
      </c>
    </row>
    <row r="65" spans="1:8" x14ac:dyDescent="0.25">
      <c r="B65" s="29" t="s">
        <v>70</v>
      </c>
      <c r="C65" s="30">
        <f>IFERROR(VLOOKUP(A65,'[1]1 COG'!B:P,4,0),0)</f>
        <v>0</v>
      </c>
      <c r="D65" s="44">
        <v>0</v>
      </c>
      <c r="E65" s="36">
        <f t="shared" si="4"/>
        <v>0</v>
      </c>
      <c r="F65" s="44">
        <v>0</v>
      </c>
      <c r="G65" s="44">
        <v>0</v>
      </c>
      <c r="H65" s="43">
        <f t="shared" si="14"/>
        <v>0</v>
      </c>
    </row>
    <row r="66" spans="1:8" x14ac:dyDescent="0.25">
      <c r="B66" s="29" t="s">
        <v>71</v>
      </c>
      <c r="C66" s="30">
        <f>IFERROR(VLOOKUP(A66,'[1]1 COG'!B:P,4,0),0)</f>
        <v>0</v>
      </c>
      <c r="D66" s="44">
        <v>0</v>
      </c>
      <c r="E66" s="36">
        <f t="shared" si="4"/>
        <v>0</v>
      </c>
      <c r="F66" s="44">
        <v>0</v>
      </c>
      <c r="G66" s="44">
        <v>0</v>
      </c>
      <c r="H66" s="43">
        <f t="shared" si="14"/>
        <v>0</v>
      </c>
    </row>
    <row r="67" spans="1:8" x14ac:dyDescent="0.25">
      <c r="B67" s="29" t="s">
        <v>72</v>
      </c>
      <c r="C67" s="30">
        <f>IFERROR(VLOOKUP(A67,'[1]1 COG'!B:P,4,0),0)</f>
        <v>0</v>
      </c>
      <c r="D67" s="44">
        <v>0</v>
      </c>
      <c r="E67" s="36">
        <f t="shared" si="4"/>
        <v>0</v>
      </c>
      <c r="F67" s="44">
        <v>0</v>
      </c>
      <c r="G67" s="44">
        <v>0</v>
      </c>
      <c r="H67" s="43">
        <f>+E67-F67</f>
        <v>0</v>
      </c>
    </row>
    <row r="68" spans="1:8" x14ac:dyDescent="0.25">
      <c r="B68" s="29" t="s">
        <v>73</v>
      </c>
      <c r="C68" s="30">
        <f>IFERROR(VLOOKUP(A68,'[1]1 COG'!B:P,4,0),0)</f>
        <v>0</v>
      </c>
      <c r="D68" s="44">
        <v>0</v>
      </c>
      <c r="E68" s="36">
        <f t="shared" si="4"/>
        <v>0</v>
      </c>
      <c r="F68" s="44">
        <v>0</v>
      </c>
      <c r="G68" s="44">
        <v>0</v>
      </c>
      <c r="H68" s="43">
        <f t="shared" si="14"/>
        <v>0</v>
      </c>
    </row>
    <row r="69" spans="1:8" x14ac:dyDescent="0.25">
      <c r="B69" s="32" t="s">
        <v>74</v>
      </c>
      <c r="C69" s="45">
        <f t="shared" ref="C69:H69" si="15">SUM(C70:C72)</f>
        <v>0</v>
      </c>
      <c r="D69" s="45">
        <f t="shared" si="15"/>
        <v>0</v>
      </c>
      <c r="E69" s="45">
        <f t="shared" si="15"/>
        <v>0</v>
      </c>
      <c r="F69" s="45">
        <f t="shared" si="15"/>
        <v>0</v>
      </c>
      <c r="G69" s="45">
        <f t="shared" si="15"/>
        <v>0</v>
      </c>
      <c r="H69" s="46">
        <f t="shared" si="15"/>
        <v>0</v>
      </c>
    </row>
    <row r="70" spans="1:8" x14ac:dyDescent="0.25">
      <c r="B70" s="29" t="s">
        <v>75</v>
      </c>
      <c r="C70" s="30">
        <f>IFERROR(VLOOKUP(A70,'[1]1 COG'!B:P,4,0),0)</f>
        <v>0</v>
      </c>
      <c r="D70" s="44">
        <v>0</v>
      </c>
      <c r="E70" s="36">
        <f t="shared" si="4"/>
        <v>0</v>
      </c>
      <c r="F70" s="44">
        <v>0</v>
      </c>
      <c r="G70" s="44">
        <v>0</v>
      </c>
      <c r="H70" s="43">
        <f>+E70-F70</f>
        <v>0</v>
      </c>
    </row>
    <row r="71" spans="1:8" x14ac:dyDescent="0.25">
      <c r="B71" s="29" t="s">
        <v>76</v>
      </c>
      <c r="C71" s="30">
        <f>IFERROR(VLOOKUP(A71,'[1]1 COG'!B:P,4,0),0)</f>
        <v>0</v>
      </c>
      <c r="D71" s="44">
        <v>0</v>
      </c>
      <c r="E71" s="36">
        <f t="shared" si="4"/>
        <v>0</v>
      </c>
      <c r="F71" s="44">
        <v>0</v>
      </c>
      <c r="G71" s="44">
        <v>0</v>
      </c>
      <c r="H71" s="43">
        <f>+E71-F71</f>
        <v>0</v>
      </c>
    </row>
    <row r="72" spans="1:8" x14ac:dyDescent="0.25">
      <c r="B72" s="29" t="s">
        <v>77</v>
      </c>
      <c r="C72" s="30">
        <f>IFERROR(VLOOKUP(A72,'[1]1 COG'!B:P,4,0),0)</f>
        <v>0</v>
      </c>
      <c r="D72" s="44">
        <v>0</v>
      </c>
      <c r="E72" s="36">
        <f t="shared" si="4"/>
        <v>0</v>
      </c>
      <c r="F72" s="44">
        <v>0</v>
      </c>
      <c r="G72" s="44">
        <v>0</v>
      </c>
      <c r="H72" s="43">
        <f>+E72-F72</f>
        <v>0</v>
      </c>
    </row>
    <row r="73" spans="1:8" x14ac:dyDescent="0.25">
      <c r="A73" s="1" t="s">
        <v>13</v>
      </c>
      <c r="B73" s="32" t="s">
        <v>78</v>
      </c>
      <c r="C73" s="33">
        <f t="shared" ref="C73:H73" si="16">SUM(C74:C80)</f>
        <v>0</v>
      </c>
      <c r="D73" s="33">
        <f t="shared" si="16"/>
        <v>267621.63</v>
      </c>
      <c r="E73" s="33">
        <f t="shared" si="16"/>
        <v>267621.63</v>
      </c>
      <c r="F73" s="33">
        <f t="shared" si="16"/>
        <v>267621.63</v>
      </c>
      <c r="G73" s="33">
        <f t="shared" si="16"/>
        <v>267621.63</v>
      </c>
      <c r="H73" s="34">
        <f t="shared" si="16"/>
        <v>0</v>
      </c>
    </row>
    <row r="74" spans="1:8" x14ac:dyDescent="0.25">
      <c r="A74" s="1">
        <v>9100</v>
      </c>
      <c r="B74" s="29" t="s">
        <v>79</v>
      </c>
      <c r="C74" s="30">
        <f>IFERROR(VLOOKUP(A74,'[1]1 COG'!B:P,4,0),0)</f>
        <v>0</v>
      </c>
      <c r="D74" s="30">
        <f>IFERROR(VLOOKUP(A74,'[1]1 COG'!B:P,5,0),0)-IFERROR(VLOOKUP(A74,'[1]1 COG'!B:P,6,0),0)+IFERROR(VLOOKUP(A74,'[1]1 COG'!B:P,7,0),0)-IFERROR(VLOOKUP(A74,'[1]1 COG'!B:P,8,0),0)</f>
        <v>0</v>
      </c>
      <c r="E74" s="36">
        <f t="shared" si="4"/>
        <v>0</v>
      </c>
      <c r="F74" s="30">
        <f>IFERROR(VLOOKUP(A74,'[1]1 COG'!B:P,11,0),0)</f>
        <v>0</v>
      </c>
      <c r="G74" s="30">
        <f>IFERROR(VLOOKUP(A74,'[1]1 COG'!B:P,12,0),0)</f>
        <v>0</v>
      </c>
      <c r="H74" s="31">
        <f t="shared" ref="H74:H79" si="17">+E74-F74</f>
        <v>0</v>
      </c>
    </row>
    <row r="75" spans="1:8" x14ac:dyDescent="0.25">
      <c r="A75" s="1">
        <v>9200</v>
      </c>
      <c r="B75" s="29" t="s">
        <v>80</v>
      </c>
      <c r="C75" s="30">
        <f>IFERROR(VLOOKUP(A75,'[1]1 COG'!B:P,4,0),0)</f>
        <v>0</v>
      </c>
      <c r="D75" s="30">
        <f>IFERROR(VLOOKUP(A75,'[1]1 COG'!B:P,5,0),0)-IFERROR(VLOOKUP(A75,'[1]1 COG'!B:P,6,0),0)+IFERROR(VLOOKUP(A75,'[1]1 COG'!B:P,7,0),0)-IFERROR(VLOOKUP(A75,'[1]1 COG'!B:P,8,0),0)</f>
        <v>0</v>
      </c>
      <c r="E75" s="36">
        <f t="shared" si="4"/>
        <v>0</v>
      </c>
      <c r="F75" s="30">
        <f>IFERROR(VLOOKUP(A75,'[1]1 COG'!B:P,11,0),0)</f>
        <v>0</v>
      </c>
      <c r="G75" s="30">
        <f>IFERROR(VLOOKUP(A75,'[1]1 COG'!B:P,12,0),0)</f>
        <v>0</v>
      </c>
      <c r="H75" s="31">
        <f t="shared" si="17"/>
        <v>0</v>
      </c>
    </row>
    <row r="76" spans="1:8" x14ac:dyDescent="0.25">
      <c r="A76" s="1">
        <v>9300</v>
      </c>
      <c r="B76" s="29" t="s">
        <v>81</v>
      </c>
      <c r="C76" s="30">
        <f>IFERROR(VLOOKUP(A76,'[1]1 COG'!B:P,4,0),0)</f>
        <v>0</v>
      </c>
      <c r="D76" s="30">
        <f>IFERROR(VLOOKUP(A76,'[1]1 COG'!B:P,5,0),0)-IFERROR(VLOOKUP(A76,'[1]1 COG'!B:P,6,0),0)+IFERROR(VLOOKUP(A76,'[1]1 COG'!B:P,7,0),0)-IFERROR(VLOOKUP(A76,'[1]1 COG'!B:P,8,0),0)</f>
        <v>0</v>
      </c>
      <c r="E76" s="36">
        <f t="shared" si="4"/>
        <v>0</v>
      </c>
      <c r="F76" s="30">
        <f>IFERROR(VLOOKUP(A76,'[1]1 COG'!B:P,11,0),0)</f>
        <v>0</v>
      </c>
      <c r="G76" s="30">
        <f>IFERROR(VLOOKUP(A76,'[1]1 COG'!B:P,12,0),0)</f>
        <v>0</v>
      </c>
      <c r="H76" s="31">
        <f t="shared" si="17"/>
        <v>0</v>
      </c>
    </row>
    <row r="77" spans="1:8" x14ac:dyDescent="0.25">
      <c r="A77" s="1">
        <v>9400</v>
      </c>
      <c r="B77" s="29" t="s">
        <v>82</v>
      </c>
      <c r="C77" s="30">
        <f>IFERROR(VLOOKUP(A77,'[1]1 COG'!B:P,4,0),0)</f>
        <v>0</v>
      </c>
      <c r="D77" s="30">
        <f>IFERROR(VLOOKUP(A77,'[1]1 COG'!B:P,5,0),0)-IFERROR(VLOOKUP(A77,'[1]1 COG'!B:P,6,0),0)+IFERROR(VLOOKUP(A77,'[1]1 COG'!B:P,7,0),0)-IFERROR(VLOOKUP(A77,'[1]1 COG'!B:P,8,0),0)</f>
        <v>267621.63</v>
      </c>
      <c r="E77" s="36">
        <f t="shared" si="4"/>
        <v>267621.63</v>
      </c>
      <c r="F77" s="30">
        <f>IFERROR(VLOOKUP(A77,'[1]1 COG'!B:P,11,0),0)</f>
        <v>267621.63</v>
      </c>
      <c r="G77" s="30">
        <f>IFERROR(VLOOKUP(A77,'[1]1 COG'!B:P,12,0),0)</f>
        <v>267621.63</v>
      </c>
      <c r="H77" s="31">
        <f t="shared" si="17"/>
        <v>0</v>
      </c>
    </row>
    <row r="78" spans="1:8" x14ac:dyDescent="0.25">
      <c r="B78" s="29" t="s">
        <v>83</v>
      </c>
      <c r="C78" s="30">
        <f>IFERROR(VLOOKUP(A78,'[1]1 COG'!B:P,4,0),0)</f>
        <v>0</v>
      </c>
      <c r="D78" s="30">
        <v>0</v>
      </c>
      <c r="E78" s="36">
        <f t="shared" si="4"/>
        <v>0</v>
      </c>
      <c r="F78" s="30">
        <v>0</v>
      </c>
      <c r="G78" s="30">
        <v>0</v>
      </c>
      <c r="H78" s="31">
        <f t="shared" si="17"/>
        <v>0</v>
      </c>
    </row>
    <row r="79" spans="1:8" x14ac:dyDescent="0.25">
      <c r="B79" s="29" t="s">
        <v>84</v>
      </c>
      <c r="C79" s="30">
        <f>IFERROR(VLOOKUP(A79,'[1]1 COG'!B:P,4,0),0)</f>
        <v>0</v>
      </c>
      <c r="D79" s="30">
        <v>0</v>
      </c>
      <c r="E79" s="36">
        <f t="shared" si="4"/>
        <v>0</v>
      </c>
      <c r="F79" s="30">
        <v>0</v>
      </c>
      <c r="G79" s="30">
        <v>0</v>
      </c>
      <c r="H79" s="31">
        <f t="shared" si="17"/>
        <v>0</v>
      </c>
    </row>
    <row r="80" spans="1:8" ht="15.75" thickBot="1" x14ac:dyDescent="0.3">
      <c r="A80" s="1">
        <v>9900</v>
      </c>
      <c r="B80" s="47" t="s">
        <v>85</v>
      </c>
      <c r="C80" s="30">
        <f>IFERROR(VLOOKUP(A80,'[1]1 COG'!B:P,4,0),0)</f>
        <v>0</v>
      </c>
      <c r="D80" s="30">
        <f>IFERROR(VLOOKUP(A80,'[1]1 COG'!B:P,5,0),0)-IFERROR(VLOOKUP(A80,'[1]1 COG'!B:P,6,0),0)+IFERROR(VLOOKUP(A80,'[1]1 COG'!B:P,7,0),0)-IFERROR(VLOOKUP(A80,'[1]1 COG'!B:P,8,0),0)</f>
        <v>0</v>
      </c>
      <c r="E80" s="36">
        <f t="shared" si="4"/>
        <v>0</v>
      </c>
      <c r="F80" s="30">
        <f>IFERROR(VLOOKUP(A80,'[1]1 COG'!B:P,11,0),0)</f>
        <v>0</v>
      </c>
      <c r="G80" s="30">
        <f>IFERROR(VLOOKUP(A80,'[1]1 COG'!B:P,12,0),0)</f>
        <v>0</v>
      </c>
      <c r="H80" s="48">
        <f>+E80-F80</f>
        <v>0</v>
      </c>
    </row>
    <row r="81" spans="2:8" s="51" customFormat="1" ht="24.95" customHeight="1" thickBot="1" x14ac:dyDescent="0.3">
      <c r="B81" s="49" t="s">
        <v>86</v>
      </c>
      <c r="C81" s="50">
        <f t="shared" ref="C81:H81" si="18">SUM(C9,C17,C27,C37,C47,C57,C73)</f>
        <v>846633045.2700001</v>
      </c>
      <c r="D81" s="50">
        <f t="shared" si="18"/>
        <v>-5753857.4500000207</v>
      </c>
      <c r="E81" s="50">
        <f t="shared" si="18"/>
        <v>840879187.82000005</v>
      </c>
      <c r="F81" s="50">
        <f t="shared" si="18"/>
        <v>821301898.60000002</v>
      </c>
      <c r="G81" s="50">
        <f t="shared" si="18"/>
        <v>690923311.59000003</v>
      </c>
      <c r="H81" s="50">
        <f t="shared" si="18"/>
        <v>19577289.219999969</v>
      </c>
    </row>
    <row r="82" spans="2:8" s="54" customFormat="1" ht="12.75" x14ac:dyDescent="0.2">
      <c r="B82" s="52"/>
      <c r="C82" s="53"/>
      <c r="D82" s="53"/>
      <c r="E82" s="53"/>
      <c r="F82" s="53"/>
      <c r="G82" s="53"/>
      <c r="H82" s="53"/>
    </row>
    <row r="83" spans="2:8" x14ac:dyDescent="0.25">
      <c r="B83" s="55"/>
      <c r="C83" s="56"/>
      <c r="D83" s="56"/>
      <c r="E83" s="56"/>
      <c r="F83" s="56"/>
      <c r="G83" s="56"/>
      <c r="H83" s="56"/>
    </row>
    <row r="84" spans="2:8" x14ac:dyDescent="0.25">
      <c r="B84" s="55"/>
      <c r="C84" s="56"/>
      <c r="D84" s="56"/>
      <c r="E84" s="56"/>
      <c r="F84" s="56"/>
      <c r="G84" s="56"/>
      <c r="H84" s="56"/>
    </row>
    <row r="85" spans="2:8" x14ac:dyDescent="0.25">
      <c r="B85" s="57"/>
      <c r="C85" s="58"/>
      <c r="D85" s="58"/>
      <c r="E85" s="58"/>
      <c r="F85" s="58"/>
      <c r="G85" s="58"/>
      <c r="H85" s="58"/>
    </row>
    <row r="86" spans="2:8" x14ac:dyDescent="0.25">
      <c r="B86" s="59"/>
      <c r="C86" s="60"/>
      <c r="D86" s="60"/>
      <c r="E86" s="60"/>
      <c r="F86" s="60"/>
      <c r="G86" s="60"/>
      <c r="H86" s="60"/>
    </row>
    <row r="87" spans="2:8" x14ac:dyDescent="0.25">
      <c r="B87" s="59"/>
      <c r="C87" s="59"/>
      <c r="D87" s="59"/>
      <c r="E87" s="59"/>
      <c r="F87" s="59"/>
      <c r="G87" s="59"/>
      <c r="H87" s="59"/>
    </row>
    <row r="88" spans="2:8" x14ac:dyDescent="0.25">
      <c r="B88" s="59"/>
      <c r="C88" s="59"/>
      <c r="D88" s="59"/>
      <c r="E88" s="61"/>
      <c r="F88" s="59"/>
      <c r="G88" s="59"/>
      <c r="H88" s="59"/>
    </row>
    <row r="89" spans="2:8" x14ac:dyDescent="0.25">
      <c r="C89" s="62"/>
      <c r="D89" s="62"/>
      <c r="E89" s="62"/>
      <c r="F89" s="62"/>
      <c r="G89" s="62"/>
      <c r="H89" s="62"/>
    </row>
    <row r="91" spans="2:8" x14ac:dyDescent="0.25">
      <c r="B91" s="63"/>
      <c r="C91" s="64"/>
      <c r="D91" s="64"/>
      <c r="E91" s="64"/>
      <c r="F91" s="64"/>
      <c r="G91" s="64"/>
      <c r="H91" s="64"/>
    </row>
    <row r="92" spans="2:8" x14ac:dyDescent="0.25">
      <c r="B92" s="63"/>
      <c r="C92" s="64"/>
      <c r="D92" s="64"/>
      <c r="E92" s="64"/>
      <c r="F92" s="64"/>
      <c r="G92" s="64"/>
      <c r="H92" s="64"/>
    </row>
    <row r="93" spans="2:8" x14ac:dyDescent="0.25">
      <c r="B93" s="63"/>
      <c r="C93" s="64"/>
      <c r="D93" s="64"/>
      <c r="E93" s="64"/>
      <c r="F93" s="64"/>
      <c r="G93" s="64"/>
      <c r="H93" s="64"/>
    </row>
    <row r="94" spans="2:8" x14ac:dyDescent="0.25">
      <c r="D94" s="64"/>
    </row>
    <row r="95" spans="2:8" x14ac:dyDescent="0.25">
      <c r="D95" s="64"/>
      <c r="F95" s="64"/>
      <c r="G95" s="64"/>
    </row>
    <row r="96" spans="2:8" x14ac:dyDescent="0.25">
      <c r="D96" s="64"/>
      <c r="F96" s="64"/>
      <c r="G96" s="64"/>
    </row>
    <row r="97" spans="3:7" x14ac:dyDescent="0.25">
      <c r="D97" s="64"/>
      <c r="F97" s="64"/>
      <c r="G97" s="64"/>
    </row>
    <row r="98" spans="3:7" x14ac:dyDescent="0.25">
      <c r="D98" s="64"/>
      <c r="F98" s="64"/>
      <c r="G98" s="64"/>
    </row>
    <row r="99" spans="3:7" x14ac:dyDescent="0.25">
      <c r="D99" s="64"/>
      <c r="F99" s="64"/>
      <c r="G99" s="64"/>
    </row>
    <row r="100" spans="3:7" x14ac:dyDescent="0.25">
      <c r="D100" s="64"/>
      <c r="F100" s="64"/>
      <c r="G100" s="64"/>
    </row>
    <row r="101" spans="3:7" x14ac:dyDescent="0.25">
      <c r="D101" s="64"/>
      <c r="F101" s="64"/>
      <c r="G101" s="64"/>
    </row>
    <row r="104" spans="3:7" x14ac:dyDescent="0.25">
      <c r="C104" s="64"/>
      <c r="D104" s="64"/>
      <c r="E104" s="64"/>
      <c r="F104" s="64"/>
      <c r="G104" s="64"/>
    </row>
    <row r="109" spans="3:7" x14ac:dyDescent="0.25">
      <c r="C109" s="64"/>
      <c r="D109" s="64"/>
      <c r="F109" s="64"/>
      <c r="G109" s="64"/>
    </row>
    <row r="110" spans="3:7" x14ac:dyDescent="0.25">
      <c r="C110" s="64"/>
      <c r="D110" s="64"/>
      <c r="F110" s="64"/>
    </row>
    <row r="111" spans="3:7" x14ac:dyDescent="0.25">
      <c r="C111" s="64"/>
      <c r="D111" s="64"/>
      <c r="F111" s="64"/>
      <c r="G111" s="64"/>
    </row>
    <row r="113" spans="3:7" x14ac:dyDescent="0.25">
      <c r="C113" s="64"/>
      <c r="F113" s="64"/>
      <c r="G113" s="64"/>
    </row>
  </sheetData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47244094488188981" right="0.47244094488188981" top="0.55118110236220474" bottom="1.1417322834645669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C.XOBJ GTO.</vt:lpstr>
      <vt:lpstr>'18 C.XOBJ GTO.'!Títulos_a_imprimir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RH-PC2</cp:lastModifiedBy>
  <dcterms:created xsi:type="dcterms:W3CDTF">2024-02-19T19:55:15Z</dcterms:created>
  <dcterms:modified xsi:type="dcterms:W3CDTF">2024-02-19T19:56:10Z</dcterms:modified>
</cp:coreProperties>
</file>