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"/>
    </mc:Choice>
  </mc:AlternateContent>
  <bookViews>
    <workbookView xWindow="0" yWindow="0" windowWidth="20490" windowHeight="6825"/>
  </bookViews>
  <sheets>
    <sheet name="ok JUN-2022 det por concepto" sheetId="1" r:id="rId1"/>
  </sheets>
  <definedNames>
    <definedName name="_xlnm._FilterDatabase" localSheetId="0" hidden="1">'ok JUN-2022 det por concepto'!$A$112:$WQG$112</definedName>
    <definedName name="_xlnm.Print_Titles" localSheetId="0">'ok JUN-2022 det por concepto'!$1:$6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1" l="1"/>
  <c r="G184" i="1"/>
  <c r="J183" i="1"/>
  <c r="G183" i="1"/>
  <c r="J182" i="1"/>
  <c r="G182" i="1"/>
  <c r="F181" i="1"/>
  <c r="E181" i="1"/>
  <c r="J180" i="1"/>
  <c r="G180" i="1"/>
  <c r="J179" i="1"/>
  <c r="G179" i="1"/>
  <c r="J178" i="1"/>
  <c r="G178" i="1"/>
  <c r="J177" i="1"/>
  <c r="G177" i="1"/>
  <c r="J176" i="1"/>
  <c r="G176" i="1"/>
  <c r="J175" i="1"/>
  <c r="G175" i="1"/>
  <c r="J174" i="1"/>
  <c r="G174" i="1"/>
  <c r="J173" i="1"/>
  <c r="G173" i="1"/>
  <c r="J172" i="1"/>
  <c r="G172" i="1"/>
  <c r="J171" i="1"/>
  <c r="G171" i="1"/>
  <c r="J170" i="1"/>
  <c r="G170" i="1"/>
  <c r="J169" i="1"/>
  <c r="G169" i="1"/>
  <c r="J168" i="1"/>
  <c r="G168" i="1"/>
  <c r="J167" i="1"/>
  <c r="G167" i="1"/>
  <c r="J166" i="1"/>
  <c r="G166" i="1"/>
  <c r="J165" i="1"/>
  <c r="G165" i="1"/>
  <c r="J164" i="1"/>
  <c r="G164" i="1"/>
  <c r="J163" i="1"/>
  <c r="G163" i="1"/>
  <c r="J162" i="1"/>
  <c r="G162" i="1"/>
  <c r="J161" i="1"/>
  <c r="G161" i="1"/>
  <c r="J160" i="1"/>
  <c r="G160" i="1"/>
  <c r="J159" i="1"/>
  <c r="G159" i="1"/>
  <c r="J158" i="1"/>
  <c r="G158" i="1"/>
  <c r="J157" i="1"/>
  <c r="G157" i="1"/>
  <c r="J156" i="1"/>
  <c r="G156" i="1"/>
  <c r="J155" i="1"/>
  <c r="G155" i="1"/>
  <c r="J154" i="1"/>
  <c r="G154" i="1"/>
  <c r="J153" i="1"/>
  <c r="G153" i="1"/>
  <c r="J152" i="1"/>
  <c r="G152" i="1"/>
  <c r="J151" i="1"/>
  <c r="G151" i="1"/>
  <c r="J150" i="1"/>
  <c r="G150" i="1"/>
  <c r="J149" i="1"/>
  <c r="G149" i="1"/>
  <c r="J148" i="1"/>
  <c r="G148" i="1"/>
  <c r="J147" i="1"/>
  <c r="G147" i="1"/>
  <c r="J146" i="1"/>
  <c r="G146" i="1"/>
  <c r="J145" i="1"/>
  <c r="G145" i="1"/>
  <c r="J144" i="1"/>
  <c r="G144" i="1"/>
  <c r="J143" i="1"/>
  <c r="G143" i="1"/>
  <c r="J142" i="1"/>
  <c r="G142" i="1"/>
  <c r="J141" i="1"/>
  <c r="G141" i="1"/>
  <c r="J140" i="1"/>
  <c r="G140" i="1"/>
  <c r="J139" i="1"/>
  <c r="G139" i="1"/>
  <c r="J138" i="1"/>
  <c r="G138" i="1"/>
  <c r="J137" i="1"/>
  <c r="G137" i="1"/>
  <c r="J136" i="1"/>
  <c r="G136" i="1"/>
  <c r="J135" i="1"/>
  <c r="G135" i="1"/>
  <c r="J134" i="1"/>
  <c r="G134" i="1"/>
  <c r="J133" i="1"/>
  <c r="G133" i="1"/>
  <c r="J132" i="1"/>
  <c r="G132" i="1"/>
  <c r="J131" i="1"/>
  <c r="G131" i="1"/>
  <c r="J130" i="1"/>
  <c r="G130" i="1"/>
  <c r="J129" i="1"/>
  <c r="G129" i="1"/>
  <c r="J128" i="1"/>
  <c r="G128" i="1"/>
  <c r="J127" i="1"/>
  <c r="G127" i="1"/>
  <c r="J126" i="1"/>
  <c r="G126" i="1"/>
  <c r="J125" i="1"/>
  <c r="G125" i="1"/>
  <c r="J124" i="1"/>
  <c r="G124" i="1"/>
  <c r="J123" i="1"/>
  <c r="G123" i="1"/>
  <c r="J122" i="1"/>
  <c r="G122" i="1"/>
  <c r="J121" i="1"/>
  <c r="G121" i="1"/>
  <c r="J120" i="1"/>
  <c r="G120" i="1"/>
  <c r="J119" i="1"/>
  <c r="G119" i="1"/>
  <c r="J118" i="1"/>
  <c r="G118" i="1"/>
  <c r="J117" i="1"/>
  <c r="G117" i="1"/>
  <c r="J116" i="1"/>
  <c r="G116" i="1"/>
  <c r="J115" i="1"/>
  <c r="G115" i="1"/>
  <c r="J114" i="1"/>
  <c r="G114" i="1"/>
  <c r="J113" i="1"/>
  <c r="G113" i="1"/>
  <c r="J112" i="1"/>
  <c r="J111" i="1" s="1"/>
  <c r="G112" i="1"/>
  <c r="G111" i="1" s="1"/>
  <c r="G105" i="1" s="1"/>
  <c r="I111" i="1"/>
  <c r="H111" i="1"/>
  <c r="F111" i="1"/>
  <c r="F105" i="1" s="1"/>
  <c r="E111" i="1"/>
  <c r="E105" i="1" s="1"/>
  <c r="J110" i="1"/>
  <c r="G110" i="1"/>
  <c r="J109" i="1"/>
  <c r="G109" i="1"/>
  <c r="J108" i="1"/>
  <c r="G108" i="1"/>
  <c r="J107" i="1"/>
  <c r="I107" i="1"/>
  <c r="H107" i="1"/>
  <c r="G107" i="1"/>
  <c r="F107" i="1"/>
  <c r="E107" i="1"/>
  <c r="J104" i="1"/>
  <c r="G104" i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J96" i="1" s="1"/>
  <c r="G97" i="1"/>
  <c r="G96" i="1" s="1"/>
  <c r="I96" i="1"/>
  <c r="H96" i="1"/>
  <c r="F96" i="1"/>
  <c r="F186" i="1" s="1"/>
  <c r="E96" i="1"/>
  <c r="J89" i="1"/>
  <c r="J88" i="1"/>
  <c r="J87" i="1" s="1"/>
  <c r="J181" i="1" s="1"/>
  <c r="G88" i="1"/>
  <c r="G87" i="1" s="1"/>
  <c r="G181" i="1" s="1"/>
  <c r="I87" i="1"/>
  <c r="I181" i="1" s="1"/>
  <c r="H87" i="1"/>
  <c r="H181" i="1" s="1"/>
  <c r="H105" i="1" s="1"/>
  <c r="H186" i="1" s="1"/>
  <c r="F87" i="1"/>
  <c r="E87" i="1"/>
  <c r="J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G79" i="1"/>
  <c r="J78" i="1"/>
  <c r="G78" i="1"/>
  <c r="J77" i="1"/>
  <c r="G77" i="1"/>
  <c r="J76" i="1"/>
  <c r="G76" i="1"/>
  <c r="J75" i="1"/>
  <c r="G75" i="1"/>
  <c r="J74" i="1"/>
  <c r="G74" i="1"/>
  <c r="J73" i="1"/>
  <c r="G73" i="1"/>
  <c r="J72" i="1"/>
  <c r="G72" i="1"/>
  <c r="J71" i="1"/>
  <c r="G71" i="1"/>
  <c r="J70" i="1"/>
  <c r="G70" i="1"/>
  <c r="J69" i="1"/>
  <c r="G69" i="1"/>
  <c r="J68" i="1"/>
  <c r="G68" i="1"/>
  <c r="J67" i="1"/>
  <c r="G67" i="1"/>
  <c r="J66" i="1"/>
  <c r="G66" i="1"/>
  <c r="J65" i="1"/>
  <c r="G65" i="1"/>
  <c r="J64" i="1"/>
  <c r="G64" i="1"/>
  <c r="J63" i="1"/>
  <c r="G63" i="1"/>
  <c r="J62" i="1"/>
  <c r="G62" i="1"/>
  <c r="J61" i="1"/>
  <c r="G61" i="1"/>
  <c r="J60" i="1"/>
  <c r="G60" i="1"/>
  <c r="J59" i="1"/>
  <c r="G59" i="1"/>
  <c r="J58" i="1"/>
  <c r="G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J16" i="1" s="1"/>
  <c r="G17" i="1"/>
  <c r="G16" i="1" s="1"/>
  <c r="I16" i="1"/>
  <c r="H16" i="1"/>
  <c r="F16" i="1"/>
  <c r="E16" i="1"/>
  <c r="J15" i="1"/>
  <c r="G15" i="1"/>
  <c r="J14" i="1"/>
  <c r="G14" i="1"/>
  <c r="J13" i="1"/>
  <c r="G13" i="1"/>
  <c r="J12" i="1"/>
  <c r="G12" i="1"/>
  <c r="G11" i="1" s="1"/>
  <c r="J11" i="1"/>
  <c r="I11" i="1"/>
  <c r="I91" i="1" s="1"/>
  <c r="H11" i="1"/>
  <c r="H91" i="1" s="1"/>
  <c r="F11" i="1"/>
  <c r="F91" i="1" s="1"/>
  <c r="E11" i="1"/>
  <c r="E91" i="1" s="1"/>
  <c r="J10" i="1"/>
  <c r="G10" i="1"/>
  <c r="J9" i="1"/>
  <c r="G9" i="1"/>
  <c r="J8" i="1"/>
  <c r="G8" i="1"/>
  <c r="J7" i="1"/>
  <c r="G7" i="1"/>
  <c r="G91" i="1" s="1"/>
  <c r="E6" i="1"/>
  <c r="E186" i="1" l="1"/>
  <c r="I105" i="1"/>
  <c r="I186" i="1" s="1"/>
  <c r="J105" i="1"/>
  <c r="G186" i="1"/>
</calcChain>
</file>

<file path=xl/sharedStrings.xml><?xml version="1.0" encoding="utf-8"?>
<sst xmlns="http://schemas.openxmlformats.org/spreadsheetml/2006/main" count="209" uniqueCount="115">
  <si>
    <t>NOMBRE DEL ENTE: COMISIÓN DE AGUA POTABLE Y ALCANTARILLADO DEL MUNICIPIO DE ACAPULCO</t>
  </si>
  <si>
    <t>Estado Analítico de Ingresos</t>
  </si>
  <si>
    <t>Del 01 de Enero al 30 de Junio de 2022</t>
  </si>
  <si>
    <t>Estado Analítico de Ingresos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</si>
  <si>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</si>
  <si>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</si>
  <si>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</si>
  <si>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</si>
  <si>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</si>
  <si>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</si>
  <si>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</si>
  <si>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</si>
  <si>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</si>
  <si>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</si>
  <si>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</si>
  <si>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</si>
  <si>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</si>
  <si>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</si>
  <si>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</si>
  <si>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</si>
  <si>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</si>
  <si>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</si>
  <si>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</si>
  <si>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</si>
  <si>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</si>
  <si>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</si>
  <si>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</si>
  <si>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</si>
  <si>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</si>
  <si>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</si>
  <si>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</si>
  <si>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</si>
  <si>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</si>
  <si>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</si>
  <si>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</si>
  <si>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</si>
  <si>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</si>
  <si>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</si>
  <si>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</si>
  <si>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</si>
  <si>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</si>
  <si>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</si>
  <si>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</si>
  <si>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</si>
  <si>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</si>
  <si>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</si>
  <si>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</si>
  <si>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Material de Conexion tasa 0%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</si>
  <si>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</si>
  <si>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</si>
  <si>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</si>
  <si>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</si>
  <si>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</si>
  <si>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</si>
  <si>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</si>
  <si>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</si>
  <si>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</si>
  <si>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</si>
  <si>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</si>
  <si>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</si>
  <si>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</si>
  <si>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</si>
  <si>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</si>
  <si>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</si>
  <si>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</si>
  <si>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</si>
  <si>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Diámetro tasa 0%</t>
  </si>
  <si>
    <t>Reducción de Diámetro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</si>
  <si>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</si>
  <si>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</si>
  <si>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</si>
  <si>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</si>
  <si>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</si>
  <si>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</si>
  <si>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</si>
  <si>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</si>
  <si>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</si>
  <si>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</si>
  <si>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</si>
  <si>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</si>
  <si>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</si>
  <si>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</si>
  <si>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</si>
  <si>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</si>
  <si>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</si>
  <si>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</si>
  <si>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</si>
  <si>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</si>
  <si>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</si>
  <si>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0%</t>
  </si>
  <si>
    <t>Limpieza de Fosas Septicas 16%</t>
  </si>
  <si>
    <t>Sobrante de Caja</t>
  </si>
  <si>
    <t>20% Penalizacion por Cheque Devuelto 0%</t>
  </si>
  <si>
    <t>Devolucion de isr</t>
  </si>
  <si>
    <t>Rep. Por Daños a la Red Hidrosanit. 16%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</si>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</sst>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0" fontId="1" fillId="0" borderId="0" xfId="3"/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6" xfId="2" applyNumberFormat="1" applyFont="1" applyFill="1" applyBorder="1" applyAlignment="1" applyProtection="1">
      <alignment horizontal="center" vertical="center"/>
    </xf>
    <xf numFmtId="37" fontId="4" fillId="2" borderId="7" xfId="2" applyNumberFormat="1" applyFont="1" applyFill="1" applyBorder="1" applyAlignment="1" applyProtection="1">
      <alignment horizontal="center"/>
    </xf>
    <xf numFmtId="37" fontId="4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/>
    </xf>
    <xf numFmtId="37" fontId="4" fillId="2" borderId="10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 vertical="center" wrapText="1"/>
    </xf>
    <xf numFmtId="37" fontId="4" fillId="2" borderId="13" xfId="2" applyNumberFormat="1" applyFont="1" applyFill="1" applyBorder="1" applyAlignment="1" applyProtection="1">
      <alignment horizontal="center" vertical="center" wrapText="1"/>
    </xf>
    <xf numFmtId="37" fontId="4" fillId="2" borderId="14" xfId="2" applyNumberFormat="1" applyFont="1" applyFill="1" applyBorder="1" applyAlignment="1" applyProtection="1">
      <alignment horizontal="center" vertical="center"/>
    </xf>
    <xf numFmtId="37" fontId="4" fillId="2" borderId="15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/>
    </xf>
    <xf numFmtId="37" fontId="4" fillId="2" borderId="18" xfId="2" applyNumberFormat="1" applyFont="1" applyFill="1" applyBorder="1" applyAlignment="1" applyProtection="1">
      <alignment horizontal="center"/>
    </xf>
    <xf numFmtId="0" fontId="5" fillId="3" borderId="1" xfId="4" applyFont="1" applyFill="1" applyBorder="1" applyAlignment="1">
      <alignment horizontal="left" vertical="center" wrapText="1"/>
    </xf>
    <xf numFmtId="0" fontId="5" fillId="3" borderId="2" xfId="4" applyFont="1" applyFill="1" applyBorder="1" applyAlignment="1">
      <alignment horizontal="left" vertical="center" wrapText="1"/>
    </xf>
    <xf numFmtId="0" fontId="5" fillId="3" borderId="6" xfId="4" applyFont="1" applyFill="1" applyBorder="1" applyAlignment="1">
      <alignment horizontal="left" vertical="center" wrapText="1"/>
    </xf>
    <xf numFmtId="43" fontId="6" fillId="3" borderId="6" xfId="2" applyFont="1" applyFill="1" applyBorder="1" applyAlignment="1" applyProtection="1">
      <alignment horizontal="right"/>
      <protection locked="0"/>
    </xf>
    <xf numFmtId="43" fontId="6" fillId="3" borderId="19" xfId="2" applyFont="1" applyFill="1" applyBorder="1" applyAlignment="1" applyProtection="1">
      <alignment horizontal="right"/>
    </xf>
    <xf numFmtId="43" fontId="6" fillId="3" borderId="3" xfId="2" applyFont="1" applyFill="1" applyBorder="1" applyAlignment="1" applyProtection="1">
      <alignment horizontal="right"/>
    </xf>
    <xf numFmtId="0" fontId="5" fillId="3" borderId="20" xfId="4" applyFont="1" applyFill="1" applyBorder="1" applyAlignment="1">
      <alignment horizontal="left" vertical="center" wrapText="1"/>
    </xf>
    <xf numFmtId="0" fontId="5" fillId="3" borderId="21" xfId="4" applyFont="1" applyFill="1" applyBorder="1" applyAlignment="1">
      <alignment horizontal="left" vertical="center" wrapText="1"/>
    </xf>
    <xf numFmtId="0" fontId="5" fillId="3" borderId="22" xfId="4" applyFont="1" applyFill="1" applyBorder="1" applyAlignment="1">
      <alignment horizontal="left" vertical="center" wrapText="1"/>
    </xf>
    <xf numFmtId="43" fontId="6" fillId="3" borderId="22" xfId="2" applyFont="1" applyFill="1" applyBorder="1" applyAlignment="1" applyProtection="1">
      <alignment horizontal="right"/>
      <protection locked="0"/>
    </xf>
    <xf numFmtId="43" fontId="6" fillId="3" borderId="22" xfId="2" applyFont="1" applyFill="1" applyBorder="1" applyAlignment="1" applyProtection="1">
      <alignment horizontal="right"/>
    </xf>
    <xf numFmtId="43" fontId="6" fillId="3" borderId="23" xfId="2" applyFont="1" applyFill="1" applyBorder="1" applyAlignment="1" applyProtection="1">
      <alignment horizontal="right"/>
    </xf>
    <xf numFmtId="43" fontId="7" fillId="0" borderId="22" xfId="2" applyFont="1" applyFill="1" applyBorder="1" applyAlignment="1" applyProtection="1">
      <alignment horizontal="right"/>
      <protection locked="0"/>
    </xf>
    <xf numFmtId="0" fontId="5" fillId="0" borderId="20" xfId="4" applyFont="1" applyFill="1" applyBorder="1" applyAlignment="1">
      <alignment horizontal="left" vertical="center" wrapText="1"/>
    </xf>
    <xf numFmtId="0" fontId="5" fillId="0" borderId="21" xfId="4" applyFont="1" applyFill="1" applyBorder="1" applyAlignment="1">
      <alignment horizontal="left" vertical="center" wrapText="1"/>
    </xf>
    <xf numFmtId="0" fontId="5" fillId="0" borderId="22" xfId="4" applyFont="1" applyFill="1" applyBorder="1" applyAlignment="1">
      <alignment horizontal="left" vertical="center" wrapText="1"/>
    </xf>
    <xf numFmtId="43" fontId="8" fillId="0" borderId="22" xfId="2" applyFont="1" applyFill="1" applyBorder="1" applyAlignment="1" applyProtection="1">
      <alignment horizontal="right"/>
    </xf>
    <xf numFmtId="43" fontId="4" fillId="0" borderId="22" xfId="2" applyFont="1" applyFill="1" applyBorder="1" applyAlignment="1" applyProtection="1">
      <alignment horizontal="right"/>
    </xf>
    <xf numFmtId="43" fontId="8" fillId="0" borderId="23" xfId="2" applyFont="1" applyFill="1" applyBorder="1" applyAlignment="1" applyProtection="1">
      <alignment horizontal="right"/>
    </xf>
    <xf numFmtId="0" fontId="1" fillId="0" borderId="0" xfId="3" applyFill="1"/>
    <xf numFmtId="0" fontId="9" fillId="0" borderId="2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left" vertical="center" wrapText="1"/>
    </xf>
    <xf numFmtId="0" fontId="10" fillId="0" borderId="22" xfId="4" applyFont="1" applyFill="1" applyBorder="1" applyAlignment="1">
      <alignment horizontal="left" vertical="center" wrapText="1"/>
    </xf>
    <xf numFmtId="43" fontId="11" fillId="0" borderId="22" xfId="2" applyFont="1" applyFill="1" applyBorder="1" applyAlignment="1" applyProtection="1">
      <alignment horizontal="right"/>
    </xf>
    <xf numFmtId="43" fontId="11" fillId="0" borderId="23" xfId="2" applyFont="1" applyFill="1" applyBorder="1" applyAlignment="1" applyProtection="1">
      <alignment horizontal="right"/>
    </xf>
    <xf numFmtId="43" fontId="6" fillId="0" borderId="22" xfId="2" applyFont="1" applyFill="1" applyBorder="1" applyAlignment="1" applyProtection="1">
      <alignment horizontal="right"/>
    </xf>
    <xf numFmtId="43" fontId="7" fillId="0" borderId="22" xfId="2" applyFont="1" applyFill="1" applyBorder="1" applyAlignment="1" applyProtection="1">
      <alignment horizontal="right"/>
    </xf>
    <xf numFmtId="43" fontId="6" fillId="0" borderId="23" xfId="2" applyFont="1" applyFill="1" applyBorder="1" applyAlignment="1" applyProtection="1">
      <alignment horizontal="right"/>
    </xf>
    <xf numFmtId="43" fontId="8" fillId="0" borderId="22" xfId="2" applyFont="1" applyFill="1" applyBorder="1" applyAlignment="1" applyProtection="1">
      <alignment horizontal="right" vertical="center"/>
      <protection locked="0"/>
    </xf>
    <xf numFmtId="43" fontId="8" fillId="0" borderId="23" xfId="2" applyFont="1" applyFill="1" applyBorder="1" applyAlignment="1" applyProtection="1">
      <alignment horizontal="right" vertical="center"/>
      <protection locked="0"/>
    </xf>
    <xf numFmtId="43" fontId="11" fillId="0" borderId="22" xfId="2" applyFont="1" applyFill="1" applyBorder="1" applyAlignment="1" applyProtection="1">
      <alignment horizontal="right"/>
      <protection locked="0"/>
    </xf>
    <xf numFmtId="43" fontId="12" fillId="0" borderId="22" xfId="2" applyFont="1" applyFill="1" applyBorder="1" applyAlignment="1" applyProtection="1">
      <alignment horizontal="right"/>
      <protection locked="0"/>
    </xf>
    <xf numFmtId="0" fontId="1" fillId="0" borderId="0" xfId="3" applyFont="1" applyFill="1"/>
    <xf numFmtId="43" fontId="11" fillId="0" borderId="22" xfId="1" applyFont="1" applyFill="1" applyBorder="1" applyAlignment="1" applyProtection="1">
      <alignment horizontal="right"/>
      <protection locked="0"/>
    </xf>
    <xf numFmtId="0" fontId="12" fillId="0" borderId="21" xfId="4" applyFont="1" applyFill="1" applyBorder="1" applyAlignment="1">
      <alignment horizontal="left" vertical="center" wrapText="1"/>
    </xf>
    <xf numFmtId="0" fontId="12" fillId="0" borderId="22" xfId="4" applyFont="1" applyFill="1" applyBorder="1" applyAlignment="1">
      <alignment horizontal="left" vertical="center" wrapText="1"/>
    </xf>
    <xf numFmtId="43" fontId="6" fillId="0" borderId="22" xfId="2" applyFont="1" applyFill="1" applyBorder="1" applyAlignment="1" applyProtection="1">
      <alignment horizontal="right"/>
      <protection locked="0"/>
    </xf>
    <xf numFmtId="43" fontId="8" fillId="0" borderId="22" xfId="2" applyFont="1" applyFill="1" applyBorder="1" applyAlignment="1" applyProtection="1">
      <alignment horizontal="right"/>
      <protection locked="0"/>
    </xf>
    <xf numFmtId="43" fontId="8" fillId="0" borderId="23" xfId="2" applyFont="1" applyFill="1" applyBorder="1" applyAlignment="1" applyProtection="1">
      <alignment horizontal="right"/>
      <protection locked="0"/>
    </xf>
    <xf numFmtId="0" fontId="6" fillId="0" borderId="24" xfId="3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  <xf numFmtId="0" fontId="6" fillId="0" borderId="26" xfId="3" applyFont="1" applyFill="1" applyBorder="1" applyAlignment="1">
      <alignment wrapText="1"/>
    </xf>
    <xf numFmtId="164" fontId="6" fillId="0" borderId="26" xfId="5" applyNumberFormat="1" applyFont="1" applyFill="1" applyBorder="1" applyAlignment="1">
      <alignment horizontal="center"/>
    </xf>
    <xf numFmtId="164" fontId="6" fillId="0" borderId="27" xfId="5" applyNumberFormat="1" applyFont="1" applyFill="1" applyBorder="1" applyAlignment="1">
      <alignment horizontal="center"/>
    </xf>
    <xf numFmtId="0" fontId="8" fillId="0" borderId="28" xfId="3" applyFont="1" applyFill="1" applyBorder="1" applyAlignment="1">
      <alignment horizontal="centerContinuous"/>
    </xf>
    <xf numFmtId="0" fontId="14" fillId="0" borderId="29" xfId="3" applyFont="1" applyFill="1" applyBorder="1" applyAlignment="1">
      <alignment horizontal="left" vertical="center" wrapText="1"/>
    </xf>
    <xf numFmtId="0" fontId="14" fillId="0" borderId="30" xfId="3" applyFont="1" applyFill="1" applyBorder="1" applyAlignment="1">
      <alignment horizontal="left" vertical="center" wrapText="1"/>
    </xf>
    <xf numFmtId="44" fontId="14" fillId="0" borderId="12" xfId="6" applyFont="1" applyFill="1" applyBorder="1" applyAlignment="1" applyProtection="1">
      <alignment horizontal="right" vertical="center"/>
    </xf>
    <xf numFmtId="2" fontId="14" fillId="0" borderId="31" xfId="6" applyNumberFormat="1" applyFont="1" applyFill="1" applyBorder="1" applyAlignment="1" applyProtection="1">
      <alignment horizontal="center" vertical="center"/>
    </xf>
    <xf numFmtId="0" fontId="1" fillId="0" borderId="14" xfId="4" applyFill="1" applyBorder="1"/>
    <xf numFmtId="0" fontId="1" fillId="0" borderId="15" xfId="4" applyFill="1" applyBorder="1"/>
    <xf numFmtId="0" fontId="15" fillId="0" borderId="15" xfId="4" applyFont="1" applyFill="1" applyBorder="1"/>
    <xf numFmtId="0" fontId="4" fillId="0" borderId="32" xfId="4" applyFont="1" applyFill="1" applyBorder="1" applyAlignment="1">
      <alignment horizontal="center" vertical="top" wrapText="1"/>
    </xf>
    <xf numFmtId="0" fontId="4" fillId="0" borderId="33" xfId="4" applyFont="1" applyFill="1" applyBorder="1" applyAlignment="1">
      <alignment horizontal="center" vertical="top" wrapText="1"/>
    </xf>
    <xf numFmtId="2" fontId="14" fillId="0" borderId="34" xfId="6" applyNumberFormat="1" applyFont="1" applyFill="1" applyBorder="1" applyAlignment="1" applyProtection="1">
      <alignment horizontal="center" vertical="center"/>
    </xf>
    <xf numFmtId="37" fontId="4" fillId="0" borderId="1" xfId="2" applyNumberFormat="1" applyFont="1" applyFill="1" applyBorder="1" applyAlignment="1" applyProtection="1">
      <alignment horizontal="center" vertical="center" wrapText="1"/>
    </xf>
    <xf numFmtId="37" fontId="4" fillId="0" borderId="2" xfId="2" applyNumberFormat="1" applyFont="1" applyFill="1" applyBorder="1" applyAlignment="1" applyProtection="1">
      <alignment horizontal="center" vertical="center"/>
    </xf>
    <xf numFmtId="37" fontId="4" fillId="0" borderId="6" xfId="2" applyNumberFormat="1" applyFont="1" applyFill="1" applyBorder="1" applyAlignment="1" applyProtection="1">
      <alignment horizontal="center" vertical="center"/>
    </xf>
    <xf numFmtId="37" fontId="4" fillId="0" borderId="7" xfId="2" applyNumberFormat="1" applyFont="1" applyFill="1" applyBorder="1" applyAlignment="1" applyProtection="1">
      <alignment horizontal="center"/>
    </xf>
    <xf numFmtId="37" fontId="4" fillId="0" borderId="8" xfId="2" applyNumberFormat="1" applyFont="1" applyFill="1" applyBorder="1" applyAlignment="1" applyProtection="1">
      <alignment horizontal="center"/>
    </xf>
    <xf numFmtId="37" fontId="4" fillId="0" borderId="9" xfId="2" applyNumberFormat="1" applyFont="1" applyFill="1" applyBorder="1" applyAlignment="1" applyProtection="1">
      <alignment horizontal="center"/>
    </xf>
    <xf numFmtId="37" fontId="4" fillId="0" borderId="10" xfId="2" applyNumberFormat="1" applyFont="1" applyFill="1" applyBorder="1" applyAlignment="1" applyProtection="1">
      <alignment horizontal="center" vertical="center" wrapText="1"/>
    </xf>
    <xf numFmtId="37" fontId="4" fillId="0" borderId="4" xfId="2" applyNumberFormat="1" applyFont="1" applyFill="1" applyBorder="1" applyAlignment="1" applyProtection="1">
      <alignment horizontal="center" vertical="center"/>
    </xf>
    <xf numFmtId="37" fontId="4" fillId="0" borderId="0" xfId="2" applyNumberFormat="1" applyFont="1" applyFill="1" applyBorder="1" applyAlignment="1" applyProtection="1">
      <alignment horizontal="center" vertical="center"/>
    </xf>
    <xf numFmtId="37" fontId="4" fillId="0" borderId="11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/>
    </xf>
    <xf numFmtId="37" fontId="4" fillId="0" borderId="12" xfId="2" applyNumberFormat="1" applyFont="1" applyFill="1" applyBorder="1" applyAlignment="1" applyProtection="1">
      <alignment horizontal="center" vertical="center" wrapText="1"/>
    </xf>
    <xf numFmtId="37" fontId="4" fillId="0" borderId="13" xfId="2" applyNumberFormat="1" applyFont="1" applyFill="1" applyBorder="1" applyAlignment="1" applyProtection="1">
      <alignment horizontal="center" vertical="center" wrapText="1"/>
    </xf>
    <xf numFmtId="37" fontId="4" fillId="0" borderId="14" xfId="2" applyNumberFormat="1" applyFont="1" applyFill="1" applyBorder="1" applyAlignment="1" applyProtection="1">
      <alignment horizontal="center" vertical="center"/>
    </xf>
    <xf numFmtId="37" fontId="4" fillId="0" borderId="15" xfId="2" applyNumberFormat="1" applyFont="1" applyFill="1" applyBorder="1" applyAlignment="1" applyProtection="1">
      <alignment horizontal="center" vertical="center"/>
    </xf>
    <xf numFmtId="37" fontId="4" fillId="0" borderId="16" xfId="2" applyNumberFormat="1" applyFont="1" applyFill="1" applyBorder="1" applyAlignment="1" applyProtection="1">
      <alignment horizontal="center" vertical="center"/>
    </xf>
    <xf numFmtId="37" fontId="4" fillId="0" borderId="17" xfId="2" applyNumberFormat="1" applyFont="1" applyFill="1" applyBorder="1" applyAlignment="1" applyProtection="1">
      <alignment horizontal="center"/>
    </xf>
    <xf numFmtId="37" fontId="4" fillId="0" borderId="18" xfId="2" applyNumberFormat="1" applyFont="1" applyFill="1" applyBorder="1" applyAlignment="1" applyProtection="1">
      <alignment horizontal="center"/>
    </xf>
    <xf numFmtId="0" fontId="8" fillId="0" borderId="4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horizontal="left" wrapText="1"/>
    </xf>
    <xf numFmtId="0" fontId="8" fillId="0" borderId="11" xfId="3" applyFont="1" applyFill="1" applyBorder="1" applyAlignment="1">
      <alignment horizontal="left" wrapText="1"/>
    </xf>
    <xf numFmtId="43" fontId="17" fillId="0" borderId="35" xfId="2" applyFont="1" applyFill="1" applyBorder="1" applyAlignment="1">
      <alignment horizontal="right"/>
    </xf>
    <xf numFmtId="43" fontId="17" fillId="0" borderId="36" xfId="2" applyFont="1" applyFill="1" applyBorder="1" applyAlignment="1">
      <alignment horizontal="right"/>
    </xf>
    <xf numFmtId="0" fontId="6" fillId="0" borderId="20" xfId="3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left" vertical="center" wrapText="1"/>
    </xf>
    <xf numFmtId="0" fontId="9" fillId="0" borderId="22" xfId="4" applyFont="1" applyFill="1" applyBorder="1" applyAlignment="1">
      <alignment horizontal="left" vertical="center" wrapText="1"/>
    </xf>
    <xf numFmtId="43" fontId="9" fillId="0" borderId="37" xfId="2" applyFont="1" applyFill="1" applyBorder="1" applyAlignment="1" applyProtection="1">
      <alignment horizontal="right" vertical="center" wrapText="1"/>
      <protection locked="0"/>
    </xf>
    <xf numFmtId="43" fontId="9" fillId="0" borderId="37" xfId="2" applyFont="1" applyFill="1" applyBorder="1" applyAlignment="1">
      <alignment horizontal="right" vertical="center" wrapText="1"/>
    </xf>
    <xf numFmtId="43" fontId="9" fillId="0" borderId="38" xfId="2" applyFont="1" applyFill="1" applyBorder="1" applyAlignment="1">
      <alignment horizontal="right" vertical="center" wrapText="1"/>
    </xf>
    <xf numFmtId="0" fontId="8" fillId="0" borderId="20" xfId="3" applyFont="1" applyFill="1" applyBorder="1" applyAlignment="1">
      <alignment horizontal="left" wrapText="1"/>
    </xf>
    <xf numFmtId="0" fontId="8" fillId="0" borderId="21" xfId="3" applyFont="1" applyFill="1" applyBorder="1" applyAlignment="1">
      <alignment horizontal="left" wrapText="1"/>
    </xf>
    <xf numFmtId="0" fontId="8" fillId="0" borderId="22" xfId="3" applyFont="1" applyFill="1" applyBorder="1" applyAlignment="1">
      <alignment horizontal="left" wrapText="1"/>
    </xf>
    <xf numFmtId="43" fontId="5" fillId="0" borderId="37" xfId="2" applyFont="1" applyFill="1" applyBorder="1" applyAlignment="1">
      <alignment horizontal="right" vertical="center" wrapText="1"/>
    </xf>
    <xf numFmtId="0" fontId="17" fillId="0" borderId="20" xfId="3" applyFont="1" applyFill="1" applyBorder="1" applyAlignment="1">
      <alignment horizontal="left"/>
    </xf>
    <xf numFmtId="43" fontId="5" fillId="0" borderId="37" xfId="2" applyFont="1" applyFill="1" applyBorder="1" applyAlignment="1" applyProtection="1">
      <alignment horizontal="right" vertical="center" wrapText="1"/>
      <protection locked="0"/>
    </xf>
    <xf numFmtId="43" fontId="5" fillId="0" borderId="38" xfId="2" applyFont="1" applyFill="1" applyBorder="1" applyAlignment="1" applyProtection="1">
      <alignment horizontal="right" vertical="center" wrapText="1"/>
      <protection locked="0"/>
    </xf>
    <xf numFmtId="43" fontId="10" fillId="0" borderId="37" xfId="2" applyFont="1" applyFill="1" applyBorder="1" applyAlignment="1">
      <alignment horizontal="right" vertical="center" wrapText="1"/>
    </xf>
    <xf numFmtId="43" fontId="10" fillId="0" borderId="38" xfId="2" applyFont="1" applyFill="1" applyBorder="1" applyAlignment="1">
      <alignment horizontal="right" vertical="center" wrapText="1"/>
    </xf>
    <xf numFmtId="0" fontId="11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43" fontId="11" fillId="0" borderId="37" xfId="2" applyFont="1" applyFill="1" applyBorder="1" applyAlignment="1">
      <alignment horizontal="right"/>
    </xf>
    <xf numFmtId="43" fontId="11" fillId="0" borderId="38" xfId="2" applyFont="1" applyFill="1" applyBorder="1" applyAlignment="1">
      <alignment horizontal="right"/>
    </xf>
    <xf numFmtId="0" fontId="8" fillId="0" borderId="20" xfId="3" applyFont="1" applyFill="1" applyBorder="1" applyAlignment="1">
      <alignment horizontal="left"/>
    </xf>
    <xf numFmtId="0" fontId="8" fillId="0" borderId="21" xfId="3" applyFont="1" applyFill="1" applyBorder="1" applyAlignment="1">
      <alignment horizontal="left"/>
    </xf>
    <xf numFmtId="0" fontId="8" fillId="0" borderId="22" xfId="3" applyFont="1" applyFill="1" applyBorder="1" applyAlignment="1">
      <alignment horizontal="left"/>
    </xf>
    <xf numFmtId="43" fontId="17" fillId="0" borderId="37" xfId="2" applyFont="1" applyFill="1" applyBorder="1" applyAlignment="1">
      <alignment horizontal="right"/>
    </xf>
    <xf numFmtId="43" fontId="9" fillId="0" borderId="37" xfId="2" applyFont="1" applyFill="1" applyBorder="1" applyAlignment="1">
      <alignment horizontal="center" vertical="center" wrapText="1"/>
    </xf>
    <xf numFmtId="43" fontId="10" fillId="0" borderId="37" xfId="2" applyFont="1" applyFill="1" applyBorder="1" applyAlignment="1" applyProtection="1">
      <alignment horizontal="right" vertical="center" wrapText="1"/>
      <protection locked="0"/>
    </xf>
    <xf numFmtId="0" fontId="6" fillId="3" borderId="24" xfId="3" applyFont="1" applyFill="1" applyBorder="1" applyAlignment="1">
      <alignment horizontal="center" vertical="center"/>
    </xf>
    <xf numFmtId="0" fontId="6" fillId="3" borderId="25" xfId="3" applyFont="1" applyFill="1" applyBorder="1" applyAlignment="1">
      <alignment horizontal="center" vertical="center"/>
    </xf>
    <xf numFmtId="0" fontId="6" fillId="3" borderId="26" xfId="3" applyFont="1" applyFill="1" applyBorder="1" applyAlignment="1">
      <alignment wrapText="1"/>
    </xf>
    <xf numFmtId="0" fontId="8" fillId="3" borderId="28" xfId="3" applyFont="1" applyFill="1" applyBorder="1" applyAlignment="1">
      <alignment horizontal="centerContinuous"/>
    </xf>
    <xf numFmtId="0" fontId="14" fillId="3" borderId="29" xfId="3" applyFont="1" applyFill="1" applyBorder="1" applyAlignment="1">
      <alignment horizontal="left" vertical="center" wrapText="1"/>
    </xf>
    <xf numFmtId="0" fontId="14" fillId="3" borderId="30" xfId="3" applyFont="1" applyFill="1" applyBorder="1" applyAlignment="1">
      <alignment horizontal="left" vertical="center" wrapText="1"/>
    </xf>
    <xf numFmtId="2" fontId="14" fillId="0" borderId="31" xfId="1" applyNumberFormat="1" applyFont="1" applyFill="1" applyBorder="1" applyAlignment="1" applyProtection="1">
      <alignment horizontal="center" vertical="center"/>
    </xf>
    <xf numFmtId="0" fontId="12" fillId="3" borderId="39" xfId="4" applyFont="1" applyFill="1" applyBorder="1" applyAlignment="1">
      <alignment vertical="top" wrapText="1"/>
    </xf>
    <xf numFmtId="0" fontId="12" fillId="3" borderId="40" xfId="4" applyFont="1" applyFill="1" applyBorder="1" applyAlignment="1">
      <alignment vertical="top" wrapText="1"/>
    </xf>
    <xf numFmtId="0" fontId="12" fillId="0" borderId="40" xfId="4" applyFont="1" applyFill="1" applyBorder="1" applyAlignment="1">
      <alignment vertical="top" wrapText="1"/>
    </xf>
    <xf numFmtId="2" fontId="14" fillId="0" borderId="34" xfId="1" applyNumberFormat="1" applyFont="1" applyFill="1" applyBorder="1" applyAlignment="1" applyProtection="1">
      <alignment horizontal="center" vertical="center"/>
    </xf>
    <xf numFmtId="0" fontId="12" fillId="3" borderId="0" xfId="4" applyFont="1" applyFill="1" applyAlignment="1">
      <alignment horizontal="left" vertical="top" wrapText="1"/>
    </xf>
    <xf numFmtId="0" fontId="20" fillId="3" borderId="0" xfId="4" applyFont="1" applyFill="1" applyAlignment="1">
      <alignment horizontal="left" vertical="top" wrapText="1"/>
    </xf>
    <xf numFmtId="0" fontId="22" fillId="3" borderId="0" xfId="4" applyFont="1" applyFill="1" applyAlignment="1">
      <alignment horizontal="left" vertical="top" wrapText="1"/>
    </xf>
    <xf numFmtId="0" fontId="22" fillId="0" borderId="0" xfId="4" applyFont="1" applyAlignment="1">
      <alignment horizontal="left" wrapText="1"/>
    </xf>
    <xf numFmtId="0" fontId="22" fillId="0" borderId="0" xfId="4" applyFont="1" applyAlignment="1">
      <alignment horizontal="left" wrapText="1"/>
    </xf>
    <xf numFmtId="44" fontId="22" fillId="0" borderId="0" xfId="4" applyNumberFormat="1" applyFont="1" applyAlignment="1">
      <alignment horizontal="left" wrapText="1"/>
    </xf>
    <xf numFmtId="44" fontId="1" fillId="0" borderId="0" xfId="3" applyNumberFormat="1" applyFill="1"/>
    <xf numFmtId="44" fontId="1" fillId="0" borderId="0" xfId="3" applyNumberFormat="1"/>
    <xf numFmtId="0" fontId="2" fillId="0" borderId="0" xfId="3" applyFont="1" applyFill="1"/>
    <xf numFmtId="0" fontId="2" fillId="0" borderId="0" xfId="3" applyFont="1"/>
    <xf numFmtId="43" fontId="1" fillId="0" borderId="0" xfId="1"/>
  </cellXfs>
  <cellStyles count="7">
    <cellStyle name="Millares" xfId="1" builtinId="3"/>
    <cellStyle name="Millares 2 3" xfId="5"/>
    <cellStyle name="Millares 5 2" xfId="2"/>
    <cellStyle name="Moneda 3" xfId="6"/>
    <cellStyle name="Normal" xfId="0" builtinId="0"/>
    <cellStyle name="Normal 10 2" xfId="4"/>
    <cellStyle name="Normal 9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190</xdr:row>
      <xdr:rowOff>123826</xdr:rowOff>
    </xdr:from>
    <xdr:to>
      <xdr:col>3</xdr:col>
      <xdr:colOff>914400</xdr:colOff>
      <xdr:row>196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526FE66-0F7E-409F-928B-26D06DF7409D}"/>
            </a:ext>
          </a:extLst>
        </xdr:cNvPr>
        <xdr:cNvSpPr txBox="1">
          <a:spLocks noChangeArrowheads="1"/>
        </xdr:cNvSpPr>
      </xdr:nvSpPr>
      <xdr:spPr bwMode="auto">
        <a:xfrm>
          <a:off x="19050" y="38109525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202</xdr:row>
      <xdr:rowOff>0</xdr:rowOff>
    </xdr:from>
    <xdr:to>
      <xdr:col>5</xdr:col>
      <xdr:colOff>685800</xdr:colOff>
      <xdr:row>202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7D1D0B8-0F3A-457B-9431-7C2589450EC2}"/>
            </a:ext>
          </a:extLst>
        </xdr:cNvPr>
        <xdr:cNvSpPr txBox="1">
          <a:spLocks noChangeArrowheads="1"/>
        </xdr:cNvSpPr>
      </xdr:nvSpPr>
      <xdr:spPr bwMode="auto">
        <a:xfrm>
          <a:off x="2543175" y="38490525"/>
          <a:ext cx="2038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202</xdr:row>
      <xdr:rowOff>0</xdr:rowOff>
    </xdr:from>
    <xdr:to>
      <xdr:col>10</xdr:col>
      <xdr:colOff>0</xdr:colOff>
      <xdr:row>202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2101674A-5BB0-4E34-A446-EA02826DB8BD}"/>
            </a:ext>
          </a:extLst>
        </xdr:cNvPr>
        <xdr:cNvSpPr txBox="1">
          <a:spLocks noChangeArrowheads="1"/>
        </xdr:cNvSpPr>
      </xdr:nvSpPr>
      <xdr:spPr bwMode="auto">
        <a:xfrm>
          <a:off x="7448550" y="38490525"/>
          <a:ext cx="18288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190</xdr:row>
      <xdr:rowOff>123825</xdr:rowOff>
    </xdr:from>
    <xdr:to>
      <xdr:col>5</xdr:col>
      <xdr:colOff>514350</xdr:colOff>
      <xdr:row>196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4BBF808-ECB9-4038-B0A7-D01B66EFC195}"/>
            </a:ext>
          </a:extLst>
        </xdr:cNvPr>
        <xdr:cNvSpPr txBox="1">
          <a:spLocks noChangeArrowheads="1"/>
        </xdr:cNvSpPr>
      </xdr:nvSpPr>
      <xdr:spPr bwMode="auto">
        <a:xfrm>
          <a:off x="2409825" y="38109525"/>
          <a:ext cx="2000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190</xdr:row>
      <xdr:rowOff>123825</xdr:rowOff>
    </xdr:from>
    <xdr:to>
      <xdr:col>7</xdr:col>
      <xdr:colOff>828675</xdr:colOff>
      <xdr:row>196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5D79DB48-EDC0-4A5A-A7CE-5D4CAC2B63F4}"/>
            </a:ext>
          </a:extLst>
        </xdr:cNvPr>
        <xdr:cNvSpPr txBox="1">
          <a:spLocks noChangeArrowheads="1"/>
        </xdr:cNvSpPr>
      </xdr:nvSpPr>
      <xdr:spPr bwMode="auto">
        <a:xfrm>
          <a:off x="4791075" y="38109525"/>
          <a:ext cx="2066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190</xdr:row>
      <xdr:rowOff>123825</xdr:rowOff>
    </xdr:from>
    <xdr:to>
      <xdr:col>9</xdr:col>
      <xdr:colOff>923925</xdr:colOff>
      <xdr:row>196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9CD74C6D-1146-47E3-8017-A638985DF072}"/>
            </a:ext>
          </a:extLst>
        </xdr:cNvPr>
        <xdr:cNvSpPr txBox="1">
          <a:spLocks noChangeArrowheads="1"/>
        </xdr:cNvSpPr>
      </xdr:nvSpPr>
      <xdr:spPr bwMode="auto">
        <a:xfrm>
          <a:off x="7134225" y="38109525"/>
          <a:ext cx="1981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57150</xdr:colOff>
      <xdr:row>202</xdr:row>
      <xdr:rowOff>57150</xdr:rowOff>
    </xdr:from>
    <xdr:to>
      <xdr:col>9</xdr:col>
      <xdr:colOff>9525</xdr:colOff>
      <xdr:row>208</xdr:row>
      <xdr:rowOff>164827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D8B9AAC-D350-43A0-871A-2F6160145300}"/>
            </a:ext>
          </a:extLst>
        </xdr:cNvPr>
        <xdr:cNvSpPr txBox="1">
          <a:spLocks noChangeArrowheads="1"/>
        </xdr:cNvSpPr>
      </xdr:nvSpPr>
      <xdr:spPr bwMode="auto">
        <a:xfrm>
          <a:off x="6086475" y="38547675"/>
          <a:ext cx="2114550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6</xdr:col>
      <xdr:colOff>790575</xdr:colOff>
      <xdr:row>213</xdr:row>
      <xdr:rowOff>47625</xdr:rowOff>
    </xdr:from>
    <xdr:to>
      <xdr:col>9</xdr:col>
      <xdr:colOff>419101</xdr:colOff>
      <xdr:row>218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A5FF0BF-D0E9-46C3-B818-467F1B4ED70A}"/>
            </a:ext>
          </a:extLst>
        </xdr:cNvPr>
        <xdr:cNvSpPr txBox="1">
          <a:spLocks noChangeArrowheads="1"/>
        </xdr:cNvSpPr>
      </xdr:nvSpPr>
      <xdr:spPr bwMode="auto">
        <a:xfrm>
          <a:off x="5734050" y="40633650"/>
          <a:ext cx="287655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419099</xdr:colOff>
      <xdr:row>203</xdr:row>
      <xdr:rowOff>57150</xdr:rowOff>
    </xdr:from>
    <xdr:to>
      <xdr:col>3</xdr:col>
      <xdr:colOff>1666874</xdr:colOff>
      <xdr:row>212</xdr:row>
      <xdr:rowOff>85724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04849" y="38738175"/>
          <a:ext cx="20097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142875</xdr:colOff>
      <xdr:row>213</xdr:row>
      <xdr:rowOff>38100</xdr:rowOff>
    </xdr:from>
    <xdr:to>
      <xdr:col>4</xdr:col>
      <xdr:colOff>209550</xdr:colOff>
      <xdr:row>220</xdr:row>
      <xdr:rowOff>28575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428625" y="4062412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J229"/>
  <sheetViews>
    <sheetView showGridLines="0" tabSelected="1" workbookViewId="0">
      <selection activeCell="M187" sqref="M187"/>
    </sheetView>
  </sheetViews>
  <sheetFormatPr baseColWidth="10" defaultRowHeight="15" x14ac:dyDescent="0.25"/>
  <cols>
    <col min="1" max="1" width="0.140625" style="4" customWidth="1"/>
    <col min="2" max="2" width="4.140625" style="4" customWidth="1"/>
    <col min="3" max="3" width="11.42578125" style="4"/>
    <col min="4" max="4" width="27.140625" style="4" customWidth="1"/>
    <col min="5" max="5" width="15.5703125" style="4" customWidth="1"/>
    <col min="6" max="6" width="15.7109375" style="4" customWidth="1"/>
    <col min="7" max="7" width="16.28515625" style="4" customWidth="1"/>
    <col min="8" max="8" width="16.140625" style="4" customWidth="1"/>
    <col min="9" max="10" width="16.28515625" style="4" customWidth="1"/>
    <col min="11" max="111" width="11.42578125" style="4"/>
    <col min="112" max="112" width="0.140625" style="4" customWidth="1"/>
    <col min="113" max="113" width="4.140625" style="4" customWidth="1"/>
    <col min="114" max="114" width="11.42578125" style="4"/>
    <col min="115" max="115" width="26.28515625" style="4" customWidth="1"/>
    <col min="116" max="116" width="15.5703125" style="4" customWidth="1"/>
    <col min="117" max="117" width="15.7109375" style="4" customWidth="1"/>
    <col min="118" max="118" width="15.42578125" style="4" customWidth="1"/>
    <col min="119" max="119" width="15.28515625" style="4" customWidth="1"/>
    <col min="120" max="120" width="15.7109375" style="4" customWidth="1"/>
    <col min="121" max="121" width="15.5703125" style="4" customWidth="1"/>
    <col min="122" max="122" width="11.42578125" style="4"/>
    <col min="123" max="123" width="16.85546875" style="4" bestFit="1" customWidth="1"/>
    <col min="124" max="124" width="11.42578125" style="4"/>
    <col min="125" max="125" width="16.28515625" style="4" bestFit="1" customWidth="1"/>
    <col min="126" max="367" width="11.42578125" style="4"/>
    <col min="368" max="368" width="0.140625" style="4" customWidth="1"/>
    <col min="369" max="369" width="4.140625" style="4" customWidth="1"/>
    <col min="370" max="370" width="11.42578125" style="4"/>
    <col min="371" max="371" width="26.28515625" style="4" customWidth="1"/>
    <col min="372" max="372" width="15.5703125" style="4" customWidth="1"/>
    <col min="373" max="373" width="15.7109375" style="4" customWidth="1"/>
    <col min="374" max="374" width="15.42578125" style="4" customWidth="1"/>
    <col min="375" max="375" width="15.28515625" style="4" customWidth="1"/>
    <col min="376" max="376" width="15.7109375" style="4" customWidth="1"/>
    <col min="377" max="377" width="15.5703125" style="4" customWidth="1"/>
    <col min="378" max="378" width="11.42578125" style="4"/>
    <col min="379" max="379" width="16.85546875" style="4" bestFit="1" customWidth="1"/>
    <col min="380" max="380" width="11.42578125" style="4"/>
    <col min="381" max="381" width="16.28515625" style="4" bestFit="1" customWidth="1"/>
    <col min="382" max="623" width="11.42578125" style="4"/>
    <col min="624" max="624" width="0.140625" style="4" customWidth="1"/>
    <col min="625" max="625" width="4.140625" style="4" customWidth="1"/>
    <col min="626" max="626" width="11.42578125" style="4"/>
    <col min="627" max="627" width="26.28515625" style="4" customWidth="1"/>
    <col min="628" max="628" width="15.5703125" style="4" customWidth="1"/>
    <col min="629" max="629" width="15.7109375" style="4" customWidth="1"/>
    <col min="630" max="630" width="15.42578125" style="4" customWidth="1"/>
    <col min="631" max="631" width="15.28515625" style="4" customWidth="1"/>
    <col min="632" max="632" width="15.7109375" style="4" customWidth="1"/>
    <col min="633" max="633" width="15.5703125" style="4" customWidth="1"/>
    <col min="634" max="634" width="11.42578125" style="4"/>
    <col min="635" max="635" width="16.85546875" style="4" bestFit="1" customWidth="1"/>
    <col min="636" max="636" width="11.42578125" style="4"/>
    <col min="637" max="637" width="16.28515625" style="4" bestFit="1" customWidth="1"/>
    <col min="638" max="879" width="11.42578125" style="4"/>
    <col min="880" max="880" width="0.140625" style="4" customWidth="1"/>
    <col min="881" max="881" width="4.140625" style="4" customWidth="1"/>
    <col min="882" max="882" width="11.42578125" style="4"/>
    <col min="883" max="883" width="26.28515625" style="4" customWidth="1"/>
    <col min="884" max="884" width="15.5703125" style="4" customWidth="1"/>
    <col min="885" max="885" width="15.7109375" style="4" customWidth="1"/>
    <col min="886" max="886" width="15.42578125" style="4" customWidth="1"/>
    <col min="887" max="887" width="15.28515625" style="4" customWidth="1"/>
    <col min="888" max="888" width="15.7109375" style="4" customWidth="1"/>
    <col min="889" max="889" width="15.5703125" style="4" customWidth="1"/>
    <col min="890" max="890" width="11.42578125" style="4"/>
    <col min="891" max="891" width="16.85546875" style="4" bestFit="1" customWidth="1"/>
    <col min="892" max="892" width="11.42578125" style="4"/>
    <col min="893" max="893" width="16.28515625" style="4" bestFit="1" customWidth="1"/>
    <col min="894" max="1135" width="11.42578125" style="4"/>
    <col min="1136" max="1136" width="0.140625" style="4" customWidth="1"/>
    <col min="1137" max="1137" width="4.140625" style="4" customWidth="1"/>
    <col min="1138" max="1138" width="11.42578125" style="4"/>
    <col min="1139" max="1139" width="26.28515625" style="4" customWidth="1"/>
    <col min="1140" max="1140" width="15.5703125" style="4" customWidth="1"/>
    <col min="1141" max="1141" width="15.7109375" style="4" customWidth="1"/>
    <col min="1142" max="1142" width="15.42578125" style="4" customWidth="1"/>
    <col min="1143" max="1143" width="15.28515625" style="4" customWidth="1"/>
    <col min="1144" max="1144" width="15.7109375" style="4" customWidth="1"/>
    <col min="1145" max="1145" width="15.5703125" style="4" customWidth="1"/>
    <col min="1146" max="1146" width="11.42578125" style="4"/>
    <col min="1147" max="1147" width="16.85546875" style="4" bestFit="1" customWidth="1"/>
    <col min="1148" max="1148" width="11.42578125" style="4"/>
    <col min="1149" max="1149" width="16.28515625" style="4" bestFit="1" customWidth="1"/>
    <col min="1150" max="1391" width="11.42578125" style="4"/>
    <col min="1392" max="1392" width="0.140625" style="4" customWidth="1"/>
    <col min="1393" max="1393" width="4.140625" style="4" customWidth="1"/>
    <col min="1394" max="1394" width="11.42578125" style="4"/>
    <col min="1395" max="1395" width="26.28515625" style="4" customWidth="1"/>
    <col min="1396" max="1396" width="15.5703125" style="4" customWidth="1"/>
    <col min="1397" max="1397" width="15.7109375" style="4" customWidth="1"/>
    <col min="1398" max="1398" width="15.42578125" style="4" customWidth="1"/>
    <col min="1399" max="1399" width="15.28515625" style="4" customWidth="1"/>
    <col min="1400" max="1400" width="15.7109375" style="4" customWidth="1"/>
    <col min="1401" max="1401" width="15.5703125" style="4" customWidth="1"/>
    <col min="1402" max="1402" width="11.42578125" style="4"/>
    <col min="1403" max="1403" width="16.85546875" style="4" bestFit="1" customWidth="1"/>
    <col min="1404" max="1404" width="11.42578125" style="4"/>
    <col min="1405" max="1405" width="16.28515625" style="4" bestFit="1" customWidth="1"/>
    <col min="1406" max="1647" width="11.42578125" style="4"/>
    <col min="1648" max="1648" width="0.140625" style="4" customWidth="1"/>
    <col min="1649" max="1649" width="4.140625" style="4" customWidth="1"/>
    <col min="1650" max="1650" width="11.42578125" style="4"/>
    <col min="1651" max="1651" width="26.28515625" style="4" customWidth="1"/>
    <col min="1652" max="1652" width="15.5703125" style="4" customWidth="1"/>
    <col min="1653" max="1653" width="15.7109375" style="4" customWidth="1"/>
    <col min="1654" max="1654" width="15.42578125" style="4" customWidth="1"/>
    <col min="1655" max="1655" width="15.28515625" style="4" customWidth="1"/>
    <col min="1656" max="1656" width="15.7109375" style="4" customWidth="1"/>
    <col min="1657" max="1657" width="15.5703125" style="4" customWidth="1"/>
    <col min="1658" max="1658" width="11.42578125" style="4"/>
    <col min="1659" max="1659" width="16.85546875" style="4" bestFit="1" customWidth="1"/>
    <col min="1660" max="1660" width="11.42578125" style="4"/>
    <col min="1661" max="1661" width="16.28515625" style="4" bestFit="1" customWidth="1"/>
    <col min="1662" max="1903" width="11.42578125" style="4"/>
    <col min="1904" max="1904" width="0.140625" style="4" customWidth="1"/>
    <col min="1905" max="1905" width="4.140625" style="4" customWidth="1"/>
    <col min="1906" max="1906" width="11.42578125" style="4"/>
    <col min="1907" max="1907" width="26.28515625" style="4" customWidth="1"/>
    <col min="1908" max="1908" width="15.5703125" style="4" customWidth="1"/>
    <col min="1909" max="1909" width="15.7109375" style="4" customWidth="1"/>
    <col min="1910" max="1910" width="15.42578125" style="4" customWidth="1"/>
    <col min="1911" max="1911" width="15.28515625" style="4" customWidth="1"/>
    <col min="1912" max="1912" width="15.7109375" style="4" customWidth="1"/>
    <col min="1913" max="1913" width="15.5703125" style="4" customWidth="1"/>
    <col min="1914" max="1914" width="11.42578125" style="4"/>
    <col min="1915" max="1915" width="16.85546875" style="4" bestFit="1" customWidth="1"/>
    <col min="1916" max="1916" width="11.42578125" style="4"/>
    <col min="1917" max="1917" width="16.28515625" style="4" bestFit="1" customWidth="1"/>
    <col min="1918" max="2159" width="11.42578125" style="4"/>
    <col min="2160" max="2160" width="0.140625" style="4" customWidth="1"/>
    <col min="2161" max="2161" width="4.140625" style="4" customWidth="1"/>
    <col min="2162" max="2162" width="11.42578125" style="4"/>
    <col min="2163" max="2163" width="26.28515625" style="4" customWidth="1"/>
    <col min="2164" max="2164" width="15.5703125" style="4" customWidth="1"/>
    <col min="2165" max="2165" width="15.7109375" style="4" customWidth="1"/>
    <col min="2166" max="2166" width="15.42578125" style="4" customWidth="1"/>
    <col min="2167" max="2167" width="15.28515625" style="4" customWidth="1"/>
    <col min="2168" max="2168" width="15.7109375" style="4" customWidth="1"/>
    <col min="2169" max="2169" width="15.5703125" style="4" customWidth="1"/>
    <col min="2170" max="2170" width="11.42578125" style="4"/>
    <col min="2171" max="2171" width="16.85546875" style="4" bestFit="1" customWidth="1"/>
    <col min="2172" max="2172" width="11.42578125" style="4"/>
    <col min="2173" max="2173" width="16.28515625" style="4" bestFit="1" customWidth="1"/>
    <col min="2174" max="2415" width="11.42578125" style="4"/>
    <col min="2416" max="2416" width="0.140625" style="4" customWidth="1"/>
    <col min="2417" max="2417" width="4.140625" style="4" customWidth="1"/>
    <col min="2418" max="2418" width="11.42578125" style="4"/>
    <col min="2419" max="2419" width="26.28515625" style="4" customWidth="1"/>
    <col min="2420" max="2420" width="15.5703125" style="4" customWidth="1"/>
    <col min="2421" max="2421" width="15.7109375" style="4" customWidth="1"/>
    <col min="2422" max="2422" width="15.42578125" style="4" customWidth="1"/>
    <col min="2423" max="2423" width="15.28515625" style="4" customWidth="1"/>
    <col min="2424" max="2424" width="15.7109375" style="4" customWidth="1"/>
    <col min="2425" max="2425" width="15.5703125" style="4" customWidth="1"/>
    <col min="2426" max="2426" width="11.42578125" style="4"/>
    <col min="2427" max="2427" width="16.85546875" style="4" bestFit="1" customWidth="1"/>
    <col min="2428" max="2428" width="11.42578125" style="4"/>
    <col min="2429" max="2429" width="16.28515625" style="4" bestFit="1" customWidth="1"/>
    <col min="2430" max="2671" width="11.42578125" style="4"/>
    <col min="2672" max="2672" width="0.140625" style="4" customWidth="1"/>
    <col min="2673" max="2673" width="4.140625" style="4" customWidth="1"/>
    <col min="2674" max="2674" width="11.42578125" style="4"/>
    <col min="2675" max="2675" width="26.28515625" style="4" customWidth="1"/>
    <col min="2676" max="2676" width="15.5703125" style="4" customWidth="1"/>
    <col min="2677" max="2677" width="15.7109375" style="4" customWidth="1"/>
    <col min="2678" max="2678" width="15.42578125" style="4" customWidth="1"/>
    <col min="2679" max="2679" width="15.28515625" style="4" customWidth="1"/>
    <col min="2680" max="2680" width="15.7109375" style="4" customWidth="1"/>
    <col min="2681" max="2681" width="15.5703125" style="4" customWidth="1"/>
    <col min="2682" max="2682" width="11.42578125" style="4"/>
    <col min="2683" max="2683" width="16.85546875" style="4" bestFit="1" customWidth="1"/>
    <col min="2684" max="2684" width="11.42578125" style="4"/>
    <col min="2685" max="2685" width="16.28515625" style="4" bestFit="1" customWidth="1"/>
    <col min="2686" max="2927" width="11.42578125" style="4"/>
    <col min="2928" max="2928" width="0.140625" style="4" customWidth="1"/>
    <col min="2929" max="2929" width="4.140625" style="4" customWidth="1"/>
    <col min="2930" max="2930" width="11.42578125" style="4"/>
    <col min="2931" max="2931" width="26.28515625" style="4" customWidth="1"/>
    <col min="2932" max="2932" width="15.5703125" style="4" customWidth="1"/>
    <col min="2933" max="2933" width="15.7109375" style="4" customWidth="1"/>
    <col min="2934" max="2934" width="15.42578125" style="4" customWidth="1"/>
    <col min="2935" max="2935" width="15.28515625" style="4" customWidth="1"/>
    <col min="2936" max="2936" width="15.7109375" style="4" customWidth="1"/>
    <col min="2937" max="2937" width="15.5703125" style="4" customWidth="1"/>
    <col min="2938" max="2938" width="11.42578125" style="4"/>
    <col min="2939" max="2939" width="16.85546875" style="4" bestFit="1" customWidth="1"/>
    <col min="2940" max="2940" width="11.42578125" style="4"/>
    <col min="2941" max="2941" width="16.28515625" style="4" bestFit="1" customWidth="1"/>
    <col min="2942" max="3183" width="11.42578125" style="4"/>
    <col min="3184" max="3184" width="0.140625" style="4" customWidth="1"/>
    <col min="3185" max="3185" width="4.140625" style="4" customWidth="1"/>
    <col min="3186" max="3186" width="11.42578125" style="4"/>
    <col min="3187" max="3187" width="26.28515625" style="4" customWidth="1"/>
    <col min="3188" max="3188" width="15.5703125" style="4" customWidth="1"/>
    <col min="3189" max="3189" width="15.7109375" style="4" customWidth="1"/>
    <col min="3190" max="3190" width="15.42578125" style="4" customWidth="1"/>
    <col min="3191" max="3191" width="15.28515625" style="4" customWidth="1"/>
    <col min="3192" max="3192" width="15.7109375" style="4" customWidth="1"/>
    <col min="3193" max="3193" width="15.5703125" style="4" customWidth="1"/>
    <col min="3194" max="3194" width="11.42578125" style="4"/>
    <col min="3195" max="3195" width="16.85546875" style="4" bestFit="1" customWidth="1"/>
    <col min="3196" max="3196" width="11.42578125" style="4"/>
    <col min="3197" max="3197" width="16.28515625" style="4" bestFit="1" customWidth="1"/>
    <col min="3198" max="3439" width="11.42578125" style="4"/>
    <col min="3440" max="3440" width="0.140625" style="4" customWidth="1"/>
    <col min="3441" max="3441" width="4.140625" style="4" customWidth="1"/>
    <col min="3442" max="3442" width="11.42578125" style="4"/>
    <col min="3443" max="3443" width="26.28515625" style="4" customWidth="1"/>
    <col min="3444" max="3444" width="15.5703125" style="4" customWidth="1"/>
    <col min="3445" max="3445" width="15.7109375" style="4" customWidth="1"/>
    <col min="3446" max="3446" width="15.42578125" style="4" customWidth="1"/>
    <col min="3447" max="3447" width="15.28515625" style="4" customWidth="1"/>
    <col min="3448" max="3448" width="15.7109375" style="4" customWidth="1"/>
    <col min="3449" max="3449" width="15.5703125" style="4" customWidth="1"/>
    <col min="3450" max="3450" width="11.42578125" style="4"/>
    <col min="3451" max="3451" width="16.85546875" style="4" bestFit="1" customWidth="1"/>
    <col min="3452" max="3452" width="11.42578125" style="4"/>
    <col min="3453" max="3453" width="16.28515625" style="4" bestFit="1" customWidth="1"/>
    <col min="3454" max="3695" width="11.42578125" style="4"/>
    <col min="3696" max="3696" width="0.140625" style="4" customWidth="1"/>
    <col min="3697" max="3697" width="4.140625" style="4" customWidth="1"/>
    <col min="3698" max="3698" width="11.42578125" style="4"/>
    <col min="3699" max="3699" width="26.28515625" style="4" customWidth="1"/>
    <col min="3700" max="3700" width="15.5703125" style="4" customWidth="1"/>
    <col min="3701" max="3701" width="15.7109375" style="4" customWidth="1"/>
    <col min="3702" max="3702" width="15.42578125" style="4" customWidth="1"/>
    <col min="3703" max="3703" width="15.28515625" style="4" customWidth="1"/>
    <col min="3704" max="3704" width="15.7109375" style="4" customWidth="1"/>
    <col min="3705" max="3705" width="15.5703125" style="4" customWidth="1"/>
    <col min="3706" max="3706" width="11.42578125" style="4"/>
    <col min="3707" max="3707" width="16.85546875" style="4" bestFit="1" customWidth="1"/>
    <col min="3708" max="3708" width="11.42578125" style="4"/>
    <col min="3709" max="3709" width="16.28515625" style="4" bestFit="1" customWidth="1"/>
    <col min="3710" max="3951" width="11.42578125" style="4"/>
    <col min="3952" max="3952" width="0.140625" style="4" customWidth="1"/>
    <col min="3953" max="3953" width="4.140625" style="4" customWidth="1"/>
    <col min="3954" max="3954" width="11.42578125" style="4"/>
    <col min="3955" max="3955" width="26.28515625" style="4" customWidth="1"/>
    <col min="3956" max="3956" width="15.5703125" style="4" customWidth="1"/>
    <col min="3957" max="3957" width="15.7109375" style="4" customWidth="1"/>
    <col min="3958" max="3958" width="15.42578125" style="4" customWidth="1"/>
    <col min="3959" max="3959" width="15.28515625" style="4" customWidth="1"/>
    <col min="3960" max="3960" width="15.7109375" style="4" customWidth="1"/>
    <col min="3961" max="3961" width="15.5703125" style="4" customWidth="1"/>
    <col min="3962" max="3962" width="11.42578125" style="4"/>
    <col min="3963" max="3963" width="16.85546875" style="4" bestFit="1" customWidth="1"/>
    <col min="3964" max="3964" width="11.42578125" style="4"/>
    <col min="3965" max="3965" width="16.28515625" style="4" bestFit="1" customWidth="1"/>
    <col min="3966" max="4207" width="11.42578125" style="4"/>
    <col min="4208" max="4208" width="0.140625" style="4" customWidth="1"/>
    <col min="4209" max="4209" width="4.140625" style="4" customWidth="1"/>
    <col min="4210" max="4210" width="11.42578125" style="4"/>
    <col min="4211" max="4211" width="26.28515625" style="4" customWidth="1"/>
    <col min="4212" max="4212" width="15.5703125" style="4" customWidth="1"/>
    <col min="4213" max="4213" width="15.7109375" style="4" customWidth="1"/>
    <col min="4214" max="4214" width="15.42578125" style="4" customWidth="1"/>
    <col min="4215" max="4215" width="15.28515625" style="4" customWidth="1"/>
    <col min="4216" max="4216" width="15.7109375" style="4" customWidth="1"/>
    <col min="4217" max="4217" width="15.5703125" style="4" customWidth="1"/>
    <col min="4218" max="4218" width="11.42578125" style="4"/>
    <col min="4219" max="4219" width="16.85546875" style="4" bestFit="1" customWidth="1"/>
    <col min="4220" max="4220" width="11.42578125" style="4"/>
    <col min="4221" max="4221" width="16.28515625" style="4" bestFit="1" customWidth="1"/>
    <col min="4222" max="4463" width="11.42578125" style="4"/>
    <col min="4464" max="4464" width="0.140625" style="4" customWidth="1"/>
    <col min="4465" max="4465" width="4.140625" style="4" customWidth="1"/>
    <col min="4466" max="4466" width="11.42578125" style="4"/>
    <col min="4467" max="4467" width="26.28515625" style="4" customWidth="1"/>
    <col min="4468" max="4468" width="15.5703125" style="4" customWidth="1"/>
    <col min="4469" max="4469" width="15.7109375" style="4" customWidth="1"/>
    <col min="4470" max="4470" width="15.42578125" style="4" customWidth="1"/>
    <col min="4471" max="4471" width="15.28515625" style="4" customWidth="1"/>
    <col min="4472" max="4472" width="15.7109375" style="4" customWidth="1"/>
    <col min="4473" max="4473" width="15.5703125" style="4" customWidth="1"/>
    <col min="4474" max="4474" width="11.42578125" style="4"/>
    <col min="4475" max="4475" width="16.85546875" style="4" bestFit="1" customWidth="1"/>
    <col min="4476" max="4476" width="11.42578125" style="4"/>
    <col min="4477" max="4477" width="16.28515625" style="4" bestFit="1" customWidth="1"/>
    <col min="4478" max="4719" width="11.42578125" style="4"/>
    <col min="4720" max="4720" width="0.140625" style="4" customWidth="1"/>
    <col min="4721" max="4721" width="4.140625" style="4" customWidth="1"/>
    <col min="4722" max="4722" width="11.42578125" style="4"/>
    <col min="4723" max="4723" width="26.28515625" style="4" customWidth="1"/>
    <col min="4724" max="4724" width="15.5703125" style="4" customWidth="1"/>
    <col min="4725" max="4725" width="15.7109375" style="4" customWidth="1"/>
    <col min="4726" max="4726" width="15.42578125" style="4" customWidth="1"/>
    <col min="4727" max="4727" width="15.28515625" style="4" customWidth="1"/>
    <col min="4728" max="4728" width="15.7109375" style="4" customWidth="1"/>
    <col min="4729" max="4729" width="15.5703125" style="4" customWidth="1"/>
    <col min="4730" max="4730" width="11.42578125" style="4"/>
    <col min="4731" max="4731" width="16.85546875" style="4" bestFit="1" customWidth="1"/>
    <col min="4732" max="4732" width="11.42578125" style="4"/>
    <col min="4733" max="4733" width="16.28515625" style="4" bestFit="1" customWidth="1"/>
    <col min="4734" max="4975" width="11.42578125" style="4"/>
    <col min="4976" max="4976" width="0.140625" style="4" customWidth="1"/>
    <col min="4977" max="4977" width="4.140625" style="4" customWidth="1"/>
    <col min="4978" max="4978" width="11.42578125" style="4"/>
    <col min="4979" max="4979" width="26.28515625" style="4" customWidth="1"/>
    <col min="4980" max="4980" width="15.5703125" style="4" customWidth="1"/>
    <col min="4981" max="4981" width="15.7109375" style="4" customWidth="1"/>
    <col min="4982" max="4982" width="15.42578125" style="4" customWidth="1"/>
    <col min="4983" max="4983" width="15.28515625" style="4" customWidth="1"/>
    <col min="4984" max="4984" width="15.7109375" style="4" customWidth="1"/>
    <col min="4985" max="4985" width="15.5703125" style="4" customWidth="1"/>
    <col min="4986" max="4986" width="11.42578125" style="4"/>
    <col min="4987" max="4987" width="16.85546875" style="4" bestFit="1" customWidth="1"/>
    <col min="4988" max="4988" width="11.42578125" style="4"/>
    <col min="4989" max="4989" width="16.28515625" style="4" bestFit="1" customWidth="1"/>
    <col min="4990" max="5231" width="11.42578125" style="4"/>
    <col min="5232" max="5232" width="0.140625" style="4" customWidth="1"/>
    <col min="5233" max="5233" width="4.140625" style="4" customWidth="1"/>
    <col min="5234" max="5234" width="11.42578125" style="4"/>
    <col min="5235" max="5235" width="26.28515625" style="4" customWidth="1"/>
    <col min="5236" max="5236" width="15.5703125" style="4" customWidth="1"/>
    <col min="5237" max="5237" width="15.7109375" style="4" customWidth="1"/>
    <col min="5238" max="5238" width="15.42578125" style="4" customWidth="1"/>
    <col min="5239" max="5239" width="15.28515625" style="4" customWidth="1"/>
    <col min="5240" max="5240" width="15.7109375" style="4" customWidth="1"/>
    <col min="5241" max="5241" width="15.5703125" style="4" customWidth="1"/>
    <col min="5242" max="5242" width="11.42578125" style="4"/>
    <col min="5243" max="5243" width="16.85546875" style="4" bestFit="1" customWidth="1"/>
    <col min="5244" max="5244" width="11.42578125" style="4"/>
    <col min="5245" max="5245" width="16.28515625" style="4" bestFit="1" customWidth="1"/>
    <col min="5246" max="5487" width="11.42578125" style="4"/>
    <col min="5488" max="5488" width="0.140625" style="4" customWidth="1"/>
    <col min="5489" max="5489" width="4.140625" style="4" customWidth="1"/>
    <col min="5490" max="5490" width="11.42578125" style="4"/>
    <col min="5491" max="5491" width="26.28515625" style="4" customWidth="1"/>
    <col min="5492" max="5492" width="15.5703125" style="4" customWidth="1"/>
    <col min="5493" max="5493" width="15.7109375" style="4" customWidth="1"/>
    <col min="5494" max="5494" width="15.42578125" style="4" customWidth="1"/>
    <col min="5495" max="5495" width="15.28515625" style="4" customWidth="1"/>
    <col min="5496" max="5496" width="15.7109375" style="4" customWidth="1"/>
    <col min="5497" max="5497" width="15.5703125" style="4" customWidth="1"/>
    <col min="5498" max="5498" width="11.42578125" style="4"/>
    <col min="5499" max="5499" width="16.85546875" style="4" bestFit="1" customWidth="1"/>
    <col min="5500" max="5500" width="11.42578125" style="4"/>
    <col min="5501" max="5501" width="16.28515625" style="4" bestFit="1" customWidth="1"/>
    <col min="5502" max="5743" width="11.42578125" style="4"/>
    <col min="5744" max="5744" width="0.140625" style="4" customWidth="1"/>
    <col min="5745" max="5745" width="4.140625" style="4" customWidth="1"/>
    <col min="5746" max="5746" width="11.42578125" style="4"/>
    <col min="5747" max="5747" width="26.28515625" style="4" customWidth="1"/>
    <col min="5748" max="5748" width="15.5703125" style="4" customWidth="1"/>
    <col min="5749" max="5749" width="15.7109375" style="4" customWidth="1"/>
    <col min="5750" max="5750" width="15.42578125" style="4" customWidth="1"/>
    <col min="5751" max="5751" width="15.28515625" style="4" customWidth="1"/>
    <col min="5752" max="5752" width="15.7109375" style="4" customWidth="1"/>
    <col min="5753" max="5753" width="15.5703125" style="4" customWidth="1"/>
    <col min="5754" max="5754" width="11.42578125" style="4"/>
    <col min="5755" max="5755" width="16.85546875" style="4" bestFit="1" customWidth="1"/>
    <col min="5756" max="5756" width="11.42578125" style="4"/>
    <col min="5757" max="5757" width="16.28515625" style="4" bestFit="1" customWidth="1"/>
    <col min="5758" max="5999" width="11.42578125" style="4"/>
    <col min="6000" max="6000" width="0.140625" style="4" customWidth="1"/>
    <col min="6001" max="6001" width="4.140625" style="4" customWidth="1"/>
    <col min="6002" max="6002" width="11.42578125" style="4"/>
    <col min="6003" max="6003" width="26.28515625" style="4" customWidth="1"/>
    <col min="6004" max="6004" width="15.5703125" style="4" customWidth="1"/>
    <col min="6005" max="6005" width="15.7109375" style="4" customWidth="1"/>
    <col min="6006" max="6006" width="15.42578125" style="4" customWidth="1"/>
    <col min="6007" max="6007" width="15.28515625" style="4" customWidth="1"/>
    <col min="6008" max="6008" width="15.7109375" style="4" customWidth="1"/>
    <col min="6009" max="6009" width="15.5703125" style="4" customWidth="1"/>
    <col min="6010" max="6010" width="11.42578125" style="4"/>
    <col min="6011" max="6011" width="16.85546875" style="4" bestFit="1" customWidth="1"/>
    <col min="6012" max="6012" width="11.42578125" style="4"/>
    <col min="6013" max="6013" width="16.28515625" style="4" bestFit="1" customWidth="1"/>
    <col min="6014" max="6255" width="11.42578125" style="4"/>
    <col min="6256" max="6256" width="0.140625" style="4" customWidth="1"/>
    <col min="6257" max="6257" width="4.140625" style="4" customWidth="1"/>
    <col min="6258" max="6258" width="11.42578125" style="4"/>
    <col min="6259" max="6259" width="26.28515625" style="4" customWidth="1"/>
    <col min="6260" max="6260" width="15.5703125" style="4" customWidth="1"/>
    <col min="6261" max="6261" width="15.7109375" style="4" customWidth="1"/>
    <col min="6262" max="6262" width="15.42578125" style="4" customWidth="1"/>
    <col min="6263" max="6263" width="15.28515625" style="4" customWidth="1"/>
    <col min="6264" max="6264" width="15.7109375" style="4" customWidth="1"/>
    <col min="6265" max="6265" width="15.5703125" style="4" customWidth="1"/>
    <col min="6266" max="6266" width="11.42578125" style="4"/>
    <col min="6267" max="6267" width="16.85546875" style="4" bestFit="1" customWidth="1"/>
    <col min="6268" max="6268" width="11.42578125" style="4"/>
    <col min="6269" max="6269" width="16.28515625" style="4" bestFit="1" customWidth="1"/>
    <col min="6270" max="6511" width="11.42578125" style="4"/>
    <col min="6512" max="6512" width="0.140625" style="4" customWidth="1"/>
    <col min="6513" max="6513" width="4.140625" style="4" customWidth="1"/>
    <col min="6514" max="6514" width="11.42578125" style="4"/>
    <col min="6515" max="6515" width="26.28515625" style="4" customWidth="1"/>
    <col min="6516" max="6516" width="15.5703125" style="4" customWidth="1"/>
    <col min="6517" max="6517" width="15.7109375" style="4" customWidth="1"/>
    <col min="6518" max="6518" width="15.42578125" style="4" customWidth="1"/>
    <col min="6519" max="6519" width="15.28515625" style="4" customWidth="1"/>
    <col min="6520" max="6520" width="15.7109375" style="4" customWidth="1"/>
    <col min="6521" max="6521" width="15.5703125" style="4" customWidth="1"/>
    <col min="6522" max="6522" width="11.42578125" style="4"/>
    <col min="6523" max="6523" width="16.85546875" style="4" bestFit="1" customWidth="1"/>
    <col min="6524" max="6524" width="11.42578125" style="4"/>
    <col min="6525" max="6525" width="16.28515625" style="4" bestFit="1" customWidth="1"/>
    <col min="6526" max="6767" width="11.42578125" style="4"/>
    <col min="6768" max="6768" width="0.140625" style="4" customWidth="1"/>
    <col min="6769" max="6769" width="4.140625" style="4" customWidth="1"/>
    <col min="6770" max="6770" width="11.42578125" style="4"/>
    <col min="6771" max="6771" width="26.28515625" style="4" customWidth="1"/>
    <col min="6772" max="6772" width="15.5703125" style="4" customWidth="1"/>
    <col min="6773" max="6773" width="15.7109375" style="4" customWidth="1"/>
    <col min="6774" max="6774" width="15.42578125" style="4" customWidth="1"/>
    <col min="6775" max="6775" width="15.28515625" style="4" customWidth="1"/>
    <col min="6776" max="6776" width="15.7109375" style="4" customWidth="1"/>
    <col min="6777" max="6777" width="15.5703125" style="4" customWidth="1"/>
    <col min="6778" max="6778" width="11.42578125" style="4"/>
    <col min="6779" max="6779" width="16.85546875" style="4" bestFit="1" customWidth="1"/>
    <col min="6780" max="6780" width="11.42578125" style="4"/>
    <col min="6781" max="6781" width="16.28515625" style="4" bestFit="1" customWidth="1"/>
    <col min="6782" max="7023" width="11.42578125" style="4"/>
    <col min="7024" max="7024" width="0.140625" style="4" customWidth="1"/>
    <col min="7025" max="7025" width="4.140625" style="4" customWidth="1"/>
    <col min="7026" max="7026" width="11.42578125" style="4"/>
    <col min="7027" max="7027" width="26.28515625" style="4" customWidth="1"/>
    <col min="7028" max="7028" width="15.5703125" style="4" customWidth="1"/>
    <col min="7029" max="7029" width="15.7109375" style="4" customWidth="1"/>
    <col min="7030" max="7030" width="15.42578125" style="4" customWidth="1"/>
    <col min="7031" max="7031" width="15.28515625" style="4" customWidth="1"/>
    <col min="7032" max="7032" width="15.7109375" style="4" customWidth="1"/>
    <col min="7033" max="7033" width="15.5703125" style="4" customWidth="1"/>
    <col min="7034" max="7034" width="11.42578125" style="4"/>
    <col min="7035" max="7035" width="16.85546875" style="4" bestFit="1" customWidth="1"/>
    <col min="7036" max="7036" width="11.42578125" style="4"/>
    <col min="7037" max="7037" width="16.28515625" style="4" bestFit="1" customWidth="1"/>
    <col min="7038" max="7279" width="11.42578125" style="4"/>
    <col min="7280" max="7280" width="0.140625" style="4" customWidth="1"/>
    <col min="7281" max="7281" width="4.140625" style="4" customWidth="1"/>
    <col min="7282" max="7282" width="11.42578125" style="4"/>
    <col min="7283" max="7283" width="26.28515625" style="4" customWidth="1"/>
    <col min="7284" max="7284" width="15.5703125" style="4" customWidth="1"/>
    <col min="7285" max="7285" width="15.7109375" style="4" customWidth="1"/>
    <col min="7286" max="7286" width="15.42578125" style="4" customWidth="1"/>
    <col min="7287" max="7287" width="15.28515625" style="4" customWidth="1"/>
    <col min="7288" max="7288" width="15.7109375" style="4" customWidth="1"/>
    <col min="7289" max="7289" width="15.5703125" style="4" customWidth="1"/>
    <col min="7290" max="7290" width="11.42578125" style="4"/>
    <col min="7291" max="7291" width="16.85546875" style="4" bestFit="1" customWidth="1"/>
    <col min="7292" max="7292" width="11.42578125" style="4"/>
    <col min="7293" max="7293" width="16.28515625" style="4" bestFit="1" customWidth="1"/>
    <col min="7294" max="7535" width="11.42578125" style="4"/>
    <col min="7536" max="7536" width="0.140625" style="4" customWidth="1"/>
    <col min="7537" max="7537" width="4.140625" style="4" customWidth="1"/>
    <col min="7538" max="7538" width="11.42578125" style="4"/>
    <col min="7539" max="7539" width="26.28515625" style="4" customWidth="1"/>
    <col min="7540" max="7540" width="15.5703125" style="4" customWidth="1"/>
    <col min="7541" max="7541" width="15.7109375" style="4" customWidth="1"/>
    <col min="7542" max="7542" width="15.42578125" style="4" customWidth="1"/>
    <col min="7543" max="7543" width="15.28515625" style="4" customWidth="1"/>
    <col min="7544" max="7544" width="15.7109375" style="4" customWidth="1"/>
    <col min="7545" max="7545" width="15.5703125" style="4" customWidth="1"/>
    <col min="7546" max="7546" width="11.42578125" style="4"/>
    <col min="7547" max="7547" width="16.85546875" style="4" bestFit="1" customWidth="1"/>
    <col min="7548" max="7548" width="11.42578125" style="4"/>
    <col min="7549" max="7549" width="16.28515625" style="4" bestFit="1" customWidth="1"/>
    <col min="7550" max="7791" width="11.42578125" style="4"/>
    <col min="7792" max="7792" width="0.140625" style="4" customWidth="1"/>
    <col min="7793" max="7793" width="4.140625" style="4" customWidth="1"/>
    <col min="7794" max="7794" width="11.42578125" style="4"/>
    <col min="7795" max="7795" width="26.28515625" style="4" customWidth="1"/>
    <col min="7796" max="7796" width="15.5703125" style="4" customWidth="1"/>
    <col min="7797" max="7797" width="15.7109375" style="4" customWidth="1"/>
    <col min="7798" max="7798" width="15.42578125" style="4" customWidth="1"/>
    <col min="7799" max="7799" width="15.28515625" style="4" customWidth="1"/>
    <col min="7800" max="7800" width="15.7109375" style="4" customWidth="1"/>
    <col min="7801" max="7801" width="15.5703125" style="4" customWidth="1"/>
    <col min="7802" max="7802" width="11.42578125" style="4"/>
    <col min="7803" max="7803" width="16.85546875" style="4" bestFit="1" customWidth="1"/>
    <col min="7804" max="7804" width="11.42578125" style="4"/>
    <col min="7805" max="7805" width="16.28515625" style="4" bestFit="1" customWidth="1"/>
    <col min="7806" max="8047" width="11.42578125" style="4"/>
    <col min="8048" max="8048" width="0.140625" style="4" customWidth="1"/>
    <col min="8049" max="8049" width="4.140625" style="4" customWidth="1"/>
    <col min="8050" max="8050" width="11.42578125" style="4"/>
    <col min="8051" max="8051" width="26.28515625" style="4" customWidth="1"/>
    <col min="8052" max="8052" width="15.5703125" style="4" customWidth="1"/>
    <col min="8053" max="8053" width="15.7109375" style="4" customWidth="1"/>
    <col min="8054" max="8054" width="15.42578125" style="4" customWidth="1"/>
    <col min="8055" max="8055" width="15.28515625" style="4" customWidth="1"/>
    <col min="8056" max="8056" width="15.7109375" style="4" customWidth="1"/>
    <col min="8057" max="8057" width="15.5703125" style="4" customWidth="1"/>
    <col min="8058" max="8058" width="11.42578125" style="4"/>
    <col min="8059" max="8059" width="16.85546875" style="4" bestFit="1" customWidth="1"/>
    <col min="8060" max="8060" width="11.42578125" style="4"/>
    <col min="8061" max="8061" width="16.28515625" style="4" bestFit="1" customWidth="1"/>
    <col min="8062" max="8303" width="11.42578125" style="4"/>
    <col min="8304" max="8304" width="0.140625" style="4" customWidth="1"/>
    <col min="8305" max="8305" width="4.140625" style="4" customWidth="1"/>
    <col min="8306" max="8306" width="11.42578125" style="4"/>
    <col min="8307" max="8307" width="26.28515625" style="4" customWidth="1"/>
    <col min="8308" max="8308" width="15.5703125" style="4" customWidth="1"/>
    <col min="8309" max="8309" width="15.7109375" style="4" customWidth="1"/>
    <col min="8310" max="8310" width="15.42578125" style="4" customWidth="1"/>
    <col min="8311" max="8311" width="15.28515625" style="4" customWidth="1"/>
    <col min="8312" max="8312" width="15.7109375" style="4" customWidth="1"/>
    <col min="8313" max="8313" width="15.5703125" style="4" customWidth="1"/>
    <col min="8314" max="8314" width="11.42578125" style="4"/>
    <col min="8315" max="8315" width="16.85546875" style="4" bestFit="1" customWidth="1"/>
    <col min="8316" max="8316" width="11.42578125" style="4"/>
    <col min="8317" max="8317" width="16.28515625" style="4" bestFit="1" customWidth="1"/>
    <col min="8318" max="8559" width="11.42578125" style="4"/>
    <col min="8560" max="8560" width="0.140625" style="4" customWidth="1"/>
    <col min="8561" max="8561" width="4.140625" style="4" customWidth="1"/>
    <col min="8562" max="8562" width="11.42578125" style="4"/>
    <col min="8563" max="8563" width="26.28515625" style="4" customWidth="1"/>
    <col min="8564" max="8564" width="15.5703125" style="4" customWidth="1"/>
    <col min="8565" max="8565" width="15.7109375" style="4" customWidth="1"/>
    <col min="8566" max="8566" width="15.42578125" style="4" customWidth="1"/>
    <col min="8567" max="8567" width="15.28515625" style="4" customWidth="1"/>
    <col min="8568" max="8568" width="15.7109375" style="4" customWidth="1"/>
    <col min="8569" max="8569" width="15.5703125" style="4" customWidth="1"/>
    <col min="8570" max="8570" width="11.42578125" style="4"/>
    <col min="8571" max="8571" width="16.85546875" style="4" bestFit="1" customWidth="1"/>
    <col min="8572" max="8572" width="11.42578125" style="4"/>
    <col min="8573" max="8573" width="16.28515625" style="4" bestFit="1" customWidth="1"/>
    <col min="8574" max="8815" width="11.42578125" style="4"/>
    <col min="8816" max="8816" width="0.140625" style="4" customWidth="1"/>
    <col min="8817" max="8817" width="4.140625" style="4" customWidth="1"/>
    <col min="8818" max="8818" width="11.42578125" style="4"/>
    <col min="8819" max="8819" width="26.28515625" style="4" customWidth="1"/>
    <col min="8820" max="8820" width="15.5703125" style="4" customWidth="1"/>
    <col min="8821" max="8821" width="15.7109375" style="4" customWidth="1"/>
    <col min="8822" max="8822" width="15.42578125" style="4" customWidth="1"/>
    <col min="8823" max="8823" width="15.28515625" style="4" customWidth="1"/>
    <col min="8824" max="8824" width="15.7109375" style="4" customWidth="1"/>
    <col min="8825" max="8825" width="15.5703125" style="4" customWidth="1"/>
    <col min="8826" max="8826" width="11.42578125" style="4"/>
    <col min="8827" max="8827" width="16.85546875" style="4" bestFit="1" customWidth="1"/>
    <col min="8828" max="8828" width="11.42578125" style="4"/>
    <col min="8829" max="8829" width="16.28515625" style="4" bestFit="1" customWidth="1"/>
    <col min="8830" max="9071" width="11.42578125" style="4"/>
    <col min="9072" max="9072" width="0.140625" style="4" customWidth="1"/>
    <col min="9073" max="9073" width="4.140625" style="4" customWidth="1"/>
    <col min="9074" max="9074" width="11.42578125" style="4"/>
    <col min="9075" max="9075" width="26.28515625" style="4" customWidth="1"/>
    <col min="9076" max="9076" width="15.5703125" style="4" customWidth="1"/>
    <col min="9077" max="9077" width="15.7109375" style="4" customWidth="1"/>
    <col min="9078" max="9078" width="15.42578125" style="4" customWidth="1"/>
    <col min="9079" max="9079" width="15.28515625" style="4" customWidth="1"/>
    <col min="9080" max="9080" width="15.7109375" style="4" customWidth="1"/>
    <col min="9081" max="9081" width="15.5703125" style="4" customWidth="1"/>
    <col min="9082" max="9082" width="11.42578125" style="4"/>
    <col min="9083" max="9083" width="16.85546875" style="4" bestFit="1" customWidth="1"/>
    <col min="9084" max="9084" width="11.42578125" style="4"/>
    <col min="9085" max="9085" width="16.28515625" style="4" bestFit="1" customWidth="1"/>
    <col min="9086" max="9327" width="11.42578125" style="4"/>
    <col min="9328" max="9328" width="0.140625" style="4" customWidth="1"/>
    <col min="9329" max="9329" width="4.140625" style="4" customWidth="1"/>
    <col min="9330" max="9330" width="11.42578125" style="4"/>
    <col min="9331" max="9331" width="26.28515625" style="4" customWidth="1"/>
    <col min="9332" max="9332" width="15.5703125" style="4" customWidth="1"/>
    <col min="9333" max="9333" width="15.7109375" style="4" customWidth="1"/>
    <col min="9334" max="9334" width="15.42578125" style="4" customWidth="1"/>
    <col min="9335" max="9335" width="15.28515625" style="4" customWidth="1"/>
    <col min="9336" max="9336" width="15.7109375" style="4" customWidth="1"/>
    <col min="9337" max="9337" width="15.5703125" style="4" customWidth="1"/>
    <col min="9338" max="9338" width="11.42578125" style="4"/>
    <col min="9339" max="9339" width="16.85546875" style="4" bestFit="1" customWidth="1"/>
    <col min="9340" max="9340" width="11.42578125" style="4"/>
    <col min="9341" max="9341" width="16.28515625" style="4" bestFit="1" customWidth="1"/>
    <col min="9342" max="9583" width="11.42578125" style="4"/>
    <col min="9584" max="9584" width="0.140625" style="4" customWidth="1"/>
    <col min="9585" max="9585" width="4.140625" style="4" customWidth="1"/>
    <col min="9586" max="9586" width="11.42578125" style="4"/>
    <col min="9587" max="9587" width="26.28515625" style="4" customWidth="1"/>
    <col min="9588" max="9588" width="15.5703125" style="4" customWidth="1"/>
    <col min="9589" max="9589" width="15.7109375" style="4" customWidth="1"/>
    <col min="9590" max="9590" width="15.42578125" style="4" customWidth="1"/>
    <col min="9591" max="9591" width="15.28515625" style="4" customWidth="1"/>
    <col min="9592" max="9592" width="15.7109375" style="4" customWidth="1"/>
    <col min="9593" max="9593" width="15.5703125" style="4" customWidth="1"/>
    <col min="9594" max="9594" width="11.42578125" style="4"/>
    <col min="9595" max="9595" width="16.85546875" style="4" bestFit="1" customWidth="1"/>
    <col min="9596" max="9596" width="11.42578125" style="4"/>
    <col min="9597" max="9597" width="16.28515625" style="4" bestFit="1" customWidth="1"/>
    <col min="9598" max="9839" width="11.42578125" style="4"/>
    <col min="9840" max="9840" width="0.140625" style="4" customWidth="1"/>
    <col min="9841" max="9841" width="4.140625" style="4" customWidth="1"/>
    <col min="9842" max="9842" width="11.42578125" style="4"/>
    <col min="9843" max="9843" width="26.28515625" style="4" customWidth="1"/>
    <col min="9844" max="9844" width="15.5703125" style="4" customWidth="1"/>
    <col min="9845" max="9845" width="15.7109375" style="4" customWidth="1"/>
    <col min="9846" max="9846" width="15.42578125" style="4" customWidth="1"/>
    <col min="9847" max="9847" width="15.28515625" style="4" customWidth="1"/>
    <col min="9848" max="9848" width="15.7109375" style="4" customWidth="1"/>
    <col min="9849" max="9849" width="15.5703125" style="4" customWidth="1"/>
    <col min="9850" max="9850" width="11.42578125" style="4"/>
    <col min="9851" max="9851" width="16.85546875" style="4" bestFit="1" customWidth="1"/>
    <col min="9852" max="9852" width="11.42578125" style="4"/>
    <col min="9853" max="9853" width="16.28515625" style="4" bestFit="1" customWidth="1"/>
    <col min="9854" max="10095" width="11.42578125" style="4"/>
    <col min="10096" max="10096" width="0.140625" style="4" customWidth="1"/>
    <col min="10097" max="10097" width="4.140625" style="4" customWidth="1"/>
    <col min="10098" max="10098" width="11.42578125" style="4"/>
    <col min="10099" max="10099" width="26.28515625" style="4" customWidth="1"/>
    <col min="10100" max="10100" width="15.5703125" style="4" customWidth="1"/>
    <col min="10101" max="10101" width="15.7109375" style="4" customWidth="1"/>
    <col min="10102" max="10102" width="15.42578125" style="4" customWidth="1"/>
    <col min="10103" max="10103" width="15.28515625" style="4" customWidth="1"/>
    <col min="10104" max="10104" width="15.7109375" style="4" customWidth="1"/>
    <col min="10105" max="10105" width="15.5703125" style="4" customWidth="1"/>
    <col min="10106" max="10106" width="11.42578125" style="4"/>
    <col min="10107" max="10107" width="16.85546875" style="4" bestFit="1" customWidth="1"/>
    <col min="10108" max="10108" width="11.42578125" style="4"/>
    <col min="10109" max="10109" width="16.28515625" style="4" bestFit="1" customWidth="1"/>
    <col min="10110" max="10351" width="11.42578125" style="4"/>
    <col min="10352" max="10352" width="0.140625" style="4" customWidth="1"/>
    <col min="10353" max="10353" width="4.140625" style="4" customWidth="1"/>
    <col min="10354" max="10354" width="11.42578125" style="4"/>
    <col min="10355" max="10355" width="26.28515625" style="4" customWidth="1"/>
    <col min="10356" max="10356" width="15.5703125" style="4" customWidth="1"/>
    <col min="10357" max="10357" width="15.7109375" style="4" customWidth="1"/>
    <col min="10358" max="10358" width="15.42578125" style="4" customWidth="1"/>
    <col min="10359" max="10359" width="15.28515625" style="4" customWidth="1"/>
    <col min="10360" max="10360" width="15.7109375" style="4" customWidth="1"/>
    <col min="10361" max="10361" width="15.5703125" style="4" customWidth="1"/>
    <col min="10362" max="10362" width="11.42578125" style="4"/>
    <col min="10363" max="10363" width="16.85546875" style="4" bestFit="1" customWidth="1"/>
    <col min="10364" max="10364" width="11.42578125" style="4"/>
    <col min="10365" max="10365" width="16.28515625" style="4" bestFit="1" customWidth="1"/>
    <col min="10366" max="10607" width="11.42578125" style="4"/>
    <col min="10608" max="10608" width="0.140625" style="4" customWidth="1"/>
    <col min="10609" max="10609" width="4.140625" style="4" customWidth="1"/>
    <col min="10610" max="10610" width="11.42578125" style="4"/>
    <col min="10611" max="10611" width="26.28515625" style="4" customWidth="1"/>
    <col min="10612" max="10612" width="15.5703125" style="4" customWidth="1"/>
    <col min="10613" max="10613" width="15.7109375" style="4" customWidth="1"/>
    <col min="10614" max="10614" width="15.42578125" style="4" customWidth="1"/>
    <col min="10615" max="10615" width="15.28515625" style="4" customWidth="1"/>
    <col min="10616" max="10616" width="15.7109375" style="4" customWidth="1"/>
    <col min="10617" max="10617" width="15.5703125" style="4" customWidth="1"/>
    <col min="10618" max="10618" width="11.42578125" style="4"/>
    <col min="10619" max="10619" width="16.85546875" style="4" bestFit="1" customWidth="1"/>
    <col min="10620" max="10620" width="11.42578125" style="4"/>
    <col min="10621" max="10621" width="16.28515625" style="4" bestFit="1" customWidth="1"/>
    <col min="10622" max="10863" width="11.42578125" style="4"/>
    <col min="10864" max="10864" width="0.140625" style="4" customWidth="1"/>
    <col min="10865" max="10865" width="4.140625" style="4" customWidth="1"/>
    <col min="10866" max="10866" width="11.42578125" style="4"/>
    <col min="10867" max="10867" width="26.28515625" style="4" customWidth="1"/>
    <col min="10868" max="10868" width="15.5703125" style="4" customWidth="1"/>
    <col min="10869" max="10869" width="15.7109375" style="4" customWidth="1"/>
    <col min="10870" max="10870" width="15.42578125" style="4" customWidth="1"/>
    <col min="10871" max="10871" width="15.28515625" style="4" customWidth="1"/>
    <col min="10872" max="10872" width="15.7109375" style="4" customWidth="1"/>
    <col min="10873" max="10873" width="15.5703125" style="4" customWidth="1"/>
    <col min="10874" max="10874" width="11.42578125" style="4"/>
    <col min="10875" max="10875" width="16.85546875" style="4" bestFit="1" customWidth="1"/>
    <col min="10876" max="10876" width="11.42578125" style="4"/>
    <col min="10877" max="10877" width="16.28515625" style="4" bestFit="1" customWidth="1"/>
    <col min="10878" max="11119" width="11.42578125" style="4"/>
    <col min="11120" max="11120" width="0.140625" style="4" customWidth="1"/>
    <col min="11121" max="11121" width="4.140625" style="4" customWidth="1"/>
    <col min="11122" max="11122" width="11.42578125" style="4"/>
    <col min="11123" max="11123" width="26.28515625" style="4" customWidth="1"/>
    <col min="11124" max="11124" width="15.5703125" style="4" customWidth="1"/>
    <col min="11125" max="11125" width="15.7109375" style="4" customWidth="1"/>
    <col min="11126" max="11126" width="15.42578125" style="4" customWidth="1"/>
    <col min="11127" max="11127" width="15.28515625" style="4" customWidth="1"/>
    <col min="11128" max="11128" width="15.7109375" style="4" customWidth="1"/>
    <col min="11129" max="11129" width="15.5703125" style="4" customWidth="1"/>
    <col min="11130" max="11130" width="11.42578125" style="4"/>
    <col min="11131" max="11131" width="16.85546875" style="4" bestFit="1" customWidth="1"/>
    <col min="11132" max="11132" width="11.42578125" style="4"/>
    <col min="11133" max="11133" width="16.28515625" style="4" bestFit="1" customWidth="1"/>
    <col min="11134" max="11375" width="11.42578125" style="4"/>
    <col min="11376" max="11376" width="0.140625" style="4" customWidth="1"/>
    <col min="11377" max="11377" width="4.140625" style="4" customWidth="1"/>
    <col min="11378" max="11378" width="11.42578125" style="4"/>
    <col min="11379" max="11379" width="26.28515625" style="4" customWidth="1"/>
    <col min="11380" max="11380" width="15.5703125" style="4" customWidth="1"/>
    <col min="11381" max="11381" width="15.7109375" style="4" customWidth="1"/>
    <col min="11382" max="11382" width="15.42578125" style="4" customWidth="1"/>
    <col min="11383" max="11383" width="15.28515625" style="4" customWidth="1"/>
    <col min="11384" max="11384" width="15.7109375" style="4" customWidth="1"/>
    <col min="11385" max="11385" width="15.5703125" style="4" customWidth="1"/>
    <col min="11386" max="11386" width="11.42578125" style="4"/>
    <col min="11387" max="11387" width="16.85546875" style="4" bestFit="1" customWidth="1"/>
    <col min="11388" max="11388" width="11.42578125" style="4"/>
    <col min="11389" max="11389" width="16.28515625" style="4" bestFit="1" customWidth="1"/>
    <col min="11390" max="11631" width="11.42578125" style="4"/>
    <col min="11632" max="11632" width="0.140625" style="4" customWidth="1"/>
    <col min="11633" max="11633" width="4.140625" style="4" customWidth="1"/>
    <col min="11634" max="11634" width="11.42578125" style="4"/>
    <col min="11635" max="11635" width="26.28515625" style="4" customWidth="1"/>
    <col min="11636" max="11636" width="15.5703125" style="4" customWidth="1"/>
    <col min="11637" max="11637" width="15.7109375" style="4" customWidth="1"/>
    <col min="11638" max="11638" width="15.42578125" style="4" customWidth="1"/>
    <col min="11639" max="11639" width="15.28515625" style="4" customWidth="1"/>
    <col min="11640" max="11640" width="15.7109375" style="4" customWidth="1"/>
    <col min="11641" max="11641" width="15.5703125" style="4" customWidth="1"/>
    <col min="11642" max="11642" width="11.42578125" style="4"/>
    <col min="11643" max="11643" width="16.85546875" style="4" bestFit="1" customWidth="1"/>
    <col min="11644" max="11644" width="11.42578125" style="4"/>
    <col min="11645" max="11645" width="16.28515625" style="4" bestFit="1" customWidth="1"/>
    <col min="11646" max="11887" width="11.42578125" style="4"/>
    <col min="11888" max="11888" width="0.140625" style="4" customWidth="1"/>
    <col min="11889" max="11889" width="4.140625" style="4" customWidth="1"/>
    <col min="11890" max="11890" width="11.42578125" style="4"/>
    <col min="11891" max="11891" width="26.28515625" style="4" customWidth="1"/>
    <col min="11892" max="11892" width="15.5703125" style="4" customWidth="1"/>
    <col min="11893" max="11893" width="15.7109375" style="4" customWidth="1"/>
    <col min="11894" max="11894" width="15.42578125" style="4" customWidth="1"/>
    <col min="11895" max="11895" width="15.28515625" style="4" customWidth="1"/>
    <col min="11896" max="11896" width="15.7109375" style="4" customWidth="1"/>
    <col min="11897" max="11897" width="15.5703125" style="4" customWidth="1"/>
    <col min="11898" max="11898" width="11.42578125" style="4"/>
    <col min="11899" max="11899" width="16.85546875" style="4" bestFit="1" customWidth="1"/>
    <col min="11900" max="11900" width="11.42578125" style="4"/>
    <col min="11901" max="11901" width="16.28515625" style="4" bestFit="1" customWidth="1"/>
    <col min="11902" max="12143" width="11.42578125" style="4"/>
    <col min="12144" max="12144" width="0.140625" style="4" customWidth="1"/>
    <col min="12145" max="12145" width="4.140625" style="4" customWidth="1"/>
    <col min="12146" max="12146" width="11.42578125" style="4"/>
    <col min="12147" max="12147" width="26.28515625" style="4" customWidth="1"/>
    <col min="12148" max="12148" width="15.5703125" style="4" customWidth="1"/>
    <col min="12149" max="12149" width="15.7109375" style="4" customWidth="1"/>
    <col min="12150" max="12150" width="15.42578125" style="4" customWidth="1"/>
    <col min="12151" max="12151" width="15.28515625" style="4" customWidth="1"/>
    <col min="12152" max="12152" width="15.7109375" style="4" customWidth="1"/>
    <col min="12153" max="12153" width="15.5703125" style="4" customWidth="1"/>
    <col min="12154" max="12154" width="11.42578125" style="4"/>
    <col min="12155" max="12155" width="16.85546875" style="4" bestFit="1" customWidth="1"/>
    <col min="12156" max="12156" width="11.42578125" style="4"/>
    <col min="12157" max="12157" width="16.28515625" style="4" bestFit="1" customWidth="1"/>
    <col min="12158" max="12399" width="11.42578125" style="4"/>
    <col min="12400" max="12400" width="0.140625" style="4" customWidth="1"/>
    <col min="12401" max="12401" width="4.140625" style="4" customWidth="1"/>
    <col min="12402" max="12402" width="11.42578125" style="4"/>
    <col min="12403" max="12403" width="26.28515625" style="4" customWidth="1"/>
    <col min="12404" max="12404" width="15.5703125" style="4" customWidth="1"/>
    <col min="12405" max="12405" width="15.7109375" style="4" customWidth="1"/>
    <col min="12406" max="12406" width="15.42578125" style="4" customWidth="1"/>
    <col min="12407" max="12407" width="15.28515625" style="4" customWidth="1"/>
    <col min="12408" max="12408" width="15.7109375" style="4" customWidth="1"/>
    <col min="12409" max="12409" width="15.5703125" style="4" customWidth="1"/>
    <col min="12410" max="12410" width="11.42578125" style="4"/>
    <col min="12411" max="12411" width="16.85546875" style="4" bestFit="1" customWidth="1"/>
    <col min="12412" max="12412" width="11.42578125" style="4"/>
    <col min="12413" max="12413" width="16.28515625" style="4" bestFit="1" customWidth="1"/>
    <col min="12414" max="12655" width="11.42578125" style="4"/>
    <col min="12656" max="12656" width="0.140625" style="4" customWidth="1"/>
    <col min="12657" max="12657" width="4.140625" style="4" customWidth="1"/>
    <col min="12658" max="12658" width="11.42578125" style="4"/>
    <col min="12659" max="12659" width="26.28515625" style="4" customWidth="1"/>
    <col min="12660" max="12660" width="15.5703125" style="4" customWidth="1"/>
    <col min="12661" max="12661" width="15.7109375" style="4" customWidth="1"/>
    <col min="12662" max="12662" width="15.42578125" style="4" customWidth="1"/>
    <col min="12663" max="12663" width="15.28515625" style="4" customWidth="1"/>
    <col min="12664" max="12664" width="15.7109375" style="4" customWidth="1"/>
    <col min="12665" max="12665" width="15.5703125" style="4" customWidth="1"/>
    <col min="12666" max="12666" width="11.42578125" style="4"/>
    <col min="12667" max="12667" width="16.85546875" style="4" bestFit="1" customWidth="1"/>
    <col min="12668" max="12668" width="11.42578125" style="4"/>
    <col min="12669" max="12669" width="16.28515625" style="4" bestFit="1" customWidth="1"/>
    <col min="12670" max="12911" width="11.42578125" style="4"/>
    <col min="12912" max="12912" width="0.140625" style="4" customWidth="1"/>
    <col min="12913" max="12913" width="4.140625" style="4" customWidth="1"/>
    <col min="12914" max="12914" width="11.42578125" style="4"/>
    <col min="12915" max="12915" width="26.28515625" style="4" customWidth="1"/>
    <col min="12916" max="12916" width="15.5703125" style="4" customWidth="1"/>
    <col min="12917" max="12917" width="15.7109375" style="4" customWidth="1"/>
    <col min="12918" max="12918" width="15.42578125" style="4" customWidth="1"/>
    <col min="12919" max="12919" width="15.28515625" style="4" customWidth="1"/>
    <col min="12920" max="12920" width="15.7109375" style="4" customWidth="1"/>
    <col min="12921" max="12921" width="15.5703125" style="4" customWidth="1"/>
    <col min="12922" max="12922" width="11.42578125" style="4"/>
    <col min="12923" max="12923" width="16.85546875" style="4" bestFit="1" customWidth="1"/>
    <col min="12924" max="12924" width="11.42578125" style="4"/>
    <col min="12925" max="12925" width="16.28515625" style="4" bestFit="1" customWidth="1"/>
    <col min="12926" max="13167" width="11.42578125" style="4"/>
    <col min="13168" max="13168" width="0.140625" style="4" customWidth="1"/>
    <col min="13169" max="13169" width="4.140625" style="4" customWidth="1"/>
    <col min="13170" max="13170" width="11.42578125" style="4"/>
    <col min="13171" max="13171" width="26.28515625" style="4" customWidth="1"/>
    <col min="13172" max="13172" width="15.5703125" style="4" customWidth="1"/>
    <col min="13173" max="13173" width="15.7109375" style="4" customWidth="1"/>
    <col min="13174" max="13174" width="15.42578125" style="4" customWidth="1"/>
    <col min="13175" max="13175" width="15.28515625" style="4" customWidth="1"/>
    <col min="13176" max="13176" width="15.7109375" style="4" customWidth="1"/>
    <col min="13177" max="13177" width="15.5703125" style="4" customWidth="1"/>
    <col min="13178" max="13178" width="11.42578125" style="4"/>
    <col min="13179" max="13179" width="16.85546875" style="4" bestFit="1" customWidth="1"/>
    <col min="13180" max="13180" width="11.42578125" style="4"/>
    <col min="13181" max="13181" width="16.28515625" style="4" bestFit="1" customWidth="1"/>
    <col min="13182" max="13423" width="11.42578125" style="4"/>
    <col min="13424" max="13424" width="0.140625" style="4" customWidth="1"/>
    <col min="13425" max="13425" width="4.140625" style="4" customWidth="1"/>
    <col min="13426" max="13426" width="11.42578125" style="4"/>
    <col min="13427" max="13427" width="26.28515625" style="4" customWidth="1"/>
    <col min="13428" max="13428" width="15.5703125" style="4" customWidth="1"/>
    <col min="13429" max="13429" width="15.7109375" style="4" customWidth="1"/>
    <col min="13430" max="13430" width="15.42578125" style="4" customWidth="1"/>
    <col min="13431" max="13431" width="15.28515625" style="4" customWidth="1"/>
    <col min="13432" max="13432" width="15.7109375" style="4" customWidth="1"/>
    <col min="13433" max="13433" width="15.5703125" style="4" customWidth="1"/>
    <col min="13434" max="13434" width="11.42578125" style="4"/>
    <col min="13435" max="13435" width="16.85546875" style="4" bestFit="1" customWidth="1"/>
    <col min="13436" max="13436" width="11.42578125" style="4"/>
    <col min="13437" max="13437" width="16.28515625" style="4" bestFit="1" customWidth="1"/>
    <col min="13438" max="13679" width="11.42578125" style="4"/>
    <col min="13680" max="13680" width="0.140625" style="4" customWidth="1"/>
    <col min="13681" max="13681" width="4.140625" style="4" customWidth="1"/>
    <col min="13682" max="13682" width="11.42578125" style="4"/>
    <col min="13683" max="13683" width="26.28515625" style="4" customWidth="1"/>
    <col min="13684" max="13684" width="15.5703125" style="4" customWidth="1"/>
    <col min="13685" max="13685" width="15.7109375" style="4" customWidth="1"/>
    <col min="13686" max="13686" width="15.42578125" style="4" customWidth="1"/>
    <col min="13687" max="13687" width="15.28515625" style="4" customWidth="1"/>
    <col min="13688" max="13688" width="15.7109375" style="4" customWidth="1"/>
    <col min="13689" max="13689" width="15.5703125" style="4" customWidth="1"/>
    <col min="13690" max="13690" width="11.42578125" style="4"/>
    <col min="13691" max="13691" width="16.85546875" style="4" bestFit="1" customWidth="1"/>
    <col min="13692" max="13692" width="11.42578125" style="4"/>
    <col min="13693" max="13693" width="16.28515625" style="4" bestFit="1" customWidth="1"/>
    <col min="13694" max="13935" width="11.42578125" style="4"/>
    <col min="13936" max="13936" width="0.140625" style="4" customWidth="1"/>
    <col min="13937" max="13937" width="4.140625" style="4" customWidth="1"/>
    <col min="13938" max="13938" width="11.42578125" style="4"/>
    <col min="13939" max="13939" width="26.28515625" style="4" customWidth="1"/>
    <col min="13940" max="13940" width="15.5703125" style="4" customWidth="1"/>
    <col min="13941" max="13941" width="15.7109375" style="4" customWidth="1"/>
    <col min="13942" max="13942" width="15.42578125" style="4" customWidth="1"/>
    <col min="13943" max="13943" width="15.28515625" style="4" customWidth="1"/>
    <col min="13944" max="13944" width="15.7109375" style="4" customWidth="1"/>
    <col min="13945" max="13945" width="15.5703125" style="4" customWidth="1"/>
    <col min="13946" max="13946" width="11.42578125" style="4"/>
    <col min="13947" max="13947" width="16.85546875" style="4" bestFit="1" customWidth="1"/>
    <col min="13948" max="13948" width="11.42578125" style="4"/>
    <col min="13949" max="13949" width="16.28515625" style="4" bestFit="1" customWidth="1"/>
    <col min="13950" max="14191" width="11.42578125" style="4"/>
    <col min="14192" max="14192" width="0.140625" style="4" customWidth="1"/>
    <col min="14193" max="14193" width="4.140625" style="4" customWidth="1"/>
    <col min="14194" max="14194" width="11.42578125" style="4"/>
    <col min="14195" max="14195" width="26.28515625" style="4" customWidth="1"/>
    <col min="14196" max="14196" width="15.5703125" style="4" customWidth="1"/>
    <col min="14197" max="14197" width="15.7109375" style="4" customWidth="1"/>
    <col min="14198" max="14198" width="15.42578125" style="4" customWidth="1"/>
    <col min="14199" max="14199" width="15.28515625" style="4" customWidth="1"/>
    <col min="14200" max="14200" width="15.7109375" style="4" customWidth="1"/>
    <col min="14201" max="14201" width="15.5703125" style="4" customWidth="1"/>
    <col min="14202" max="14202" width="11.42578125" style="4"/>
    <col min="14203" max="14203" width="16.85546875" style="4" bestFit="1" customWidth="1"/>
    <col min="14204" max="14204" width="11.42578125" style="4"/>
    <col min="14205" max="14205" width="16.28515625" style="4" bestFit="1" customWidth="1"/>
    <col min="14206" max="14447" width="11.42578125" style="4"/>
    <col min="14448" max="14448" width="0.140625" style="4" customWidth="1"/>
    <col min="14449" max="14449" width="4.140625" style="4" customWidth="1"/>
    <col min="14450" max="14450" width="11.42578125" style="4"/>
    <col min="14451" max="14451" width="26.28515625" style="4" customWidth="1"/>
    <col min="14452" max="14452" width="15.5703125" style="4" customWidth="1"/>
    <col min="14453" max="14453" width="15.7109375" style="4" customWidth="1"/>
    <col min="14454" max="14454" width="15.42578125" style="4" customWidth="1"/>
    <col min="14455" max="14455" width="15.28515625" style="4" customWidth="1"/>
    <col min="14456" max="14456" width="15.7109375" style="4" customWidth="1"/>
    <col min="14457" max="14457" width="15.5703125" style="4" customWidth="1"/>
    <col min="14458" max="14458" width="11.42578125" style="4"/>
    <col min="14459" max="14459" width="16.85546875" style="4" bestFit="1" customWidth="1"/>
    <col min="14460" max="14460" width="11.42578125" style="4"/>
    <col min="14461" max="14461" width="16.28515625" style="4" bestFit="1" customWidth="1"/>
    <col min="14462" max="14703" width="11.42578125" style="4"/>
    <col min="14704" max="14704" width="0.140625" style="4" customWidth="1"/>
    <col min="14705" max="14705" width="4.140625" style="4" customWidth="1"/>
    <col min="14706" max="14706" width="11.42578125" style="4"/>
    <col min="14707" max="14707" width="26.28515625" style="4" customWidth="1"/>
    <col min="14708" max="14708" width="15.5703125" style="4" customWidth="1"/>
    <col min="14709" max="14709" width="15.7109375" style="4" customWidth="1"/>
    <col min="14710" max="14710" width="15.42578125" style="4" customWidth="1"/>
    <col min="14711" max="14711" width="15.28515625" style="4" customWidth="1"/>
    <col min="14712" max="14712" width="15.7109375" style="4" customWidth="1"/>
    <col min="14713" max="14713" width="15.5703125" style="4" customWidth="1"/>
    <col min="14714" max="14714" width="11.42578125" style="4"/>
    <col min="14715" max="14715" width="16.85546875" style="4" bestFit="1" customWidth="1"/>
    <col min="14716" max="14716" width="11.42578125" style="4"/>
    <col min="14717" max="14717" width="16.28515625" style="4" bestFit="1" customWidth="1"/>
    <col min="14718" max="14959" width="11.42578125" style="4"/>
    <col min="14960" max="14960" width="0.140625" style="4" customWidth="1"/>
    <col min="14961" max="14961" width="4.140625" style="4" customWidth="1"/>
    <col min="14962" max="14962" width="11.42578125" style="4"/>
    <col min="14963" max="14963" width="26.28515625" style="4" customWidth="1"/>
    <col min="14964" max="14964" width="15.5703125" style="4" customWidth="1"/>
    <col min="14965" max="14965" width="15.7109375" style="4" customWidth="1"/>
    <col min="14966" max="14966" width="15.42578125" style="4" customWidth="1"/>
    <col min="14967" max="14967" width="15.28515625" style="4" customWidth="1"/>
    <col min="14968" max="14968" width="15.7109375" style="4" customWidth="1"/>
    <col min="14969" max="14969" width="15.5703125" style="4" customWidth="1"/>
    <col min="14970" max="14970" width="11.42578125" style="4"/>
    <col min="14971" max="14971" width="16.85546875" style="4" bestFit="1" customWidth="1"/>
    <col min="14972" max="14972" width="11.42578125" style="4"/>
    <col min="14973" max="14973" width="16.28515625" style="4" bestFit="1" customWidth="1"/>
    <col min="14974" max="15215" width="11.42578125" style="4"/>
    <col min="15216" max="15216" width="0.140625" style="4" customWidth="1"/>
    <col min="15217" max="15217" width="4.140625" style="4" customWidth="1"/>
    <col min="15218" max="15218" width="11.42578125" style="4"/>
    <col min="15219" max="15219" width="26.28515625" style="4" customWidth="1"/>
    <col min="15220" max="15220" width="15.5703125" style="4" customWidth="1"/>
    <col min="15221" max="15221" width="15.7109375" style="4" customWidth="1"/>
    <col min="15222" max="15222" width="15.42578125" style="4" customWidth="1"/>
    <col min="15223" max="15223" width="15.28515625" style="4" customWidth="1"/>
    <col min="15224" max="15224" width="15.7109375" style="4" customWidth="1"/>
    <col min="15225" max="15225" width="15.5703125" style="4" customWidth="1"/>
    <col min="15226" max="15226" width="11.42578125" style="4"/>
    <col min="15227" max="15227" width="16.85546875" style="4" bestFit="1" customWidth="1"/>
    <col min="15228" max="15228" width="11.42578125" style="4"/>
    <col min="15229" max="15229" width="16.28515625" style="4" bestFit="1" customWidth="1"/>
    <col min="15230" max="15471" width="11.42578125" style="4"/>
    <col min="15472" max="15472" width="0.140625" style="4" customWidth="1"/>
    <col min="15473" max="15473" width="4.140625" style="4" customWidth="1"/>
    <col min="15474" max="15474" width="11.42578125" style="4"/>
    <col min="15475" max="15475" width="26.28515625" style="4" customWidth="1"/>
    <col min="15476" max="15476" width="15.5703125" style="4" customWidth="1"/>
    <col min="15477" max="15477" width="15.7109375" style="4" customWidth="1"/>
    <col min="15478" max="15478" width="15.42578125" style="4" customWidth="1"/>
    <col min="15479" max="15479" width="15.28515625" style="4" customWidth="1"/>
    <col min="15480" max="15480" width="15.7109375" style="4" customWidth="1"/>
    <col min="15481" max="15481" width="15.5703125" style="4" customWidth="1"/>
    <col min="15482" max="15482" width="11.42578125" style="4"/>
    <col min="15483" max="15483" width="16.85546875" style="4" bestFit="1" customWidth="1"/>
    <col min="15484" max="15484" width="11.42578125" style="4"/>
    <col min="15485" max="15485" width="16.28515625" style="4" bestFit="1" customWidth="1"/>
    <col min="15486" max="15727" width="11.42578125" style="4"/>
    <col min="15728" max="15728" width="0.140625" style="4" customWidth="1"/>
    <col min="15729" max="15729" width="4.140625" style="4" customWidth="1"/>
    <col min="15730" max="15730" width="11.42578125" style="4"/>
    <col min="15731" max="15731" width="26.28515625" style="4" customWidth="1"/>
    <col min="15732" max="15732" width="15.5703125" style="4" customWidth="1"/>
    <col min="15733" max="15733" width="15.7109375" style="4" customWidth="1"/>
    <col min="15734" max="15734" width="15.42578125" style="4" customWidth="1"/>
    <col min="15735" max="15735" width="15.28515625" style="4" customWidth="1"/>
    <col min="15736" max="15736" width="15.7109375" style="4" customWidth="1"/>
    <col min="15737" max="15737" width="15.5703125" style="4" customWidth="1"/>
    <col min="15738" max="15738" width="11.42578125" style="4"/>
    <col min="15739" max="15739" width="16.85546875" style="4" bestFit="1" customWidth="1"/>
    <col min="15740" max="15740" width="11.42578125" style="4"/>
    <col min="15741" max="15741" width="16.28515625" style="4" bestFit="1" customWidth="1"/>
    <col min="15742" max="15983" width="11.42578125" style="4"/>
    <col min="15984" max="15984" width="0.140625" style="4" customWidth="1"/>
    <col min="15985" max="15985" width="4.140625" style="4" customWidth="1"/>
    <col min="15986" max="15986" width="11.42578125" style="4"/>
    <col min="15987" max="15987" width="26.28515625" style="4" customWidth="1"/>
    <col min="15988" max="15988" width="15.5703125" style="4" customWidth="1"/>
    <col min="15989" max="15989" width="15.7109375" style="4" customWidth="1"/>
    <col min="15990" max="15990" width="15.42578125" style="4" customWidth="1"/>
    <col min="15991" max="15991" width="15.28515625" style="4" customWidth="1"/>
    <col min="15992" max="15992" width="15.7109375" style="4" customWidth="1"/>
    <col min="15993" max="15993" width="15.5703125" style="4" customWidth="1"/>
    <col min="15994" max="15994" width="11.42578125" style="4"/>
    <col min="15995" max="15995" width="16.85546875" style="4" bestFit="1" customWidth="1"/>
    <col min="15996" max="15996" width="11.42578125" style="4"/>
    <col min="15997" max="15997" width="16.28515625" style="4" bestFit="1" customWidth="1"/>
    <col min="15998" max="16384" width="11.42578125" style="4"/>
  </cols>
  <sheetData>
    <row r="1" spans="2:10" ht="23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0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2:10" ht="15.75" thickBot="1" x14ac:dyDescent="0.3">
      <c r="B3" s="5" t="s">
        <v>2</v>
      </c>
      <c r="C3" s="6"/>
      <c r="D3" s="6"/>
      <c r="E3" s="6"/>
      <c r="F3" s="6"/>
      <c r="G3" s="6"/>
      <c r="H3" s="6"/>
      <c r="I3" s="6"/>
      <c r="J3" s="7"/>
    </row>
    <row r="4" spans="2:10" x14ac:dyDescent="0.25">
      <c r="B4" s="8" t="s">
        <v>3</v>
      </c>
      <c r="C4" s="9"/>
      <c r="D4" s="10"/>
      <c r="E4" s="11" t="s">
        <v>4</v>
      </c>
      <c r="F4" s="12"/>
      <c r="G4" s="12"/>
      <c r="H4" s="12"/>
      <c r="I4" s="13"/>
      <c r="J4" s="14" t="s">
        <v>5</v>
      </c>
    </row>
    <row r="5" spans="2:10" ht="29.25" customHeight="1" x14ac:dyDescent="0.25">
      <c r="B5" s="15"/>
      <c r="C5" s="16"/>
      <c r="D5" s="17"/>
      <c r="E5" s="18" t="s">
        <v>6</v>
      </c>
      <c r="F5" s="19" t="s">
        <v>7</v>
      </c>
      <c r="G5" s="18" t="s">
        <v>8</v>
      </c>
      <c r="H5" s="18" t="s">
        <v>9</v>
      </c>
      <c r="I5" s="18" t="s">
        <v>10</v>
      </c>
      <c r="J5" s="20"/>
    </row>
    <row r="6" spans="2:10" ht="15.75" thickBot="1" x14ac:dyDescent="0.3">
      <c r="B6" s="21"/>
      <c r="C6" s="22"/>
      <c r="D6" s="23"/>
      <c r="E6" s="24" t="str">
        <f>E95</f>
        <v>(1)</v>
      </c>
      <c r="F6" s="24" t="s">
        <v>11</v>
      </c>
      <c r="G6" s="24" t="s">
        <v>12</v>
      </c>
      <c r="H6" s="24" t="s">
        <v>13</v>
      </c>
      <c r="I6" s="24" t="s">
        <v>14</v>
      </c>
      <c r="J6" s="25" t="s">
        <v>15</v>
      </c>
    </row>
    <row r="7" spans="2:10" ht="15" customHeight="1" x14ac:dyDescent="0.25">
      <c r="B7" s="26" t="s">
        <v>16</v>
      </c>
      <c r="C7" s="27"/>
      <c r="D7" s="28"/>
      <c r="E7" s="29">
        <v>0</v>
      </c>
      <c r="F7" s="29">
        <v>0</v>
      </c>
      <c r="G7" s="30">
        <f>E7+F7</f>
        <v>0</v>
      </c>
      <c r="H7" s="29">
        <v>0</v>
      </c>
      <c r="I7" s="29">
        <v>0</v>
      </c>
      <c r="J7" s="31">
        <f>I7-E7</f>
        <v>0</v>
      </c>
    </row>
    <row r="8" spans="2:10" ht="15" customHeight="1" x14ac:dyDescent="0.25">
      <c r="B8" s="32" t="s">
        <v>17</v>
      </c>
      <c r="C8" s="33"/>
      <c r="D8" s="34"/>
      <c r="E8" s="35">
        <v>0</v>
      </c>
      <c r="F8" s="35">
        <v>0</v>
      </c>
      <c r="G8" s="36">
        <f>E8+F8</f>
        <v>0</v>
      </c>
      <c r="H8" s="35">
        <v>0</v>
      </c>
      <c r="I8" s="35">
        <v>0</v>
      </c>
      <c r="J8" s="37">
        <f>I8-E8</f>
        <v>0</v>
      </c>
    </row>
    <row r="9" spans="2:10" ht="15" customHeight="1" x14ac:dyDescent="0.25">
      <c r="B9" s="32" t="s">
        <v>18</v>
      </c>
      <c r="C9" s="33"/>
      <c r="D9" s="34"/>
      <c r="E9" s="35">
        <v>0</v>
      </c>
      <c r="F9" s="35">
        <v>0</v>
      </c>
      <c r="G9" s="36">
        <f>E9+F9</f>
        <v>0</v>
      </c>
      <c r="H9" s="35">
        <v>0</v>
      </c>
      <c r="I9" s="35">
        <v>0</v>
      </c>
      <c r="J9" s="37">
        <f>I9-E9</f>
        <v>0</v>
      </c>
    </row>
    <row r="10" spans="2:10" ht="15" customHeight="1" x14ac:dyDescent="0.25">
      <c r="B10" s="32" t="s">
        <v>19</v>
      </c>
      <c r="C10" s="33"/>
      <c r="D10" s="34"/>
      <c r="E10" s="35">
        <v>0</v>
      </c>
      <c r="F10" s="35">
        <v>0</v>
      </c>
      <c r="G10" s="36">
        <f>E10+F10</f>
        <v>0</v>
      </c>
      <c r="H10" s="35">
        <v>0</v>
      </c>
      <c r="I10" s="38">
        <v>0</v>
      </c>
      <c r="J10" s="37">
        <f>I10-E10</f>
        <v>0</v>
      </c>
    </row>
    <row r="11" spans="2:10" s="45" customFormat="1" ht="15" customHeight="1" x14ac:dyDescent="0.25">
      <c r="B11" s="39" t="s">
        <v>20</v>
      </c>
      <c r="C11" s="40"/>
      <c r="D11" s="41"/>
      <c r="E11" s="42">
        <f t="shared" ref="E11:J11" si="0">E12+E13+E14</f>
        <v>1425470.6</v>
      </c>
      <c r="F11" s="42">
        <f t="shared" si="0"/>
        <v>0</v>
      </c>
      <c r="G11" s="42">
        <f t="shared" si="0"/>
        <v>1425470.6</v>
      </c>
      <c r="H11" s="42">
        <f t="shared" si="0"/>
        <v>66346.28</v>
      </c>
      <c r="I11" s="43">
        <f t="shared" si="0"/>
        <v>66346.28</v>
      </c>
      <c r="J11" s="44">
        <f t="shared" si="0"/>
        <v>-1359124.3199999998</v>
      </c>
    </row>
    <row r="12" spans="2:10" s="45" customFormat="1" ht="15" customHeight="1" x14ac:dyDescent="0.25">
      <c r="B12" s="46"/>
      <c r="C12" s="47" t="s">
        <v>21</v>
      </c>
      <c r="D12" s="48"/>
      <c r="E12" s="49">
        <v>180470.6</v>
      </c>
      <c r="F12" s="49">
        <v>0</v>
      </c>
      <c r="G12" s="49">
        <f>E12+F12</f>
        <v>180470.6</v>
      </c>
      <c r="H12" s="49">
        <v>230.32</v>
      </c>
      <c r="I12" s="49">
        <v>230.32</v>
      </c>
      <c r="J12" s="50">
        <f>I12-E12</f>
        <v>-180240.28</v>
      </c>
    </row>
    <row r="13" spans="2:10" s="45" customFormat="1" ht="15" customHeight="1" x14ac:dyDescent="0.25">
      <c r="B13" s="46"/>
      <c r="C13" s="47" t="s">
        <v>22</v>
      </c>
      <c r="D13" s="48"/>
      <c r="E13" s="49">
        <v>150000</v>
      </c>
      <c r="F13" s="49">
        <v>0</v>
      </c>
      <c r="G13" s="49">
        <f>E13+F13</f>
        <v>150000</v>
      </c>
      <c r="H13" s="49">
        <v>11721.66</v>
      </c>
      <c r="I13" s="49">
        <v>11721.66</v>
      </c>
      <c r="J13" s="50">
        <f t="shared" ref="J13:J14" si="1">I13-E13</f>
        <v>-138278.34</v>
      </c>
    </row>
    <row r="14" spans="2:10" s="45" customFormat="1" ht="15" customHeight="1" x14ac:dyDescent="0.25">
      <c r="B14" s="46"/>
      <c r="C14" s="47" t="s">
        <v>23</v>
      </c>
      <c r="D14" s="48"/>
      <c r="E14" s="49">
        <v>1095000</v>
      </c>
      <c r="F14" s="49">
        <v>0</v>
      </c>
      <c r="G14" s="49">
        <f>E14+F14</f>
        <v>1095000</v>
      </c>
      <c r="H14" s="49">
        <v>54394.3</v>
      </c>
      <c r="I14" s="49">
        <v>54394.3</v>
      </c>
      <c r="J14" s="50">
        <f t="shared" si="1"/>
        <v>-1040605.7</v>
      </c>
    </row>
    <row r="15" spans="2:10" s="45" customFormat="1" ht="15" customHeight="1" x14ac:dyDescent="0.25">
      <c r="B15" s="39" t="s">
        <v>24</v>
      </c>
      <c r="C15" s="40"/>
      <c r="D15" s="41"/>
      <c r="E15" s="51">
        <v>0</v>
      </c>
      <c r="F15" s="51">
        <v>0</v>
      </c>
      <c r="G15" s="51">
        <f>E15+F15</f>
        <v>0</v>
      </c>
      <c r="H15" s="51">
        <v>0</v>
      </c>
      <c r="I15" s="52">
        <v>0</v>
      </c>
      <c r="J15" s="53">
        <f>I15-E15</f>
        <v>0</v>
      </c>
    </row>
    <row r="16" spans="2:10" s="45" customFormat="1" ht="25.5" customHeight="1" x14ac:dyDescent="0.25">
      <c r="B16" s="39" t="s">
        <v>25</v>
      </c>
      <c r="C16" s="40"/>
      <c r="D16" s="41"/>
      <c r="E16" s="54">
        <f t="shared" ref="E16:J16" si="2">SUM(E17:E85)</f>
        <v>935343840.0599997</v>
      </c>
      <c r="F16" s="54">
        <f t="shared" si="2"/>
        <v>15746467.85</v>
      </c>
      <c r="G16" s="54">
        <f t="shared" si="2"/>
        <v>951090307.90999961</v>
      </c>
      <c r="H16" s="54">
        <f t="shared" si="2"/>
        <v>499535502.57999998</v>
      </c>
      <c r="I16" s="54">
        <f t="shared" si="2"/>
        <v>274485344.27999985</v>
      </c>
      <c r="J16" s="55">
        <f t="shared" si="2"/>
        <v>-660858495.77999997</v>
      </c>
    </row>
    <row r="17" spans="2:10" s="58" customFormat="1" ht="15" customHeight="1" x14ac:dyDescent="0.25">
      <c r="B17" s="46"/>
      <c r="C17" s="47" t="s">
        <v>26</v>
      </c>
      <c r="D17" s="48"/>
      <c r="E17" s="56">
        <v>467625535.99000001</v>
      </c>
      <c r="F17" s="56">
        <v>0</v>
      </c>
      <c r="G17" s="49">
        <f t="shared" ref="G17:G81" si="3">E17+F17</f>
        <v>467625535.99000001</v>
      </c>
      <c r="H17" s="56">
        <v>230796843.91999999</v>
      </c>
      <c r="I17" s="57">
        <v>110798246.92</v>
      </c>
      <c r="J17" s="50">
        <f t="shared" ref="J17:J81" si="4">I17-E17</f>
        <v>-356827289.06999999</v>
      </c>
    </row>
    <row r="18" spans="2:10" s="58" customFormat="1" ht="15" customHeight="1" x14ac:dyDescent="0.25">
      <c r="B18" s="46"/>
      <c r="C18" s="47" t="s">
        <v>27</v>
      </c>
      <c r="D18" s="48"/>
      <c r="E18" s="56">
        <v>253916949.50999999</v>
      </c>
      <c r="F18" s="56">
        <v>0</v>
      </c>
      <c r="G18" s="49">
        <f t="shared" si="3"/>
        <v>253916949.50999999</v>
      </c>
      <c r="H18" s="56">
        <v>142149619.83000001</v>
      </c>
      <c r="I18" s="57">
        <v>78354213.920000002</v>
      </c>
      <c r="J18" s="50">
        <f t="shared" si="4"/>
        <v>-175562735.58999997</v>
      </c>
    </row>
    <row r="19" spans="2:10" s="58" customFormat="1" ht="15" customHeight="1" x14ac:dyDescent="0.25">
      <c r="B19" s="46"/>
      <c r="C19" s="47" t="s">
        <v>28</v>
      </c>
      <c r="D19" s="48"/>
      <c r="E19" s="56">
        <v>58234139.009999998</v>
      </c>
      <c r="F19" s="56">
        <v>0</v>
      </c>
      <c r="G19" s="49">
        <f t="shared" si="3"/>
        <v>58234139.009999998</v>
      </c>
      <c r="H19" s="56">
        <v>28542675.190000001</v>
      </c>
      <c r="I19" s="57">
        <v>12943829.07</v>
      </c>
      <c r="J19" s="50">
        <f t="shared" si="4"/>
        <v>-45290309.939999998</v>
      </c>
    </row>
    <row r="20" spans="2:10" s="58" customFormat="1" ht="15" customHeight="1" x14ac:dyDescent="0.25">
      <c r="B20" s="46"/>
      <c r="C20" s="47" t="s">
        <v>29</v>
      </c>
      <c r="D20" s="48"/>
      <c r="E20" s="56">
        <v>45518968.609999999</v>
      </c>
      <c r="F20" s="56">
        <v>0</v>
      </c>
      <c r="G20" s="49">
        <f t="shared" si="3"/>
        <v>45518968.609999999</v>
      </c>
      <c r="H20" s="56">
        <v>23442294.920000002</v>
      </c>
      <c r="I20" s="57">
        <v>13041175.07</v>
      </c>
      <c r="J20" s="50">
        <f t="shared" si="4"/>
        <v>-32477793.539999999</v>
      </c>
    </row>
    <row r="21" spans="2:10" s="58" customFormat="1" ht="15" customHeight="1" x14ac:dyDescent="0.25">
      <c r="B21" s="46"/>
      <c r="C21" s="47" t="s">
        <v>30</v>
      </c>
      <c r="D21" s="48"/>
      <c r="E21" s="56">
        <v>20823180.809999999</v>
      </c>
      <c r="F21" s="56">
        <v>0</v>
      </c>
      <c r="G21" s="49">
        <f t="shared" si="3"/>
        <v>20823180.809999999</v>
      </c>
      <c r="H21" s="56">
        <v>10397395.630000001</v>
      </c>
      <c r="I21" s="57">
        <v>5198859.57</v>
      </c>
      <c r="J21" s="50">
        <f t="shared" si="4"/>
        <v>-15624321.239999998</v>
      </c>
    </row>
    <row r="22" spans="2:10" s="58" customFormat="1" ht="15" customHeight="1" x14ac:dyDescent="0.25">
      <c r="B22" s="46"/>
      <c r="C22" s="47" t="s">
        <v>31</v>
      </c>
      <c r="D22" s="48"/>
      <c r="E22" s="56">
        <v>9781181.5099999998</v>
      </c>
      <c r="F22" s="56">
        <v>0</v>
      </c>
      <c r="G22" s="49">
        <f t="shared" si="3"/>
        <v>9781181.5099999998</v>
      </c>
      <c r="H22" s="56">
        <v>1417818.23</v>
      </c>
      <c r="I22" s="57">
        <v>1417818.23</v>
      </c>
      <c r="J22" s="50">
        <f t="shared" si="4"/>
        <v>-8363363.2799999993</v>
      </c>
    </row>
    <row r="23" spans="2:10" s="58" customFormat="1" ht="15" customHeight="1" x14ac:dyDescent="0.25">
      <c r="B23" s="46"/>
      <c r="C23" s="47" t="s">
        <v>32</v>
      </c>
      <c r="D23" s="48"/>
      <c r="E23" s="56">
        <v>8086289.2599999998</v>
      </c>
      <c r="F23" s="56">
        <v>0</v>
      </c>
      <c r="G23" s="49">
        <f t="shared" si="3"/>
        <v>8086289.2599999998</v>
      </c>
      <c r="H23" s="56">
        <v>2922250.44</v>
      </c>
      <c r="I23" s="57">
        <v>5196</v>
      </c>
      <c r="J23" s="50">
        <f t="shared" si="4"/>
        <v>-8081093.2599999998</v>
      </c>
    </row>
    <row r="24" spans="2:10" s="58" customFormat="1" ht="15" customHeight="1" x14ac:dyDescent="0.25">
      <c r="B24" s="46"/>
      <c r="C24" s="47" t="s">
        <v>33</v>
      </c>
      <c r="D24" s="48"/>
      <c r="E24" s="56">
        <v>399900.74</v>
      </c>
      <c r="F24" s="56">
        <v>0</v>
      </c>
      <c r="G24" s="49">
        <f t="shared" si="3"/>
        <v>399900.74</v>
      </c>
      <c r="H24" s="56">
        <v>181350.15</v>
      </c>
      <c r="I24" s="56">
        <v>181350.15</v>
      </c>
      <c r="J24" s="50">
        <f t="shared" si="4"/>
        <v>-218550.59</v>
      </c>
    </row>
    <row r="25" spans="2:10" s="58" customFormat="1" ht="15" customHeight="1" x14ac:dyDescent="0.25">
      <c r="B25" s="46"/>
      <c r="C25" s="47" t="s">
        <v>34</v>
      </c>
      <c r="D25" s="48"/>
      <c r="E25" s="56">
        <v>52043.81</v>
      </c>
      <c r="F25" s="56">
        <v>0</v>
      </c>
      <c r="G25" s="49">
        <f t="shared" si="3"/>
        <v>52043.81</v>
      </c>
      <c r="H25" s="56">
        <v>3690.77</v>
      </c>
      <c r="I25" s="56">
        <v>3690.77</v>
      </c>
      <c r="J25" s="50">
        <f t="shared" si="4"/>
        <v>-48353.04</v>
      </c>
    </row>
    <row r="26" spans="2:10" s="58" customFormat="1" ht="15" customHeight="1" x14ac:dyDescent="0.25">
      <c r="B26" s="46"/>
      <c r="C26" s="47" t="s">
        <v>35</v>
      </c>
      <c r="D26" s="48"/>
      <c r="E26" s="56">
        <v>1660109.23</v>
      </c>
      <c r="F26" s="56">
        <v>0</v>
      </c>
      <c r="G26" s="49">
        <f t="shared" si="3"/>
        <v>1660109.23</v>
      </c>
      <c r="H26" s="56">
        <v>1302153.82</v>
      </c>
      <c r="I26" s="56">
        <v>1302153.82</v>
      </c>
      <c r="J26" s="50">
        <f t="shared" si="4"/>
        <v>-357955.40999999992</v>
      </c>
    </row>
    <row r="27" spans="2:10" s="58" customFormat="1" ht="15" customHeight="1" x14ac:dyDescent="0.25">
      <c r="B27" s="46"/>
      <c r="C27" s="47" t="s">
        <v>36</v>
      </c>
      <c r="D27" s="48"/>
      <c r="E27" s="56">
        <v>16860000</v>
      </c>
      <c r="F27" s="56">
        <v>0</v>
      </c>
      <c r="G27" s="49">
        <f t="shared" si="3"/>
        <v>16860000</v>
      </c>
      <c r="H27" s="56">
        <v>7140598.9199999999</v>
      </c>
      <c r="I27" s="57">
        <v>0</v>
      </c>
      <c r="J27" s="50">
        <f t="shared" si="4"/>
        <v>-16860000</v>
      </c>
    </row>
    <row r="28" spans="2:10" s="58" customFormat="1" ht="15" customHeight="1" x14ac:dyDescent="0.25">
      <c r="B28" s="46"/>
      <c r="C28" s="47" t="s">
        <v>37</v>
      </c>
      <c r="D28" s="48"/>
      <c r="E28" s="56">
        <v>11259.64</v>
      </c>
      <c r="F28" s="56">
        <v>0</v>
      </c>
      <c r="G28" s="49">
        <f t="shared" si="3"/>
        <v>11259.64</v>
      </c>
      <c r="H28" s="56">
        <v>0</v>
      </c>
      <c r="I28" s="57">
        <v>0</v>
      </c>
      <c r="J28" s="50">
        <f t="shared" si="4"/>
        <v>-11259.64</v>
      </c>
    </row>
    <row r="29" spans="2:10" s="58" customFormat="1" ht="15" customHeight="1" x14ac:dyDescent="0.25">
      <c r="B29" s="46"/>
      <c r="C29" s="47" t="s">
        <v>38</v>
      </c>
      <c r="D29" s="48"/>
      <c r="E29" s="56">
        <v>3000000</v>
      </c>
      <c r="F29" s="56">
        <v>0</v>
      </c>
      <c r="G29" s="49">
        <f t="shared" si="3"/>
        <v>3000000</v>
      </c>
      <c r="H29" s="56">
        <v>1621154.25</v>
      </c>
      <c r="I29" s="56">
        <v>1621154.25</v>
      </c>
      <c r="J29" s="50">
        <f t="shared" si="4"/>
        <v>-1378845.75</v>
      </c>
    </row>
    <row r="30" spans="2:10" s="58" customFormat="1" ht="15" customHeight="1" x14ac:dyDescent="0.25">
      <c r="B30" s="46"/>
      <c r="C30" s="47" t="s">
        <v>39</v>
      </c>
      <c r="D30" s="48"/>
      <c r="E30" s="56">
        <v>600000</v>
      </c>
      <c r="F30" s="56">
        <v>0</v>
      </c>
      <c r="G30" s="49">
        <f t="shared" si="3"/>
        <v>600000</v>
      </c>
      <c r="H30" s="56">
        <v>158775.23000000001</v>
      </c>
      <c r="I30" s="56">
        <v>158775.23000000001</v>
      </c>
      <c r="J30" s="50">
        <f t="shared" si="4"/>
        <v>-441224.77</v>
      </c>
    </row>
    <row r="31" spans="2:10" s="58" customFormat="1" ht="15" customHeight="1" x14ac:dyDescent="0.25">
      <c r="B31" s="46"/>
      <c r="C31" s="47" t="s">
        <v>40</v>
      </c>
      <c r="D31" s="48"/>
      <c r="E31" s="56">
        <v>3000000</v>
      </c>
      <c r="F31" s="56">
        <v>0</v>
      </c>
      <c r="G31" s="49">
        <f t="shared" si="3"/>
        <v>3000000</v>
      </c>
      <c r="H31" s="56">
        <v>1115592.5900000001</v>
      </c>
      <c r="I31" s="56">
        <v>1115592.5900000001</v>
      </c>
      <c r="J31" s="50">
        <f t="shared" si="4"/>
        <v>-1884407.41</v>
      </c>
    </row>
    <row r="32" spans="2:10" s="58" customFormat="1" ht="15" customHeight="1" x14ac:dyDescent="0.25">
      <c r="B32" s="46"/>
      <c r="C32" s="47" t="s">
        <v>41</v>
      </c>
      <c r="D32" s="48"/>
      <c r="E32" s="56">
        <v>600000</v>
      </c>
      <c r="F32" s="56">
        <v>0</v>
      </c>
      <c r="G32" s="49">
        <f t="shared" si="3"/>
        <v>600000</v>
      </c>
      <c r="H32" s="56">
        <v>125075.24</v>
      </c>
      <c r="I32" s="56">
        <v>125075.24</v>
      </c>
      <c r="J32" s="50">
        <f t="shared" si="4"/>
        <v>-474924.76</v>
      </c>
    </row>
    <row r="33" spans="2:10" s="58" customFormat="1" ht="15" customHeight="1" x14ac:dyDescent="0.25">
      <c r="B33" s="46"/>
      <c r="C33" s="47" t="s">
        <v>42</v>
      </c>
      <c r="D33" s="48"/>
      <c r="E33" s="56">
        <v>419980.22</v>
      </c>
      <c r="F33" s="56">
        <v>0</v>
      </c>
      <c r="G33" s="49">
        <f t="shared" si="3"/>
        <v>419980.22</v>
      </c>
      <c r="H33" s="56">
        <v>228464.18</v>
      </c>
      <c r="I33" s="56">
        <v>228464.18</v>
      </c>
      <c r="J33" s="50">
        <f t="shared" si="4"/>
        <v>-191516.03999999998</v>
      </c>
    </row>
    <row r="34" spans="2:10" s="58" customFormat="1" ht="15" customHeight="1" x14ac:dyDescent="0.25">
      <c r="B34" s="46"/>
      <c r="C34" s="47" t="s">
        <v>43</v>
      </c>
      <c r="D34" s="48"/>
      <c r="E34" s="56">
        <v>107103.23</v>
      </c>
      <c r="F34" s="56">
        <v>0</v>
      </c>
      <c r="G34" s="49">
        <f t="shared" si="3"/>
        <v>107103.23</v>
      </c>
      <c r="H34" s="56">
        <v>29236.799999999999</v>
      </c>
      <c r="I34" s="56">
        <v>29236.799999999999</v>
      </c>
      <c r="J34" s="50">
        <f t="shared" si="4"/>
        <v>-77866.429999999993</v>
      </c>
    </row>
    <row r="35" spans="2:10" s="58" customFormat="1" ht="15" customHeight="1" x14ac:dyDescent="0.25">
      <c r="B35" s="46"/>
      <c r="C35" s="47" t="s">
        <v>44</v>
      </c>
      <c r="D35" s="48"/>
      <c r="E35" s="56">
        <v>8400000</v>
      </c>
      <c r="F35" s="56">
        <v>0</v>
      </c>
      <c r="G35" s="49">
        <f t="shared" si="3"/>
        <v>8400000</v>
      </c>
      <c r="H35" s="56">
        <v>6043600.0099999998</v>
      </c>
      <c r="I35" s="56">
        <v>6043600.0099999998</v>
      </c>
      <c r="J35" s="50">
        <f t="shared" si="4"/>
        <v>-2356399.9900000002</v>
      </c>
    </row>
    <row r="36" spans="2:10" s="58" customFormat="1" ht="15" customHeight="1" x14ac:dyDescent="0.25">
      <c r="B36" s="46"/>
      <c r="C36" s="47" t="s">
        <v>45</v>
      </c>
      <c r="D36" s="48"/>
      <c r="E36" s="56">
        <v>724845.36</v>
      </c>
      <c r="F36" s="56">
        <v>0</v>
      </c>
      <c r="G36" s="49">
        <f t="shared" si="3"/>
        <v>724845.36</v>
      </c>
      <c r="H36" s="56">
        <v>884035.06</v>
      </c>
      <c r="I36" s="56">
        <v>884035.06</v>
      </c>
      <c r="J36" s="50">
        <f t="shared" si="4"/>
        <v>159189.70000000007</v>
      </c>
    </row>
    <row r="37" spans="2:10" s="58" customFormat="1" ht="15" customHeight="1" x14ac:dyDescent="0.25">
      <c r="B37" s="46"/>
      <c r="C37" s="47" t="s">
        <v>46</v>
      </c>
      <c r="D37" s="48"/>
      <c r="E37" s="56">
        <v>85813.28</v>
      </c>
      <c r="F37" s="56">
        <v>0</v>
      </c>
      <c r="G37" s="49">
        <f t="shared" si="3"/>
        <v>85813.28</v>
      </c>
      <c r="H37" s="56">
        <v>106929.64</v>
      </c>
      <c r="I37" s="56">
        <v>106929.64</v>
      </c>
      <c r="J37" s="50">
        <f t="shared" si="4"/>
        <v>21116.36</v>
      </c>
    </row>
    <row r="38" spans="2:10" s="58" customFormat="1" ht="15" customHeight="1" x14ac:dyDescent="0.25">
      <c r="B38" s="46"/>
      <c r="C38" s="47" t="s">
        <v>47</v>
      </c>
      <c r="D38" s="48"/>
      <c r="E38" s="56">
        <v>0</v>
      </c>
      <c r="F38" s="56">
        <v>0</v>
      </c>
      <c r="G38" s="49">
        <f t="shared" si="3"/>
        <v>0</v>
      </c>
      <c r="H38" s="56">
        <v>800</v>
      </c>
      <c r="I38" s="56">
        <v>800</v>
      </c>
      <c r="J38" s="50">
        <f t="shared" si="4"/>
        <v>800</v>
      </c>
    </row>
    <row r="39" spans="2:10" s="58" customFormat="1" ht="15" customHeight="1" x14ac:dyDescent="0.25">
      <c r="B39" s="46"/>
      <c r="C39" s="47" t="s">
        <v>48</v>
      </c>
      <c r="D39" s="48"/>
      <c r="E39" s="56">
        <v>92042.92</v>
      </c>
      <c r="F39" s="56">
        <v>0</v>
      </c>
      <c r="G39" s="49">
        <f t="shared" si="3"/>
        <v>92042.92</v>
      </c>
      <c r="H39" s="56">
        <v>18996.5</v>
      </c>
      <c r="I39" s="56">
        <v>18996.5</v>
      </c>
      <c r="J39" s="50">
        <f t="shared" si="4"/>
        <v>-73046.42</v>
      </c>
    </row>
    <row r="40" spans="2:10" s="58" customFormat="1" ht="15" customHeight="1" x14ac:dyDescent="0.25">
      <c r="B40" s="46"/>
      <c r="C40" s="47" t="s">
        <v>49</v>
      </c>
      <c r="D40" s="48"/>
      <c r="E40" s="56">
        <v>30010.39</v>
      </c>
      <c r="F40" s="56">
        <v>0</v>
      </c>
      <c r="G40" s="49">
        <f t="shared" si="3"/>
        <v>30010.39</v>
      </c>
      <c r="H40" s="56">
        <v>9381.4500000000007</v>
      </c>
      <c r="I40" s="56">
        <v>9381.4500000000007</v>
      </c>
      <c r="J40" s="50">
        <f t="shared" si="4"/>
        <v>-20628.939999999999</v>
      </c>
    </row>
    <row r="41" spans="2:10" s="58" customFormat="1" ht="15" customHeight="1" x14ac:dyDescent="0.25">
      <c r="B41" s="46"/>
      <c r="C41" s="47" t="s">
        <v>50</v>
      </c>
      <c r="D41" s="48"/>
      <c r="E41" s="56">
        <v>1200000</v>
      </c>
      <c r="F41" s="56">
        <v>0</v>
      </c>
      <c r="G41" s="49">
        <f t="shared" si="3"/>
        <v>1200000</v>
      </c>
      <c r="H41" s="56">
        <v>87046.67</v>
      </c>
      <c r="I41" s="56">
        <v>87046.67</v>
      </c>
      <c r="J41" s="50">
        <f t="shared" si="4"/>
        <v>-1112953.33</v>
      </c>
    </row>
    <row r="42" spans="2:10" s="58" customFormat="1" ht="15" customHeight="1" x14ac:dyDescent="0.25">
      <c r="B42" s="46"/>
      <c r="C42" s="47" t="s">
        <v>51</v>
      </c>
      <c r="D42" s="48"/>
      <c r="E42" s="56">
        <v>1200000</v>
      </c>
      <c r="F42" s="56">
        <v>0</v>
      </c>
      <c r="G42" s="49">
        <f t="shared" si="3"/>
        <v>1200000</v>
      </c>
      <c r="H42" s="56">
        <v>79095.649999999994</v>
      </c>
      <c r="I42" s="56">
        <v>79095.649999999994</v>
      </c>
      <c r="J42" s="50">
        <f t="shared" si="4"/>
        <v>-1120904.3500000001</v>
      </c>
    </row>
    <row r="43" spans="2:10" s="58" customFormat="1" ht="15" customHeight="1" x14ac:dyDescent="0.25">
      <c r="B43" s="46"/>
      <c r="C43" s="47" t="s">
        <v>52</v>
      </c>
      <c r="D43" s="48"/>
      <c r="E43" s="56">
        <v>64963.21</v>
      </c>
      <c r="F43" s="56">
        <v>0</v>
      </c>
      <c r="G43" s="49">
        <f t="shared" si="3"/>
        <v>64963.21</v>
      </c>
      <c r="H43" s="59">
        <v>19128.52</v>
      </c>
      <c r="I43" s="59">
        <v>19128.52</v>
      </c>
      <c r="J43" s="50">
        <f t="shared" si="4"/>
        <v>-45834.69</v>
      </c>
    </row>
    <row r="44" spans="2:10" s="58" customFormat="1" ht="15" customHeight="1" x14ac:dyDescent="0.25">
      <c r="B44" s="46"/>
      <c r="C44" s="47" t="s">
        <v>53</v>
      </c>
      <c r="D44" s="48"/>
      <c r="E44" s="56">
        <v>21983.919999999998</v>
      </c>
      <c r="F44" s="56">
        <v>0</v>
      </c>
      <c r="G44" s="49">
        <f t="shared" si="3"/>
        <v>21983.919999999998</v>
      </c>
      <c r="H44" s="56">
        <v>4618.5600000000004</v>
      </c>
      <c r="I44" s="56">
        <v>4618.5600000000004</v>
      </c>
      <c r="J44" s="50">
        <f t="shared" si="4"/>
        <v>-17365.359999999997</v>
      </c>
    </row>
    <row r="45" spans="2:10" s="58" customFormat="1" ht="15" customHeight="1" x14ac:dyDescent="0.25">
      <c r="B45" s="46"/>
      <c r="C45" s="47" t="s">
        <v>54</v>
      </c>
      <c r="D45" s="48"/>
      <c r="E45" s="56">
        <v>278955.18</v>
      </c>
      <c r="F45" s="56">
        <v>0</v>
      </c>
      <c r="G45" s="49">
        <f t="shared" si="3"/>
        <v>278955.18</v>
      </c>
      <c r="H45" s="56">
        <v>89736.82</v>
      </c>
      <c r="I45" s="56">
        <v>89736.82</v>
      </c>
      <c r="J45" s="50">
        <f t="shared" si="4"/>
        <v>-189218.36</v>
      </c>
    </row>
    <row r="46" spans="2:10" s="58" customFormat="1" ht="15" customHeight="1" x14ac:dyDescent="0.25">
      <c r="B46" s="46"/>
      <c r="C46" s="47" t="s">
        <v>55</v>
      </c>
      <c r="D46" s="48"/>
      <c r="E46" s="56">
        <v>204947.28</v>
      </c>
      <c r="F46" s="56">
        <v>0</v>
      </c>
      <c r="G46" s="49">
        <f t="shared" si="3"/>
        <v>204947.28</v>
      </c>
      <c r="H46" s="56">
        <v>37873.449999999997</v>
      </c>
      <c r="I46" s="56">
        <v>37873.449999999997</v>
      </c>
      <c r="J46" s="50">
        <f t="shared" si="4"/>
        <v>-167073.83000000002</v>
      </c>
    </row>
    <row r="47" spans="2:10" s="58" customFormat="1" ht="15" customHeight="1" x14ac:dyDescent="0.25">
      <c r="B47" s="46"/>
      <c r="C47" s="47" t="s">
        <v>56</v>
      </c>
      <c r="D47" s="48"/>
      <c r="E47" s="56">
        <v>741226.02</v>
      </c>
      <c r="F47" s="56">
        <v>0</v>
      </c>
      <c r="G47" s="49">
        <f t="shared" si="3"/>
        <v>741226.02</v>
      </c>
      <c r="H47" s="56">
        <v>279693.59999999998</v>
      </c>
      <c r="I47" s="56">
        <v>279693.59999999998</v>
      </c>
      <c r="J47" s="50">
        <f t="shared" si="4"/>
        <v>-461532.42000000004</v>
      </c>
    </row>
    <row r="48" spans="2:10" s="58" customFormat="1" ht="15" customHeight="1" x14ac:dyDescent="0.25">
      <c r="B48" s="46"/>
      <c r="C48" s="47" t="s">
        <v>57</v>
      </c>
      <c r="D48" s="48"/>
      <c r="E48" s="56">
        <v>37677.47</v>
      </c>
      <c r="F48" s="56">
        <v>0</v>
      </c>
      <c r="G48" s="49">
        <f t="shared" si="3"/>
        <v>37677.47</v>
      </c>
      <c r="H48" s="56">
        <v>14093.45</v>
      </c>
      <c r="I48" s="56">
        <v>14093.45</v>
      </c>
      <c r="J48" s="50">
        <f t="shared" si="4"/>
        <v>-23584.02</v>
      </c>
    </row>
    <row r="49" spans="2:10" s="58" customFormat="1" ht="15" customHeight="1" x14ac:dyDescent="0.25">
      <c r="B49" s="46"/>
      <c r="C49" s="47" t="s">
        <v>58</v>
      </c>
      <c r="D49" s="48"/>
      <c r="E49" s="56">
        <v>201406.31</v>
      </c>
      <c r="F49" s="56">
        <v>0</v>
      </c>
      <c r="G49" s="49">
        <f t="shared" si="3"/>
        <v>201406.31</v>
      </c>
      <c r="H49" s="56">
        <v>101946.86</v>
      </c>
      <c r="I49" s="56">
        <v>101946.86</v>
      </c>
      <c r="J49" s="50">
        <f t="shared" si="4"/>
        <v>-99459.45</v>
      </c>
    </row>
    <row r="50" spans="2:10" s="58" customFormat="1" ht="15" customHeight="1" x14ac:dyDescent="0.25">
      <c r="B50" s="46"/>
      <c r="C50" s="47" t="s">
        <v>59</v>
      </c>
      <c r="D50" s="48"/>
      <c r="E50" s="56">
        <v>30931.040000000001</v>
      </c>
      <c r="F50" s="56">
        <v>0</v>
      </c>
      <c r="G50" s="49">
        <f t="shared" si="3"/>
        <v>30931.040000000001</v>
      </c>
      <c r="H50" s="56">
        <v>14375.42</v>
      </c>
      <c r="I50" s="56">
        <v>14375.42</v>
      </c>
      <c r="J50" s="50">
        <f t="shared" si="4"/>
        <v>-16555.620000000003</v>
      </c>
    </row>
    <row r="51" spans="2:10" s="58" customFormat="1" ht="15" customHeight="1" x14ac:dyDescent="0.25">
      <c r="B51" s="46"/>
      <c r="C51" s="47" t="s">
        <v>60</v>
      </c>
      <c r="D51" s="48"/>
      <c r="E51" s="56">
        <v>451512.18</v>
      </c>
      <c r="F51" s="56">
        <v>0</v>
      </c>
      <c r="G51" s="49">
        <f t="shared" si="3"/>
        <v>451512.18</v>
      </c>
      <c r="H51" s="56">
        <v>180973.28</v>
      </c>
      <c r="I51" s="56">
        <v>180973.28</v>
      </c>
      <c r="J51" s="50">
        <f t="shared" si="4"/>
        <v>-270538.90000000002</v>
      </c>
    </row>
    <row r="52" spans="2:10" s="58" customFormat="1" ht="15" customHeight="1" x14ac:dyDescent="0.25">
      <c r="B52" s="46"/>
      <c r="C52" s="47" t="s">
        <v>61</v>
      </c>
      <c r="D52" s="48"/>
      <c r="E52" s="56">
        <v>79031.8</v>
      </c>
      <c r="F52" s="56">
        <v>0</v>
      </c>
      <c r="G52" s="49">
        <f t="shared" si="3"/>
        <v>79031.8</v>
      </c>
      <c r="H52" s="56">
        <v>25554.07</v>
      </c>
      <c r="I52" s="56">
        <v>25554.07</v>
      </c>
      <c r="J52" s="50">
        <f t="shared" si="4"/>
        <v>-53477.73</v>
      </c>
    </row>
    <row r="53" spans="2:10" s="58" customFormat="1" ht="15" customHeight="1" x14ac:dyDescent="0.25">
      <c r="B53" s="46"/>
      <c r="C53" s="47" t="s">
        <v>62</v>
      </c>
      <c r="D53" s="48"/>
      <c r="E53" s="56">
        <v>55172.93</v>
      </c>
      <c r="F53" s="56">
        <v>0</v>
      </c>
      <c r="G53" s="49">
        <f t="shared" si="3"/>
        <v>55172.93</v>
      </c>
      <c r="H53" s="56">
        <v>20086.240000000002</v>
      </c>
      <c r="I53" s="56">
        <v>20086.240000000002</v>
      </c>
      <c r="J53" s="50">
        <f t="shared" si="4"/>
        <v>-35086.69</v>
      </c>
    </row>
    <row r="54" spans="2:10" s="58" customFormat="1" ht="15" customHeight="1" x14ac:dyDescent="0.25">
      <c r="B54" s="46"/>
      <c r="C54" s="47" t="s">
        <v>63</v>
      </c>
      <c r="D54" s="48"/>
      <c r="E54" s="56">
        <v>17343.900000000001</v>
      </c>
      <c r="F54" s="56">
        <v>0</v>
      </c>
      <c r="G54" s="49">
        <f t="shared" si="3"/>
        <v>17343.900000000001</v>
      </c>
      <c r="H54" s="56">
        <v>2886.6</v>
      </c>
      <c r="I54" s="56">
        <v>2886.6</v>
      </c>
      <c r="J54" s="50">
        <f t="shared" si="4"/>
        <v>-14457.300000000001</v>
      </c>
    </row>
    <row r="55" spans="2:10" s="58" customFormat="1" ht="15" customHeight="1" x14ac:dyDescent="0.25">
      <c r="B55" s="46"/>
      <c r="C55" s="47" t="s">
        <v>64</v>
      </c>
      <c r="D55" s="48"/>
      <c r="E55" s="56">
        <v>4641988.75</v>
      </c>
      <c r="F55" s="56">
        <v>0</v>
      </c>
      <c r="G55" s="49">
        <f t="shared" si="3"/>
        <v>4641988.75</v>
      </c>
      <c r="H55" s="56">
        <v>1603163.77</v>
      </c>
      <c r="I55" s="56">
        <v>1603163.77</v>
      </c>
      <c r="J55" s="50">
        <f t="shared" si="4"/>
        <v>-3038824.98</v>
      </c>
    </row>
    <row r="56" spans="2:10" s="58" customFormat="1" ht="15" customHeight="1" x14ac:dyDescent="0.25">
      <c r="B56" s="46"/>
      <c r="C56" s="47" t="s">
        <v>65</v>
      </c>
      <c r="D56" s="48"/>
      <c r="E56" s="56">
        <v>136324.64000000001</v>
      </c>
      <c r="F56" s="56">
        <v>0</v>
      </c>
      <c r="G56" s="49">
        <f t="shared" si="3"/>
        <v>136324.64000000001</v>
      </c>
      <c r="H56" s="56">
        <v>39710.720000000001</v>
      </c>
      <c r="I56" s="56">
        <v>39710.720000000001</v>
      </c>
      <c r="J56" s="50">
        <f t="shared" si="4"/>
        <v>-96613.920000000013</v>
      </c>
    </row>
    <row r="57" spans="2:10" s="58" customFormat="1" ht="15" customHeight="1" x14ac:dyDescent="0.25">
      <c r="B57" s="46"/>
      <c r="C57" s="47" t="s">
        <v>66</v>
      </c>
      <c r="D57" s="48"/>
      <c r="E57" s="56">
        <v>0</v>
      </c>
      <c r="F57" s="56">
        <v>1924.4</v>
      </c>
      <c r="G57" s="49">
        <f t="shared" si="3"/>
        <v>1924.4</v>
      </c>
      <c r="H57" s="56">
        <v>2405.5</v>
      </c>
      <c r="I57" s="56">
        <v>2405.5</v>
      </c>
      <c r="J57" s="50">
        <f t="shared" si="4"/>
        <v>2405.5</v>
      </c>
    </row>
    <row r="58" spans="2:10" s="58" customFormat="1" ht="15" customHeight="1" x14ac:dyDescent="0.25">
      <c r="B58" s="46"/>
      <c r="C58" s="47" t="s">
        <v>67</v>
      </c>
      <c r="D58" s="48"/>
      <c r="E58" s="56">
        <v>0</v>
      </c>
      <c r="F58" s="56">
        <v>481.1</v>
      </c>
      <c r="G58" s="49">
        <f t="shared" si="3"/>
        <v>481.1</v>
      </c>
      <c r="H58" s="56">
        <v>1924.4</v>
      </c>
      <c r="I58" s="56">
        <v>1924.4</v>
      </c>
      <c r="J58" s="50">
        <f t="shared" si="4"/>
        <v>1924.4</v>
      </c>
    </row>
    <row r="59" spans="2:10" s="58" customFormat="1" ht="15" customHeight="1" x14ac:dyDescent="0.25">
      <c r="B59" s="46"/>
      <c r="C59" s="47" t="s">
        <v>68</v>
      </c>
      <c r="D59" s="48"/>
      <c r="E59" s="56">
        <v>9116.94</v>
      </c>
      <c r="F59" s="56">
        <v>0</v>
      </c>
      <c r="G59" s="49">
        <f t="shared" si="3"/>
        <v>9116.94</v>
      </c>
      <c r="H59" s="56">
        <v>8145.7</v>
      </c>
      <c r="I59" s="56">
        <v>8145.7</v>
      </c>
      <c r="J59" s="50">
        <f t="shared" si="4"/>
        <v>-971.24000000000069</v>
      </c>
    </row>
    <row r="60" spans="2:10" s="58" customFormat="1" ht="15" customHeight="1" x14ac:dyDescent="0.25">
      <c r="B60" s="46"/>
      <c r="C60" s="47" t="s">
        <v>69</v>
      </c>
      <c r="D60" s="48"/>
      <c r="E60" s="56">
        <v>2008.94</v>
      </c>
      <c r="F60" s="56">
        <v>0</v>
      </c>
      <c r="G60" s="49">
        <f t="shared" si="3"/>
        <v>2008.94</v>
      </c>
      <c r="H60" s="56">
        <v>2646.05</v>
      </c>
      <c r="I60" s="56">
        <v>2646.05</v>
      </c>
      <c r="J60" s="50">
        <f t="shared" si="4"/>
        <v>637.11000000000013</v>
      </c>
    </row>
    <row r="61" spans="2:10" s="58" customFormat="1" ht="15" customHeight="1" x14ac:dyDescent="0.25">
      <c r="B61" s="46"/>
      <c r="C61" s="47" t="s">
        <v>70</v>
      </c>
      <c r="D61" s="48"/>
      <c r="E61" s="56">
        <v>1850824.33</v>
      </c>
      <c r="F61" s="56">
        <v>0</v>
      </c>
      <c r="G61" s="49">
        <f t="shared" si="3"/>
        <v>1850824.33</v>
      </c>
      <c r="H61" s="56">
        <v>365927.51</v>
      </c>
      <c r="I61" s="56">
        <v>365927.51</v>
      </c>
      <c r="J61" s="50">
        <f t="shared" si="4"/>
        <v>-1484896.82</v>
      </c>
    </row>
    <row r="62" spans="2:10" s="58" customFormat="1" ht="15" customHeight="1" x14ac:dyDescent="0.25">
      <c r="B62" s="46"/>
      <c r="C62" s="47" t="s">
        <v>71</v>
      </c>
      <c r="D62" s="48"/>
      <c r="E62" s="56">
        <v>2561.6999999999998</v>
      </c>
      <c r="F62" s="56">
        <v>967.73</v>
      </c>
      <c r="G62" s="49">
        <f t="shared" si="3"/>
        <v>3529.43</v>
      </c>
      <c r="H62" s="56">
        <v>4952.6000000000004</v>
      </c>
      <c r="I62" s="56">
        <v>4952.6000000000004</v>
      </c>
      <c r="J62" s="50">
        <f t="shared" si="4"/>
        <v>2390.9000000000005</v>
      </c>
    </row>
    <row r="63" spans="2:10" s="58" customFormat="1" ht="15" customHeight="1" x14ac:dyDescent="0.25">
      <c r="B63" s="46"/>
      <c r="C63" s="47" t="s">
        <v>72</v>
      </c>
      <c r="D63" s="48"/>
      <c r="E63" s="56">
        <v>16086.35</v>
      </c>
      <c r="F63" s="56">
        <v>0</v>
      </c>
      <c r="G63" s="49">
        <f t="shared" si="3"/>
        <v>16086.35</v>
      </c>
      <c r="H63" s="56">
        <v>7372.76</v>
      </c>
      <c r="I63" s="56">
        <v>7372.76</v>
      </c>
      <c r="J63" s="50">
        <f t="shared" si="4"/>
        <v>-8713.59</v>
      </c>
    </row>
    <row r="64" spans="2:10" s="58" customFormat="1" ht="15" customHeight="1" x14ac:dyDescent="0.25">
      <c r="B64" s="46"/>
      <c r="C64" s="47" t="s">
        <v>73</v>
      </c>
      <c r="D64" s="48"/>
      <c r="E64" s="56">
        <v>5598.36</v>
      </c>
      <c r="F64" s="56">
        <v>0</v>
      </c>
      <c r="G64" s="49">
        <f t="shared" si="3"/>
        <v>5598.36</v>
      </c>
      <c r="H64" s="56">
        <v>431.07</v>
      </c>
      <c r="I64" s="56">
        <v>431.07</v>
      </c>
      <c r="J64" s="50">
        <f t="shared" si="4"/>
        <v>-5167.29</v>
      </c>
    </row>
    <row r="65" spans="2:10" s="58" customFormat="1" ht="15" customHeight="1" x14ac:dyDescent="0.25">
      <c r="B65" s="46"/>
      <c r="C65" s="47" t="s">
        <v>74</v>
      </c>
      <c r="D65" s="48"/>
      <c r="E65" s="56">
        <v>134950.17000000001</v>
      </c>
      <c r="F65" s="56">
        <v>0</v>
      </c>
      <c r="G65" s="49">
        <f t="shared" si="3"/>
        <v>134950.17000000001</v>
      </c>
      <c r="H65" s="56">
        <v>48090.39</v>
      </c>
      <c r="I65" s="56">
        <v>48090.39</v>
      </c>
      <c r="J65" s="50">
        <f t="shared" si="4"/>
        <v>-86859.780000000013</v>
      </c>
    </row>
    <row r="66" spans="2:10" s="58" customFormat="1" ht="15" customHeight="1" x14ac:dyDescent="0.25">
      <c r="B66" s="46"/>
      <c r="C66" s="47" t="s">
        <v>75</v>
      </c>
      <c r="D66" s="48"/>
      <c r="E66" s="56">
        <v>706552.4</v>
      </c>
      <c r="F66" s="56">
        <v>0</v>
      </c>
      <c r="G66" s="49">
        <f t="shared" si="3"/>
        <v>706552.4</v>
      </c>
      <c r="H66" s="56">
        <v>284490.62</v>
      </c>
      <c r="I66" s="56">
        <v>284490.62</v>
      </c>
      <c r="J66" s="50">
        <f t="shared" si="4"/>
        <v>-422061.78</v>
      </c>
    </row>
    <row r="67" spans="2:10" s="58" customFormat="1" ht="15" customHeight="1" x14ac:dyDescent="0.25">
      <c r="B67" s="46"/>
      <c r="C67" s="47" t="s">
        <v>76</v>
      </c>
      <c r="D67" s="48"/>
      <c r="E67" s="56">
        <v>1819.89</v>
      </c>
      <c r="F67" s="56">
        <v>0</v>
      </c>
      <c r="G67" s="49">
        <f t="shared" si="3"/>
        <v>1819.89</v>
      </c>
      <c r="H67" s="56">
        <v>3252.03</v>
      </c>
      <c r="I67" s="56">
        <v>3252.03</v>
      </c>
      <c r="J67" s="50">
        <f t="shared" si="4"/>
        <v>1432.14</v>
      </c>
    </row>
    <row r="68" spans="2:10" s="58" customFormat="1" ht="15" customHeight="1" x14ac:dyDescent="0.25">
      <c r="B68" s="46"/>
      <c r="C68" s="47" t="s">
        <v>77</v>
      </c>
      <c r="D68" s="48"/>
      <c r="E68" s="56">
        <v>17718.02</v>
      </c>
      <c r="F68" s="56">
        <v>0</v>
      </c>
      <c r="G68" s="49">
        <f t="shared" si="3"/>
        <v>17718.02</v>
      </c>
      <c r="H68" s="56">
        <v>11190.35</v>
      </c>
      <c r="I68" s="56">
        <v>11190.35</v>
      </c>
      <c r="J68" s="50">
        <f t="shared" si="4"/>
        <v>-6527.67</v>
      </c>
    </row>
    <row r="69" spans="2:10" s="58" customFormat="1" ht="15" customHeight="1" x14ac:dyDescent="0.25">
      <c r="B69" s="46"/>
      <c r="C69" s="47" t="s">
        <v>78</v>
      </c>
      <c r="D69" s="48"/>
      <c r="E69" s="56">
        <v>1436.56</v>
      </c>
      <c r="F69" s="56">
        <v>0</v>
      </c>
      <c r="G69" s="49">
        <f t="shared" si="3"/>
        <v>1436.56</v>
      </c>
      <c r="H69" s="59">
        <v>519.4</v>
      </c>
      <c r="I69" s="59">
        <v>519.4</v>
      </c>
      <c r="J69" s="50">
        <f t="shared" si="4"/>
        <v>-917.16</v>
      </c>
    </row>
    <row r="70" spans="2:10" s="58" customFormat="1" ht="15" customHeight="1" x14ac:dyDescent="0.25">
      <c r="B70" s="46"/>
      <c r="C70" s="47" t="s">
        <v>79</v>
      </c>
      <c r="D70" s="48"/>
      <c r="E70" s="56">
        <v>763.4</v>
      </c>
      <c r="F70" s="56">
        <v>0</v>
      </c>
      <c r="G70" s="49">
        <f t="shared" si="3"/>
        <v>763.4</v>
      </c>
      <c r="H70" s="59">
        <v>194.33</v>
      </c>
      <c r="I70" s="59">
        <v>194.33</v>
      </c>
      <c r="J70" s="50">
        <f t="shared" si="4"/>
        <v>-569.06999999999994</v>
      </c>
    </row>
    <row r="71" spans="2:10" s="58" customFormat="1" ht="15" customHeight="1" x14ac:dyDescent="0.25">
      <c r="B71" s="46"/>
      <c r="C71" s="47" t="s">
        <v>80</v>
      </c>
      <c r="D71" s="48"/>
      <c r="E71" s="56">
        <v>90762.46</v>
      </c>
      <c r="F71" s="56">
        <v>0</v>
      </c>
      <c r="G71" s="49">
        <f t="shared" si="3"/>
        <v>90762.46</v>
      </c>
      <c r="H71" s="56">
        <v>26374.35</v>
      </c>
      <c r="I71" s="56">
        <v>26374.35</v>
      </c>
      <c r="J71" s="50">
        <f t="shared" si="4"/>
        <v>-64388.110000000008</v>
      </c>
    </row>
    <row r="72" spans="2:10" s="58" customFormat="1" ht="15" customHeight="1" x14ac:dyDescent="0.25">
      <c r="B72" s="46"/>
      <c r="C72" s="47" t="s">
        <v>81</v>
      </c>
      <c r="D72" s="48"/>
      <c r="E72" s="56">
        <v>64785.49</v>
      </c>
      <c r="F72" s="56">
        <v>0</v>
      </c>
      <c r="G72" s="49">
        <f t="shared" si="3"/>
        <v>64785.49</v>
      </c>
      <c r="H72" s="56">
        <v>19015.78</v>
      </c>
      <c r="I72" s="56">
        <v>19015.78</v>
      </c>
      <c r="J72" s="50">
        <f t="shared" si="4"/>
        <v>-45769.71</v>
      </c>
    </row>
    <row r="73" spans="2:10" s="58" customFormat="1" ht="15" customHeight="1" x14ac:dyDescent="0.25">
      <c r="B73" s="46"/>
      <c r="C73" s="60" t="s">
        <v>82</v>
      </c>
      <c r="D73" s="61"/>
      <c r="E73" s="56">
        <v>1161.73</v>
      </c>
      <c r="F73" s="56">
        <v>0</v>
      </c>
      <c r="G73" s="49">
        <f t="shared" si="3"/>
        <v>1161.73</v>
      </c>
      <c r="H73" s="56">
        <v>577.32000000000005</v>
      </c>
      <c r="I73" s="56">
        <v>577.32000000000005</v>
      </c>
      <c r="J73" s="50">
        <f t="shared" si="4"/>
        <v>-584.41</v>
      </c>
    </row>
    <row r="74" spans="2:10" s="58" customFormat="1" ht="15" customHeight="1" x14ac:dyDescent="0.25">
      <c r="B74" s="46"/>
      <c r="C74" s="60" t="s">
        <v>83</v>
      </c>
      <c r="D74" s="61"/>
      <c r="E74" s="56">
        <v>1539.33</v>
      </c>
      <c r="F74" s="56">
        <v>0</v>
      </c>
      <c r="G74" s="49">
        <f t="shared" si="3"/>
        <v>1539.33</v>
      </c>
      <c r="H74" s="56">
        <v>577.32000000000005</v>
      </c>
      <c r="I74" s="56">
        <v>577.32000000000005</v>
      </c>
      <c r="J74" s="50">
        <f t="shared" si="4"/>
        <v>-962.00999999999988</v>
      </c>
    </row>
    <row r="75" spans="2:10" s="58" customFormat="1" ht="15" customHeight="1" x14ac:dyDescent="0.25">
      <c r="B75" s="46"/>
      <c r="C75" s="47" t="s">
        <v>84</v>
      </c>
      <c r="D75" s="48"/>
      <c r="E75" s="56">
        <v>5400000</v>
      </c>
      <c r="F75" s="56">
        <v>0</v>
      </c>
      <c r="G75" s="49">
        <f t="shared" si="3"/>
        <v>5400000</v>
      </c>
      <c r="H75" s="56">
        <v>5873201.54</v>
      </c>
      <c r="I75" s="56">
        <v>5873201.54</v>
      </c>
      <c r="J75" s="50">
        <f t="shared" si="4"/>
        <v>473201.54000000004</v>
      </c>
    </row>
    <row r="76" spans="2:10" s="58" customFormat="1" ht="15" customHeight="1" x14ac:dyDescent="0.25">
      <c r="B76" s="46"/>
      <c r="C76" s="47" t="s">
        <v>85</v>
      </c>
      <c r="D76" s="48"/>
      <c r="E76" s="56">
        <v>600000</v>
      </c>
      <c r="F76" s="56">
        <v>0</v>
      </c>
      <c r="G76" s="49">
        <f t="shared" si="3"/>
        <v>600000</v>
      </c>
      <c r="H76" s="56">
        <v>542512.73</v>
      </c>
      <c r="I76" s="56">
        <v>542512.73</v>
      </c>
      <c r="J76" s="50">
        <f t="shared" si="4"/>
        <v>-57487.270000000019</v>
      </c>
    </row>
    <row r="77" spans="2:10" s="58" customFormat="1" ht="15" customHeight="1" x14ac:dyDescent="0.25">
      <c r="B77" s="46"/>
      <c r="C77" s="47" t="s">
        <v>86</v>
      </c>
      <c r="D77" s="48"/>
      <c r="E77" s="56">
        <v>600000</v>
      </c>
      <c r="F77" s="56">
        <v>0</v>
      </c>
      <c r="G77" s="49">
        <f t="shared" si="3"/>
        <v>600000</v>
      </c>
      <c r="H77" s="56">
        <v>258128.04</v>
      </c>
      <c r="I77" s="56">
        <v>258128.04</v>
      </c>
      <c r="J77" s="50">
        <f t="shared" si="4"/>
        <v>-341871.95999999996</v>
      </c>
    </row>
    <row r="78" spans="2:10" s="58" customFormat="1" ht="15" customHeight="1" x14ac:dyDescent="0.25">
      <c r="B78" s="46"/>
      <c r="C78" s="47" t="s">
        <v>87</v>
      </c>
      <c r="D78" s="48"/>
      <c r="E78" s="56">
        <v>1200000</v>
      </c>
      <c r="F78" s="56">
        <v>0</v>
      </c>
      <c r="G78" s="49">
        <f t="shared" si="3"/>
        <v>1200000</v>
      </c>
      <c r="H78" s="56">
        <v>46723.17</v>
      </c>
      <c r="I78" s="56">
        <v>46723.17</v>
      </c>
      <c r="J78" s="50">
        <f t="shared" si="4"/>
        <v>-1153276.83</v>
      </c>
    </row>
    <row r="79" spans="2:10" s="58" customFormat="1" ht="15" customHeight="1" x14ac:dyDescent="0.25">
      <c r="B79" s="46"/>
      <c r="C79" s="47" t="s">
        <v>88</v>
      </c>
      <c r="D79" s="48"/>
      <c r="E79" s="56">
        <v>700</v>
      </c>
      <c r="F79" s="56">
        <v>0</v>
      </c>
      <c r="G79" s="49">
        <f t="shared" si="3"/>
        <v>700</v>
      </c>
      <c r="H79" s="56">
        <v>650</v>
      </c>
      <c r="I79" s="56">
        <v>650</v>
      </c>
      <c r="J79" s="50">
        <f t="shared" si="4"/>
        <v>-50</v>
      </c>
    </row>
    <row r="80" spans="2:10" s="58" customFormat="1" ht="15" customHeight="1" x14ac:dyDescent="0.25">
      <c r="B80" s="46"/>
      <c r="C80" s="47" t="s">
        <v>89</v>
      </c>
      <c r="D80" s="48"/>
      <c r="E80" s="56">
        <v>0</v>
      </c>
      <c r="F80" s="56">
        <v>0</v>
      </c>
      <c r="G80" s="49">
        <f t="shared" si="3"/>
        <v>0</v>
      </c>
      <c r="H80" s="56">
        <v>2000</v>
      </c>
      <c r="I80" s="56">
        <v>2000</v>
      </c>
      <c r="J80" s="50">
        <f t="shared" si="4"/>
        <v>2000</v>
      </c>
    </row>
    <row r="81" spans="2:10" s="58" customFormat="1" ht="15" customHeight="1" x14ac:dyDescent="0.25">
      <c r="B81" s="46"/>
      <c r="C81" s="47" t="s">
        <v>90</v>
      </c>
      <c r="D81" s="48"/>
      <c r="E81" s="56">
        <v>60806.47</v>
      </c>
      <c r="F81" s="56">
        <v>0</v>
      </c>
      <c r="G81" s="49">
        <f t="shared" si="3"/>
        <v>60806.47</v>
      </c>
      <c r="H81" s="56">
        <v>16209</v>
      </c>
      <c r="I81" s="56">
        <v>16209</v>
      </c>
      <c r="J81" s="50">
        <f t="shared" si="4"/>
        <v>-44597.47</v>
      </c>
    </row>
    <row r="82" spans="2:10" s="58" customFormat="1" ht="15" customHeight="1" x14ac:dyDescent="0.25">
      <c r="B82" s="46"/>
      <c r="C82" s="47" t="s">
        <v>91</v>
      </c>
      <c r="D82" s="48"/>
      <c r="E82" s="56">
        <v>28955.46</v>
      </c>
      <c r="F82" s="56">
        <v>0</v>
      </c>
      <c r="G82" s="49">
        <f t="shared" ref="G82:G85" si="5">E82+F82</f>
        <v>28955.46</v>
      </c>
      <c r="H82" s="56">
        <v>16796</v>
      </c>
      <c r="I82" s="56">
        <v>16796</v>
      </c>
      <c r="J82" s="50">
        <f t="shared" ref="J82:J86" si="6">I82-E82</f>
        <v>-12159.46</v>
      </c>
    </row>
    <row r="83" spans="2:10" s="58" customFormat="1" ht="15" customHeight="1" x14ac:dyDescent="0.25">
      <c r="B83" s="46"/>
      <c r="C83" s="47" t="s">
        <v>92</v>
      </c>
      <c r="D83" s="48"/>
      <c r="E83" s="56">
        <v>152873.91</v>
      </c>
      <c r="F83" s="56">
        <v>0</v>
      </c>
      <c r="G83" s="49">
        <f t="shared" si="5"/>
        <v>152873.91</v>
      </c>
      <c r="H83" s="56">
        <v>9383.5499999999993</v>
      </c>
      <c r="I83" s="56">
        <v>9383.5499999999993</v>
      </c>
      <c r="J83" s="50">
        <f t="shared" si="6"/>
        <v>-143490.36000000002</v>
      </c>
    </row>
    <row r="84" spans="2:10" s="58" customFormat="1" ht="15" customHeight="1" x14ac:dyDescent="0.25">
      <c r="B84" s="46"/>
      <c r="C84" s="47" t="s">
        <v>93</v>
      </c>
      <c r="D84" s="48"/>
      <c r="E84" s="56">
        <v>15000000</v>
      </c>
      <c r="F84" s="56">
        <v>15486909</v>
      </c>
      <c r="G84" s="49">
        <f t="shared" si="5"/>
        <v>30486909</v>
      </c>
      <c r="H84" s="56">
        <v>30486909</v>
      </c>
      <c r="I84" s="56">
        <v>30486909</v>
      </c>
      <c r="J84" s="50">
        <f t="shared" si="6"/>
        <v>15486909</v>
      </c>
    </row>
    <row r="85" spans="2:10" s="58" customFormat="1" ht="15" customHeight="1" x14ac:dyDescent="0.25">
      <c r="B85" s="46"/>
      <c r="C85" s="47" t="s">
        <v>94</v>
      </c>
      <c r="D85" s="48"/>
      <c r="E85" s="56">
        <v>0</v>
      </c>
      <c r="F85" s="56">
        <v>256185.62</v>
      </c>
      <c r="G85" s="49">
        <f t="shared" si="5"/>
        <v>256185.62</v>
      </c>
      <c r="H85" s="56">
        <v>256185.62</v>
      </c>
      <c r="I85" s="56">
        <v>256185.62</v>
      </c>
      <c r="J85" s="50">
        <f t="shared" si="6"/>
        <v>256185.62</v>
      </c>
    </row>
    <row r="86" spans="2:10" s="45" customFormat="1" ht="36.75" customHeight="1" x14ac:dyDescent="0.25">
      <c r="B86" s="39" t="s">
        <v>95</v>
      </c>
      <c r="C86" s="40"/>
      <c r="D86" s="41"/>
      <c r="E86" s="62">
        <v>0</v>
      </c>
      <c r="F86" s="62">
        <v>0</v>
      </c>
      <c r="G86" s="51">
        <v>0</v>
      </c>
      <c r="H86" s="62">
        <v>0</v>
      </c>
      <c r="I86" s="38">
        <v>0</v>
      </c>
      <c r="J86" s="53">
        <f t="shared" si="6"/>
        <v>0</v>
      </c>
    </row>
    <row r="87" spans="2:10" s="45" customFormat="1" ht="25.5" customHeight="1" x14ac:dyDescent="0.25">
      <c r="B87" s="39" t="s">
        <v>96</v>
      </c>
      <c r="C87" s="40"/>
      <c r="D87" s="41"/>
      <c r="E87" s="63">
        <f t="shared" ref="E87:J87" si="7">E88</f>
        <v>10000000</v>
      </c>
      <c r="F87" s="63">
        <f t="shared" si="7"/>
        <v>0</v>
      </c>
      <c r="G87" s="63">
        <f t="shared" si="7"/>
        <v>10000000</v>
      </c>
      <c r="H87" s="63">
        <f t="shared" si="7"/>
        <v>0</v>
      </c>
      <c r="I87" s="63">
        <f t="shared" si="7"/>
        <v>0</v>
      </c>
      <c r="J87" s="64">
        <f t="shared" si="7"/>
        <v>-10000000</v>
      </c>
    </row>
    <row r="88" spans="2:10" s="45" customFormat="1" ht="25.5" customHeight="1" x14ac:dyDescent="0.25">
      <c r="B88" s="46"/>
      <c r="C88" s="47" t="s">
        <v>97</v>
      </c>
      <c r="D88" s="48"/>
      <c r="E88" s="56">
        <v>10000000</v>
      </c>
      <c r="F88" s="56">
        <v>0</v>
      </c>
      <c r="G88" s="49">
        <f>E88+F88</f>
        <v>10000000</v>
      </c>
      <c r="H88" s="56"/>
      <c r="I88" s="56"/>
      <c r="J88" s="50">
        <f>I88-E88</f>
        <v>-10000000</v>
      </c>
    </row>
    <row r="89" spans="2:10" s="45" customFormat="1" ht="15" customHeight="1" x14ac:dyDescent="0.25">
      <c r="B89" s="39" t="s">
        <v>98</v>
      </c>
      <c r="C89" s="40"/>
      <c r="D89" s="41"/>
      <c r="E89" s="62">
        <v>0</v>
      </c>
      <c r="F89" s="62">
        <v>0</v>
      </c>
      <c r="G89" s="51">
        <v>0</v>
      </c>
      <c r="H89" s="62">
        <v>0</v>
      </c>
      <c r="I89" s="62">
        <v>0</v>
      </c>
      <c r="J89" s="53">
        <f>I89-E89</f>
        <v>0</v>
      </c>
    </row>
    <row r="90" spans="2:10" s="45" customFormat="1" ht="11.25" customHeight="1" x14ac:dyDescent="0.25">
      <c r="B90" s="65"/>
      <c r="C90" s="66"/>
      <c r="D90" s="67"/>
      <c r="E90" s="68"/>
      <c r="F90" s="68"/>
      <c r="G90" s="68"/>
      <c r="H90" s="68"/>
      <c r="I90" s="68"/>
      <c r="J90" s="69"/>
    </row>
    <row r="91" spans="2:10" s="45" customFormat="1" ht="20.25" customHeight="1" x14ac:dyDescent="0.25">
      <c r="B91" s="70"/>
      <c r="C91" s="71" t="s">
        <v>99</v>
      </c>
      <c r="D91" s="72"/>
      <c r="E91" s="73">
        <f>E7+E10+E11+E16+E86+E87+E89</f>
        <v>946769310.65999973</v>
      </c>
      <c r="F91" s="73">
        <f>F7+F10+F11+F16+F86+F87+F89</f>
        <v>15746467.85</v>
      </c>
      <c r="G91" s="73">
        <f>G7+G10+G11+G16+G86+G87+G89</f>
        <v>962515778.50999963</v>
      </c>
      <c r="H91" s="73">
        <f>H7+H10+H11+H16+H86+H87+H89</f>
        <v>499601848.85999995</v>
      </c>
      <c r="I91" s="73">
        <f>I7+I10+I11+I16+I86+I87+I89</f>
        <v>274551690.55999982</v>
      </c>
      <c r="J91" s="74">
        <v>0</v>
      </c>
    </row>
    <row r="92" spans="2:10" s="45" customFormat="1" ht="12.75" customHeight="1" thickBot="1" x14ac:dyDescent="0.3">
      <c r="B92" s="75"/>
      <c r="C92" s="76"/>
      <c r="D92" s="76"/>
      <c r="E92" s="77"/>
      <c r="F92" s="77"/>
      <c r="G92" s="77"/>
      <c r="H92" s="78" t="s">
        <v>100</v>
      </c>
      <c r="I92" s="79"/>
      <c r="J92" s="80"/>
    </row>
    <row r="93" spans="2:10" s="45" customFormat="1" x14ac:dyDescent="0.25">
      <c r="B93" s="81" t="s">
        <v>101</v>
      </c>
      <c r="C93" s="82"/>
      <c r="D93" s="83"/>
      <c r="E93" s="84" t="s">
        <v>4</v>
      </c>
      <c r="F93" s="85"/>
      <c r="G93" s="85"/>
      <c r="H93" s="85"/>
      <c r="I93" s="86"/>
      <c r="J93" s="87" t="s">
        <v>5</v>
      </c>
    </row>
    <row r="94" spans="2:10" s="45" customFormat="1" ht="24" x14ac:dyDescent="0.25">
      <c r="B94" s="88"/>
      <c r="C94" s="89"/>
      <c r="D94" s="90"/>
      <c r="E94" s="91" t="s">
        <v>6</v>
      </c>
      <c r="F94" s="92" t="s">
        <v>102</v>
      </c>
      <c r="G94" s="91" t="s">
        <v>8</v>
      </c>
      <c r="H94" s="91" t="s">
        <v>9</v>
      </c>
      <c r="I94" s="91" t="s">
        <v>10</v>
      </c>
      <c r="J94" s="93"/>
    </row>
    <row r="95" spans="2:10" s="45" customFormat="1" ht="14.25" customHeight="1" thickBot="1" x14ac:dyDescent="0.3">
      <c r="B95" s="94"/>
      <c r="C95" s="95"/>
      <c r="D95" s="96"/>
      <c r="E95" s="97" t="s">
        <v>103</v>
      </c>
      <c r="F95" s="97" t="s">
        <v>11</v>
      </c>
      <c r="G95" s="97" t="s">
        <v>12</v>
      </c>
      <c r="H95" s="97" t="s">
        <v>13</v>
      </c>
      <c r="I95" s="97" t="s">
        <v>14</v>
      </c>
      <c r="J95" s="98" t="s">
        <v>15</v>
      </c>
    </row>
    <row r="96" spans="2:10" s="45" customFormat="1" ht="24" customHeight="1" x14ac:dyDescent="0.25">
      <c r="B96" s="99" t="s">
        <v>104</v>
      </c>
      <c r="C96" s="100"/>
      <c r="D96" s="101"/>
      <c r="E96" s="102">
        <f t="shared" ref="E96:J96" si="8">E97+E98+E99+E100+E101+E102+E103+E104</f>
        <v>0</v>
      </c>
      <c r="F96" s="102">
        <f t="shared" si="8"/>
        <v>0</v>
      </c>
      <c r="G96" s="102">
        <f t="shared" si="8"/>
        <v>0</v>
      </c>
      <c r="H96" s="102">
        <f t="shared" si="8"/>
        <v>0</v>
      </c>
      <c r="I96" s="102">
        <f t="shared" si="8"/>
        <v>0</v>
      </c>
      <c r="J96" s="103">
        <f t="shared" si="8"/>
        <v>0</v>
      </c>
    </row>
    <row r="97" spans="2:10" s="45" customFormat="1" x14ac:dyDescent="0.25">
      <c r="B97" s="104"/>
      <c r="C97" s="105" t="s">
        <v>16</v>
      </c>
      <c r="D97" s="106"/>
      <c r="E97" s="107">
        <v>0</v>
      </c>
      <c r="F97" s="107">
        <v>0</v>
      </c>
      <c r="G97" s="108">
        <f t="shared" ref="G97:G104" si="9">E97+F97</f>
        <v>0</v>
      </c>
      <c r="H97" s="107">
        <v>0</v>
      </c>
      <c r="I97" s="107">
        <v>0</v>
      </c>
      <c r="J97" s="109">
        <f t="shared" ref="J97:J104" si="10">I97-E97</f>
        <v>0</v>
      </c>
    </row>
    <row r="98" spans="2:10" s="45" customFormat="1" x14ac:dyDescent="0.25">
      <c r="B98" s="104"/>
      <c r="C98" s="105" t="s">
        <v>17</v>
      </c>
      <c r="D98" s="106"/>
      <c r="E98" s="107">
        <v>0</v>
      </c>
      <c r="F98" s="107">
        <v>0</v>
      </c>
      <c r="G98" s="108">
        <f t="shared" si="9"/>
        <v>0</v>
      </c>
      <c r="H98" s="107">
        <v>0</v>
      </c>
      <c r="I98" s="107">
        <v>0</v>
      </c>
      <c r="J98" s="109">
        <f t="shared" si="10"/>
        <v>0</v>
      </c>
    </row>
    <row r="99" spans="2:10" s="45" customFormat="1" x14ac:dyDescent="0.25">
      <c r="B99" s="104"/>
      <c r="C99" s="105" t="s">
        <v>18</v>
      </c>
      <c r="D99" s="106"/>
      <c r="E99" s="107">
        <v>0</v>
      </c>
      <c r="F99" s="107">
        <v>0</v>
      </c>
      <c r="G99" s="108">
        <f t="shared" si="9"/>
        <v>0</v>
      </c>
      <c r="H99" s="107">
        <v>0</v>
      </c>
      <c r="I99" s="107">
        <v>0</v>
      </c>
      <c r="J99" s="109">
        <f t="shared" si="10"/>
        <v>0</v>
      </c>
    </row>
    <row r="100" spans="2:10" s="45" customFormat="1" x14ac:dyDescent="0.25">
      <c r="B100" s="104"/>
      <c r="C100" s="105" t="s">
        <v>19</v>
      </c>
      <c r="D100" s="106"/>
      <c r="E100" s="107">
        <v>0</v>
      </c>
      <c r="F100" s="107">
        <v>0</v>
      </c>
      <c r="G100" s="108">
        <f t="shared" si="9"/>
        <v>0</v>
      </c>
      <c r="H100" s="107">
        <v>0</v>
      </c>
      <c r="I100" s="107">
        <v>0</v>
      </c>
      <c r="J100" s="109">
        <f t="shared" si="10"/>
        <v>0</v>
      </c>
    </row>
    <row r="101" spans="2:10" s="45" customFormat="1" x14ac:dyDescent="0.25">
      <c r="B101" s="104"/>
      <c r="C101" s="105" t="s">
        <v>105</v>
      </c>
      <c r="D101" s="106"/>
      <c r="E101" s="108">
        <v>0</v>
      </c>
      <c r="F101" s="107">
        <v>0</v>
      </c>
      <c r="G101" s="108">
        <f t="shared" si="9"/>
        <v>0</v>
      </c>
      <c r="H101" s="107">
        <v>0</v>
      </c>
      <c r="I101" s="107">
        <v>0</v>
      </c>
      <c r="J101" s="109">
        <f t="shared" si="10"/>
        <v>0</v>
      </c>
    </row>
    <row r="102" spans="2:10" s="45" customFormat="1" x14ac:dyDescent="0.25">
      <c r="B102" s="104"/>
      <c r="C102" s="105" t="s">
        <v>106</v>
      </c>
      <c r="D102" s="106"/>
      <c r="E102" s="108">
        <v>0</v>
      </c>
      <c r="F102" s="107">
        <v>0</v>
      </c>
      <c r="G102" s="108">
        <f t="shared" si="9"/>
        <v>0</v>
      </c>
      <c r="H102" s="107">
        <v>0</v>
      </c>
      <c r="I102" s="107">
        <v>0</v>
      </c>
      <c r="J102" s="109">
        <f t="shared" si="10"/>
        <v>0</v>
      </c>
    </row>
    <row r="103" spans="2:10" s="45" customFormat="1" ht="38.25" customHeight="1" x14ac:dyDescent="0.25">
      <c r="B103" s="104"/>
      <c r="C103" s="105" t="s">
        <v>107</v>
      </c>
      <c r="D103" s="106"/>
      <c r="E103" s="107">
        <v>0</v>
      </c>
      <c r="F103" s="107">
        <v>0</v>
      </c>
      <c r="G103" s="108">
        <f t="shared" si="9"/>
        <v>0</v>
      </c>
      <c r="H103" s="107">
        <v>0</v>
      </c>
      <c r="I103" s="107">
        <v>0</v>
      </c>
      <c r="J103" s="109">
        <f t="shared" si="10"/>
        <v>0</v>
      </c>
    </row>
    <row r="104" spans="2:10" s="45" customFormat="1" ht="23.25" customHeight="1" x14ac:dyDescent="0.25">
      <c r="B104" s="104"/>
      <c r="C104" s="105" t="s">
        <v>96</v>
      </c>
      <c r="D104" s="106"/>
      <c r="E104" s="107">
        <v>0</v>
      </c>
      <c r="F104" s="107">
        <v>0</v>
      </c>
      <c r="G104" s="108">
        <f t="shared" si="9"/>
        <v>0</v>
      </c>
      <c r="H104" s="107">
        <v>0</v>
      </c>
      <c r="I104" s="107">
        <v>0</v>
      </c>
      <c r="J104" s="109">
        <f t="shared" si="10"/>
        <v>0</v>
      </c>
    </row>
    <row r="105" spans="2:10" s="45" customFormat="1" ht="59.25" customHeight="1" x14ac:dyDescent="0.25">
      <c r="B105" s="110" t="s">
        <v>108</v>
      </c>
      <c r="C105" s="111"/>
      <c r="D105" s="112"/>
      <c r="E105" s="113">
        <f t="shared" ref="E105:J105" si="11">E106+E107+E111+E181</f>
        <v>946769310.65999973</v>
      </c>
      <c r="F105" s="113">
        <f t="shared" si="11"/>
        <v>15746467.85</v>
      </c>
      <c r="G105" s="113">
        <f t="shared" si="11"/>
        <v>962515778.50999963</v>
      </c>
      <c r="H105" s="113">
        <f t="shared" si="11"/>
        <v>499601848.85999995</v>
      </c>
      <c r="I105" s="113">
        <f t="shared" si="11"/>
        <v>274551690.55999982</v>
      </c>
      <c r="J105" s="113">
        <f t="shared" si="11"/>
        <v>-672217620.10000002</v>
      </c>
    </row>
    <row r="106" spans="2:10" s="45" customFormat="1" x14ac:dyDescent="0.25">
      <c r="B106" s="114"/>
      <c r="C106" s="105" t="s">
        <v>17</v>
      </c>
      <c r="D106" s="106"/>
      <c r="E106" s="107">
        <v>0</v>
      </c>
      <c r="F106" s="107">
        <v>0</v>
      </c>
      <c r="G106" s="108">
        <v>0</v>
      </c>
      <c r="H106" s="107">
        <v>0</v>
      </c>
      <c r="I106" s="107">
        <v>0</v>
      </c>
      <c r="J106" s="109">
        <v>0</v>
      </c>
    </row>
    <row r="107" spans="2:10" s="45" customFormat="1" x14ac:dyDescent="0.25">
      <c r="B107" s="114"/>
      <c r="C107" s="40" t="s">
        <v>109</v>
      </c>
      <c r="D107" s="41"/>
      <c r="E107" s="115">
        <f t="shared" ref="E107:J107" si="12">E108+E109+E110</f>
        <v>1425470.6</v>
      </c>
      <c r="F107" s="115">
        <f t="shared" si="12"/>
        <v>0</v>
      </c>
      <c r="G107" s="115">
        <f t="shared" si="12"/>
        <v>1425470.6</v>
      </c>
      <c r="H107" s="115">
        <f t="shared" si="12"/>
        <v>66346.28</v>
      </c>
      <c r="I107" s="115">
        <f t="shared" si="12"/>
        <v>66346.28</v>
      </c>
      <c r="J107" s="116">
        <f t="shared" si="12"/>
        <v>-1359124.3199999998</v>
      </c>
    </row>
    <row r="108" spans="2:10" s="45" customFormat="1" x14ac:dyDescent="0.25">
      <c r="B108" s="114"/>
      <c r="C108" s="47" t="s">
        <v>21</v>
      </c>
      <c r="D108" s="48"/>
      <c r="E108" s="49">
        <v>180470.6</v>
      </c>
      <c r="F108" s="49">
        <v>0</v>
      </c>
      <c r="G108" s="117">
        <f>E108+F108</f>
        <v>180470.6</v>
      </c>
      <c r="H108" s="49">
        <v>230.32</v>
      </c>
      <c r="I108" s="49">
        <v>230.32</v>
      </c>
      <c r="J108" s="118">
        <f>I108-E108</f>
        <v>-180240.28</v>
      </c>
    </row>
    <row r="109" spans="2:10" s="45" customFormat="1" x14ac:dyDescent="0.25">
      <c r="B109" s="114"/>
      <c r="C109" s="47" t="s">
        <v>22</v>
      </c>
      <c r="D109" s="48"/>
      <c r="E109" s="49">
        <v>150000</v>
      </c>
      <c r="F109" s="49">
        <v>0</v>
      </c>
      <c r="G109" s="117">
        <f>E109+F109</f>
        <v>150000</v>
      </c>
      <c r="H109" s="49">
        <v>11721.66</v>
      </c>
      <c r="I109" s="49">
        <v>11721.66</v>
      </c>
      <c r="J109" s="118">
        <f>I109-E109</f>
        <v>-138278.34</v>
      </c>
    </row>
    <row r="110" spans="2:10" s="45" customFormat="1" x14ac:dyDescent="0.25">
      <c r="B110" s="114"/>
      <c r="C110" s="47" t="s">
        <v>23</v>
      </c>
      <c r="D110" s="48"/>
      <c r="E110" s="49">
        <v>1095000</v>
      </c>
      <c r="F110" s="49">
        <v>0</v>
      </c>
      <c r="G110" s="117">
        <f>E110+F110</f>
        <v>1095000</v>
      </c>
      <c r="H110" s="49">
        <v>54394.3</v>
      </c>
      <c r="I110" s="49">
        <v>54394.3</v>
      </c>
      <c r="J110" s="118">
        <f>I110-E110</f>
        <v>-1040605.7</v>
      </c>
    </row>
    <row r="111" spans="2:10" s="45" customFormat="1" ht="26.25" customHeight="1" x14ac:dyDescent="0.25">
      <c r="B111" s="119"/>
      <c r="C111" s="40" t="s">
        <v>110</v>
      </c>
      <c r="D111" s="41"/>
      <c r="E111" s="115">
        <f t="shared" ref="E111:J111" si="13">SUM(E112:E180)</f>
        <v>935343840.0599997</v>
      </c>
      <c r="F111" s="115">
        <f t="shared" si="13"/>
        <v>15746467.85</v>
      </c>
      <c r="G111" s="115">
        <f t="shared" si="13"/>
        <v>951090307.90999961</v>
      </c>
      <c r="H111" s="115">
        <f t="shared" si="13"/>
        <v>499535502.57999998</v>
      </c>
      <c r="I111" s="115">
        <f t="shared" si="13"/>
        <v>274485344.27999985</v>
      </c>
      <c r="J111" s="116">
        <f t="shared" si="13"/>
        <v>-660858495.77999997</v>
      </c>
    </row>
    <row r="112" spans="2:10" s="58" customFormat="1" ht="15" customHeight="1" x14ac:dyDescent="0.25">
      <c r="B112" s="119"/>
      <c r="C112" s="47" t="s">
        <v>26</v>
      </c>
      <c r="D112" s="48"/>
      <c r="E112" s="56">
        <v>467625535.99000001</v>
      </c>
      <c r="F112" s="49">
        <v>0</v>
      </c>
      <c r="G112" s="117">
        <f t="shared" ref="G112:G176" si="14">E112+F112</f>
        <v>467625535.99000001</v>
      </c>
      <c r="H112" s="56">
        <v>230796843.91999999</v>
      </c>
      <c r="I112" s="57">
        <v>110798246.92</v>
      </c>
      <c r="J112" s="50">
        <f t="shared" ref="J112:J176" si="15">I112-E112</f>
        <v>-356827289.06999999</v>
      </c>
    </row>
    <row r="113" spans="2:10" s="58" customFormat="1" ht="15" customHeight="1" x14ac:dyDescent="0.25">
      <c r="B113" s="119"/>
      <c r="C113" s="47" t="s">
        <v>27</v>
      </c>
      <c r="D113" s="48"/>
      <c r="E113" s="56">
        <v>253916949.50999999</v>
      </c>
      <c r="F113" s="49">
        <v>0</v>
      </c>
      <c r="G113" s="117">
        <f t="shared" si="14"/>
        <v>253916949.50999999</v>
      </c>
      <c r="H113" s="56">
        <v>142149619.83000001</v>
      </c>
      <c r="I113" s="57">
        <v>78354213.920000002</v>
      </c>
      <c r="J113" s="50">
        <f t="shared" si="15"/>
        <v>-175562735.58999997</v>
      </c>
    </row>
    <row r="114" spans="2:10" s="58" customFormat="1" ht="15" customHeight="1" x14ac:dyDescent="0.25">
      <c r="B114" s="119"/>
      <c r="C114" s="47" t="s">
        <v>28</v>
      </c>
      <c r="D114" s="48"/>
      <c r="E114" s="56">
        <v>58234139.009999998</v>
      </c>
      <c r="F114" s="49">
        <v>0</v>
      </c>
      <c r="G114" s="117">
        <f t="shared" si="14"/>
        <v>58234139.009999998</v>
      </c>
      <c r="H114" s="56">
        <v>28542675.190000001</v>
      </c>
      <c r="I114" s="57">
        <v>12943829.07</v>
      </c>
      <c r="J114" s="50">
        <f t="shared" si="15"/>
        <v>-45290309.939999998</v>
      </c>
    </row>
    <row r="115" spans="2:10" s="58" customFormat="1" ht="15" customHeight="1" x14ac:dyDescent="0.25">
      <c r="B115" s="119"/>
      <c r="C115" s="47" t="s">
        <v>29</v>
      </c>
      <c r="D115" s="48"/>
      <c r="E115" s="56">
        <v>45518968.609999999</v>
      </c>
      <c r="F115" s="49">
        <v>0</v>
      </c>
      <c r="G115" s="117">
        <f t="shared" si="14"/>
        <v>45518968.609999999</v>
      </c>
      <c r="H115" s="56">
        <v>23442294.920000002</v>
      </c>
      <c r="I115" s="57">
        <v>13041175.07</v>
      </c>
      <c r="J115" s="50">
        <f t="shared" si="15"/>
        <v>-32477793.539999999</v>
      </c>
    </row>
    <row r="116" spans="2:10" s="58" customFormat="1" ht="15" customHeight="1" x14ac:dyDescent="0.25">
      <c r="B116" s="119"/>
      <c r="C116" s="47" t="s">
        <v>30</v>
      </c>
      <c r="D116" s="48"/>
      <c r="E116" s="56">
        <v>20823180.809999999</v>
      </c>
      <c r="F116" s="49">
        <v>0</v>
      </c>
      <c r="G116" s="117">
        <f t="shared" si="14"/>
        <v>20823180.809999999</v>
      </c>
      <c r="H116" s="56">
        <v>10397395.630000001</v>
      </c>
      <c r="I116" s="57">
        <v>5198859.57</v>
      </c>
      <c r="J116" s="50">
        <f t="shared" si="15"/>
        <v>-15624321.239999998</v>
      </c>
    </row>
    <row r="117" spans="2:10" s="58" customFormat="1" ht="15" customHeight="1" x14ac:dyDescent="0.25">
      <c r="B117" s="119"/>
      <c r="C117" s="47" t="s">
        <v>31</v>
      </c>
      <c r="D117" s="48"/>
      <c r="E117" s="56">
        <v>9781181.5099999998</v>
      </c>
      <c r="F117" s="49">
        <v>0</v>
      </c>
      <c r="G117" s="117">
        <f t="shared" si="14"/>
        <v>9781181.5099999998</v>
      </c>
      <c r="H117" s="56">
        <v>1417818.23</v>
      </c>
      <c r="I117" s="57">
        <v>1417818.23</v>
      </c>
      <c r="J117" s="50">
        <f t="shared" si="15"/>
        <v>-8363363.2799999993</v>
      </c>
    </row>
    <row r="118" spans="2:10" s="58" customFormat="1" ht="15" customHeight="1" x14ac:dyDescent="0.25">
      <c r="B118" s="119"/>
      <c r="C118" s="47" t="s">
        <v>32</v>
      </c>
      <c r="D118" s="48"/>
      <c r="E118" s="56">
        <v>8086289.2599999998</v>
      </c>
      <c r="F118" s="49">
        <v>0</v>
      </c>
      <c r="G118" s="117">
        <f t="shared" si="14"/>
        <v>8086289.2599999998</v>
      </c>
      <c r="H118" s="56">
        <v>2922250.44</v>
      </c>
      <c r="I118" s="57">
        <v>5196</v>
      </c>
      <c r="J118" s="50">
        <f t="shared" si="15"/>
        <v>-8081093.2599999998</v>
      </c>
    </row>
    <row r="119" spans="2:10" s="58" customFormat="1" ht="15" customHeight="1" x14ac:dyDescent="0.25">
      <c r="B119" s="119"/>
      <c r="C119" s="47" t="s">
        <v>33</v>
      </c>
      <c r="D119" s="48"/>
      <c r="E119" s="56">
        <v>399900.74</v>
      </c>
      <c r="F119" s="49">
        <v>0</v>
      </c>
      <c r="G119" s="117">
        <f t="shared" si="14"/>
        <v>399900.74</v>
      </c>
      <c r="H119" s="56">
        <v>181350.15</v>
      </c>
      <c r="I119" s="56">
        <v>181350.15</v>
      </c>
      <c r="J119" s="50">
        <f t="shared" si="15"/>
        <v>-218550.59</v>
      </c>
    </row>
    <row r="120" spans="2:10" s="58" customFormat="1" ht="15" customHeight="1" x14ac:dyDescent="0.25">
      <c r="B120" s="119"/>
      <c r="C120" s="47" t="s">
        <v>34</v>
      </c>
      <c r="D120" s="48"/>
      <c r="E120" s="56">
        <v>52043.81</v>
      </c>
      <c r="F120" s="49">
        <v>0</v>
      </c>
      <c r="G120" s="117">
        <f t="shared" si="14"/>
        <v>52043.81</v>
      </c>
      <c r="H120" s="56">
        <v>3690.77</v>
      </c>
      <c r="I120" s="56">
        <v>3690.77</v>
      </c>
      <c r="J120" s="50">
        <f t="shared" si="15"/>
        <v>-48353.04</v>
      </c>
    </row>
    <row r="121" spans="2:10" s="58" customFormat="1" ht="15" customHeight="1" x14ac:dyDescent="0.25">
      <c r="B121" s="119"/>
      <c r="C121" s="47" t="s">
        <v>35</v>
      </c>
      <c r="D121" s="48"/>
      <c r="E121" s="56">
        <v>1660109.23</v>
      </c>
      <c r="F121" s="49">
        <v>0</v>
      </c>
      <c r="G121" s="117">
        <f t="shared" si="14"/>
        <v>1660109.23</v>
      </c>
      <c r="H121" s="56">
        <v>1302153.82</v>
      </c>
      <c r="I121" s="56">
        <v>1302153.82</v>
      </c>
      <c r="J121" s="50">
        <f t="shared" si="15"/>
        <v>-357955.40999999992</v>
      </c>
    </row>
    <row r="122" spans="2:10" s="58" customFormat="1" ht="15" customHeight="1" x14ac:dyDescent="0.25">
      <c r="B122" s="119"/>
      <c r="C122" s="47" t="s">
        <v>36</v>
      </c>
      <c r="D122" s="48"/>
      <c r="E122" s="56">
        <v>16860000</v>
      </c>
      <c r="F122" s="49">
        <v>0</v>
      </c>
      <c r="G122" s="117">
        <f t="shared" si="14"/>
        <v>16860000</v>
      </c>
      <c r="H122" s="56">
        <v>7140598.9199999999</v>
      </c>
      <c r="I122" s="57">
        <v>0</v>
      </c>
      <c r="J122" s="50">
        <f t="shared" si="15"/>
        <v>-16860000</v>
      </c>
    </row>
    <row r="123" spans="2:10" s="58" customFormat="1" ht="15" customHeight="1" x14ac:dyDescent="0.25">
      <c r="B123" s="119"/>
      <c r="C123" s="47" t="s">
        <v>37</v>
      </c>
      <c r="D123" s="48"/>
      <c r="E123" s="56">
        <v>11259.64</v>
      </c>
      <c r="F123" s="49">
        <v>0</v>
      </c>
      <c r="G123" s="117">
        <f t="shared" si="14"/>
        <v>11259.64</v>
      </c>
      <c r="H123" s="56">
        <v>0</v>
      </c>
      <c r="I123" s="57">
        <v>0</v>
      </c>
      <c r="J123" s="50">
        <f t="shared" si="15"/>
        <v>-11259.64</v>
      </c>
    </row>
    <row r="124" spans="2:10" s="58" customFormat="1" ht="15" customHeight="1" x14ac:dyDescent="0.25">
      <c r="B124" s="119"/>
      <c r="C124" s="47" t="s">
        <v>38</v>
      </c>
      <c r="D124" s="48"/>
      <c r="E124" s="56">
        <v>3000000</v>
      </c>
      <c r="F124" s="49">
        <v>0</v>
      </c>
      <c r="G124" s="117">
        <f t="shared" si="14"/>
        <v>3000000</v>
      </c>
      <c r="H124" s="56">
        <v>1621154.25</v>
      </c>
      <c r="I124" s="56">
        <v>1621154.25</v>
      </c>
      <c r="J124" s="50">
        <f t="shared" si="15"/>
        <v>-1378845.75</v>
      </c>
    </row>
    <row r="125" spans="2:10" s="58" customFormat="1" ht="15" customHeight="1" x14ac:dyDescent="0.25">
      <c r="B125" s="119"/>
      <c r="C125" s="47" t="s">
        <v>39</v>
      </c>
      <c r="D125" s="48"/>
      <c r="E125" s="56">
        <v>600000</v>
      </c>
      <c r="F125" s="49">
        <v>0</v>
      </c>
      <c r="G125" s="117">
        <f t="shared" si="14"/>
        <v>600000</v>
      </c>
      <c r="H125" s="56">
        <v>158775.23000000001</v>
      </c>
      <c r="I125" s="56">
        <v>158775.23000000001</v>
      </c>
      <c r="J125" s="50">
        <f t="shared" si="15"/>
        <v>-441224.77</v>
      </c>
    </row>
    <row r="126" spans="2:10" s="58" customFormat="1" ht="15" customHeight="1" x14ac:dyDescent="0.25">
      <c r="B126" s="119"/>
      <c r="C126" s="47" t="s">
        <v>40</v>
      </c>
      <c r="D126" s="48"/>
      <c r="E126" s="56">
        <v>3000000</v>
      </c>
      <c r="F126" s="49">
        <v>0</v>
      </c>
      <c r="G126" s="117">
        <f t="shared" si="14"/>
        <v>3000000</v>
      </c>
      <c r="H126" s="56">
        <v>1115592.5900000001</v>
      </c>
      <c r="I126" s="56">
        <v>1115592.5900000001</v>
      </c>
      <c r="J126" s="50">
        <f t="shared" si="15"/>
        <v>-1884407.41</v>
      </c>
    </row>
    <row r="127" spans="2:10" s="58" customFormat="1" ht="15" customHeight="1" x14ac:dyDescent="0.25">
      <c r="B127" s="119"/>
      <c r="C127" s="47" t="s">
        <v>41</v>
      </c>
      <c r="D127" s="48"/>
      <c r="E127" s="56">
        <v>600000</v>
      </c>
      <c r="F127" s="49">
        <v>0</v>
      </c>
      <c r="G127" s="117">
        <f t="shared" si="14"/>
        <v>600000</v>
      </c>
      <c r="H127" s="56">
        <v>125075.24</v>
      </c>
      <c r="I127" s="56">
        <v>125075.24</v>
      </c>
      <c r="J127" s="50">
        <f t="shared" si="15"/>
        <v>-474924.76</v>
      </c>
    </row>
    <row r="128" spans="2:10" s="58" customFormat="1" ht="15" customHeight="1" x14ac:dyDescent="0.25">
      <c r="B128" s="119"/>
      <c r="C128" s="47" t="s">
        <v>42</v>
      </c>
      <c r="D128" s="48"/>
      <c r="E128" s="56">
        <v>419980.22</v>
      </c>
      <c r="F128" s="49">
        <v>0</v>
      </c>
      <c r="G128" s="117">
        <f t="shared" si="14"/>
        <v>419980.22</v>
      </c>
      <c r="H128" s="56">
        <v>228464.18</v>
      </c>
      <c r="I128" s="56">
        <v>228464.18</v>
      </c>
      <c r="J128" s="50">
        <f t="shared" si="15"/>
        <v>-191516.03999999998</v>
      </c>
    </row>
    <row r="129" spans="2:10" s="58" customFormat="1" ht="15" customHeight="1" x14ac:dyDescent="0.25">
      <c r="B129" s="119"/>
      <c r="C129" s="47" t="s">
        <v>43</v>
      </c>
      <c r="D129" s="48"/>
      <c r="E129" s="56">
        <v>107103.23</v>
      </c>
      <c r="F129" s="49">
        <v>0</v>
      </c>
      <c r="G129" s="117">
        <f t="shared" si="14"/>
        <v>107103.23</v>
      </c>
      <c r="H129" s="56">
        <v>29236.799999999999</v>
      </c>
      <c r="I129" s="56">
        <v>29236.799999999999</v>
      </c>
      <c r="J129" s="50">
        <f t="shared" si="15"/>
        <v>-77866.429999999993</v>
      </c>
    </row>
    <row r="130" spans="2:10" s="58" customFormat="1" ht="15" customHeight="1" x14ac:dyDescent="0.25">
      <c r="B130" s="119"/>
      <c r="C130" s="47" t="s">
        <v>44</v>
      </c>
      <c r="D130" s="48"/>
      <c r="E130" s="56">
        <v>8400000</v>
      </c>
      <c r="F130" s="49">
        <v>0</v>
      </c>
      <c r="G130" s="117">
        <f t="shared" si="14"/>
        <v>8400000</v>
      </c>
      <c r="H130" s="56">
        <v>6043600.0099999998</v>
      </c>
      <c r="I130" s="56">
        <v>6043600.0099999998</v>
      </c>
      <c r="J130" s="50">
        <f t="shared" si="15"/>
        <v>-2356399.9900000002</v>
      </c>
    </row>
    <row r="131" spans="2:10" s="58" customFormat="1" ht="15" customHeight="1" x14ac:dyDescent="0.25">
      <c r="B131" s="119"/>
      <c r="C131" s="47" t="s">
        <v>45</v>
      </c>
      <c r="D131" s="48"/>
      <c r="E131" s="56">
        <v>724845.36</v>
      </c>
      <c r="F131" s="49">
        <v>0</v>
      </c>
      <c r="G131" s="117">
        <f t="shared" si="14"/>
        <v>724845.36</v>
      </c>
      <c r="H131" s="56">
        <v>884035.06</v>
      </c>
      <c r="I131" s="56">
        <v>884035.06</v>
      </c>
      <c r="J131" s="50">
        <f t="shared" si="15"/>
        <v>159189.70000000007</v>
      </c>
    </row>
    <row r="132" spans="2:10" s="58" customFormat="1" ht="15" customHeight="1" x14ac:dyDescent="0.25">
      <c r="B132" s="119"/>
      <c r="C132" s="47" t="s">
        <v>46</v>
      </c>
      <c r="D132" s="48"/>
      <c r="E132" s="56">
        <v>85813.28</v>
      </c>
      <c r="F132" s="49">
        <v>0</v>
      </c>
      <c r="G132" s="117">
        <f t="shared" si="14"/>
        <v>85813.28</v>
      </c>
      <c r="H132" s="56">
        <v>106929.64</v>
      </c>
      <c r="I132" s="56">
        <v>106929.64</v>
      </c>
      <c r="J132" s="50">
        <f t="shared" si="15"/>
        <v>21116.36</v>
      </c>
    </row>
    <row r="133" spans="2:10" s="58" customFormat="1" ht="15" customHeight="1" x14ac:dyDescent="0.25">
      <c r="B133" s="119"/>
      <c r="C133" s="47" t="s">
        <v>47</v>
      </c>
      <c r="D133" s="48"/>
      <c r="E133" s="56">
        <v>0</v>
      </c>
      <c r="F133" s="49">
        <v>0</v>
      </c>
      <c r="G133" s="117">
        <f t="shared" si="14"/>
        <v>0</v>
      </c>
      <c r="H133" s="56">
        <v>800</v>
      </c>
      <c r="I133" s="56">
        <v>800</v>
      </c>
      <c r="J133" s="50">
        <f t="shared" si="15"/>
        <v>800</v>
      </c>
    </row>
    <row r="134" spans="2:10" s="58" customFormat="1" ht="15" customHeight="1" x14ac:dyDescent="0.25">
      <c r="B134" s="119"/>
      <c r="C134" s="47" t="s">
        <v>48</v>
      </c>
      <c r="D134" s="48"/>
      <c r="E134" s="56">
        <v>92042.92</v>
      </c>
      <c r="F134" s="49">
        <v>0</v>
      </c>
      <c r="G134" s="117">
        <f t="shared" si="14"/>
        <v>92042.92</v>
      </c>
      <c r="H134" s="56">
        <v>18996.5</v>
      </c>
      <c r="I134" s="56">
        <v>18996.5</v>
      </c>
      <c r="J134" s="50">
        <f t="shared" si="15"/>
        <v>-73046.42</v>
      </c>
    </row>
    <row r="135" spans="2:10" s="58" customFormat="1" ht="15" customHeight="1" x14ac:dyDescent="0.25">
      <c r="B135" s="119"/>
      <c r="C135" s="47" t="s">
        <v>49</v>
      </c>
      <c r="D135" s="48"/>
      <c r="E135" s="56">
        <v>30010.39</v>
      </c>
      <c r="F135" s="49">
        <v>0</v>
      </c>
      <c r="G135" s="117">
        <f t="shared" si="14"/>
        <v>30010.39</v>
      </c>
      <c r="H135" s="56">
        <v>9381.4500000000007</v>
      </c>
      <c r="I135" s="56">
        <v>9381.4500000000007</v>
      </c>
      <c r="J135" s="50">
        <f t="shared" si="15"/>
        <v>-20628.939999999999</v>
      </c>
    </row>
    <row r="136" spans="2:10" s="58" customFormat="1" ht="15" customHeight="1" x14ac:dyDescent="0.25">
      <c r="B136" s="119"/>
      <c r="C136" s="47" t="s">
        <v>50</v>
      </c>
      <c r="D136" s="48"/>
      <c r="E136" s="56">
        <v>1200000</v>
      </c>
      <c r="F136" s="49">
        <v>0</v>
      </c>
      <c r="G136" s="117">
        <f t="shared" si="14"/>
        <v>1200000</v>
      </c>
      <c r="H136" s="56">
        <v>87046.67</v>
      </c>
      <c r="I136" s="56">
        <v>87046.67</v>
      </c>
      <c r="J136" s="50">
        <f t="shared" si="15"/>
        <v>-1112953.33</v>
      </c>
    </row>
    <row r="137" spans="2:10" s="58" customFormat="1" ht="15" customHeight="1" x14ac:dyDescent="0.25">
      <c r="B137" s="119"/>
      <c r="C137" s="47" t="s">
        <v>51</v>
      </c>
      <c r="D137" s="48"/>
      <c r="E137" s="56">
        <v>1200000</v>
      </c>
      <c r="F137" s="49">
        <v>0</v>
      </c>
      <c r="G137" s="117">
        <f t="shared" si="14"/>
        <v>1200000</v>
      </c>
      <c r="H137" s="56">
        <v>79095.649999999994</v>
      </c>
      <c r="I137" s="56">
        <v>79095.649999999994</v>
      </c>
      <c r="J137" s="50">
        <f t="shared" si="15"/>
        <v>-1120904.3500000001</v>
      </c>
    </row>
    <row r="138" spans="2:10" s="58" customFormat="1" ht="15" customHeight="1" x14ac:dyDescent="0.25">
      <c r="B138" s="119"/>
      <c r="C138" s="47" t="s">
        <v>52</v>
      </c>
      <c r="D138" s="48"/>
      <c r="E138" s="56">
        <v>64963.21</v>
      </c>
      <c r="F138" s="49">
        <v>0</v>
      </c>
      <c r="G138" s="117">
        <f t="shared" si="14"/>
        <v>64963.21</v>
      </c>
      <c r="H138" s="59">
        <v>19128.52</v>
      </c>
      <c r="I138" s="59">
        <v>19128.52</v>
      </c>
      <c r="J138" s="50">
        <f t="shared" si="15"/>
        <v>-45834.69</v>
      </c>
    </row>
    <row r="139" spans="2:10" s="58" customFormat="1" ht="15" customHeight="1" x14ac:dyDescent="0.25">
      <c r="B139" s="119"/>
      <c r="C139" s="47" t="s">
        <v>53</v>
      </c>
      <c r="D139" s="48"/>
      <c r="E139" s="56">
        <v>21983.919999999998</v>
      </c>
      <c r="F139" s="49">
        <v>0</v>
      </c>
      <c r="G139" s="117">
        <f t="shared" si="14"/>
        <v>21983.919999999998</v>
      </c>
      <c r="H139" s="56">
        <v>4618.5600000000004</v>
      </c>
      <c r="I139" s="56">
        <v>4618.5600000000004</v>
      </c>
      <c r="J139" s="50">
        <f t="shared" si="15"/>
        <v>-17365.359999999997</v>
      </c>
    </row>
    <row r="140" spans="2:10" s="58" customFormat="1" ht="15" customHeight="1" x14ac:dyDescent="0.25">
      <c r="B140" s="119"/>
      <c r="C140" s="47" t="s">
        <v>54</v>
      </c>
      <c r="D140" s="48"/>
      <c r="E140" s="56">
        <v>278955.18</v>
      </c>
      <c r="F140" s="49">
        <v>0</v>
      </c>
      <c r="G140" s="117">
        <f t="shared" si="14"/>
        <v>278955.18</v>
      </c>
      <c r="H140" s="56">
        <v>89736.82</v>
      </c>
      <c r="I140" s="56">
        <v>89736.82</v>
      </c>
      <c r="J140" s="50">
        <f t="shared" si="15"/>
        <v>-189218.36</v>
      </c>
    </row>
    <row r="141" spans="2:10" s="58" customFormat="1" ht="15" customHeight="1" x14ac:dyDescent="0.25">
      <c r="B141" s="119"/>
      <c r="C141" s="47" t="s">
        <v>55</v>
      </c>
      <c r="D141" s="48"/>
      <c r="E141" s="56">
        <v>204947.28</v>
      </c>
      <c r="F141" s="49">
        <v>0</v>
      </c>
      <c r="G141" s="117">
        <f t="shared" si="14"/>
        <v>204947.28</v>
      </c>
      <c r="H141" s="56">
        <v>37873.449999999997</v>
      </c>
      <c r="I141" s="56">
        <v>37873.449999999997</v>
      </c>
      <c r="J141" s="50">
        <f t="shared" si="15"/>
        <v>-167073.83000000002</v>
      </c>
    </row>
    <row r="142" spans="2:10" s="58" customFormat="1" ht="15" customHeight="1" x14ac:dyDescent="0.25">
      <c r="B142" s="119"/>
      <c r="C142" s="47" t="s">
        <v>56</v>
      </c>
      <c r="D142" s="48"/>
      <c r="E142" s="56">
        <v>741226.02</v>
      </c>
      <c r="F142" s="49">
        <v>0</v>
      </c>
      <c r="G142" s="117">
        <f t="shared" si="14"/>
        <v>741226.02</v>
      </c>
      <c r="H142" s="56">
        <v>279693.59999999998</v>
      </c>
      <c r="I142" s="56">
        <v>279693.59999999998</v>
      </c>
      <c r="J142" s="50">
        <f t="shared" si="15"/>
        <v>-461532.42000000004</v>
      </c>
    </row>
    <row r="143" spans="2:10" s="58" customFormat="1" ht="15" customHeight="1" x14ac:dyDescent="0.25">
      <c r="B143" s="119"/>
      <c r="C143" s="47" t="s">
        <v>57</v>
      </c>
      <c r="D143" s="48"/>
      <c r="E143" s="56">
        <v>37677.47</v>
      </c>
      <c r="F143" s="49">
        <v>0</v>
      </c>
      <c r="G143" s="117">
        <f t="shared" si="14"/>
        <v>37677.47</v>
      </c>
      <c r="H143" s="56">
        <v>14093.45</v>
      </c>
      <c r="I143" s="56">
        <v>14093.45</v>
      </c>
      <c r="J143" s="50">
        <f t="shared" si="15"/>
        <v>-23584.02</v>
      </c>
    </row>
    <row r="144" spans="2:10" s="58" customFormat="1" ht="15" customHeight="1" x14ac:dyDescent="0.25">
      <c r="B144" s="119"/>
      <c r="C144" s="47" t="s">
        <v>58</v>
      </c>
      <c r="D144" s="48"/>
      <c r="E144" s="56">
        <v>201406.31</v>
      </c>
      <c r="F144" s="49">
        <v>0</v>
      </c>
      <c r="G144" s="117">
        <f t="shared" si="14"/>
        <v>201406.31</v>
      </c>
      <c r="H144" s="56">
        <v>101946.86</v>
      </c>
      <c r="I144" s="56">
        <v>101946.86</v>
      </c>
      <c r="J144" s="50">
        <f t="shared" si="15"/>
        <v>-99459.45</v>
      </c>
    </row>
    <row r="145" spans="2:10" s="58" customFormat="1" ht="15" customHeight="1" x14ac:dyDescent="0.25">
      <c r="B145" s="119"/>
      <c r="C145" s="47" t="s">
        <v>59</v>
      </c>
      <c r="D145" s="48"/>
      <c r="E145" s="56">
        <v>30931.040000000001</v>
      </c>
      <c r="F145" s="49">
        <v>0</v>
      </c>
      <c r="G145" s="117">
        <f t="shared" si="14"/>
        <v>30931.040000000001</v>
      </c>
      <c r="H145" s="56">
        <v>14375.42</v>
      </c>
      <c r="I145" s="56">
        <v>14375.42</v>
      </c>
      <c r="J145" s="50">
        <f t="shared" si="15"/>
        <v>-16555.620000000003</v>
      </c>
    </row>
    <row r="146" spans="2:10" s="58" customFormat="1" ht="15" customHeight="1" x14ac:dyDescent="0.25">
      <c r="B146" s="119"/>
      <c r="C146" s="47" t="s">
        <v>60</v>
      </c>
      <c r="D146" s="48"/>
      <c r="E146" s="56">
        <v>451512.18</v>
      </c>
      <c r="F146" s="49">
        <v>0</v>
      </c>
      <c r="G146" s="117">
        <f t="shared" si="14"/>
        <v>451512.18</v>
      </c>
      <c r="H146" s="56">
        <v>180973.28</v>
      </c>
      <c r="I146" s="56">
        <v>180973.28</v>
      </c>
      <c r="J146" s="50">
        <f t="shared" si="15"/>
        <v>-270538.90000000002</v>
      </c>
    </row>
    <row r="147" spans="2:10" s="58" customFormat="1" ht="15" customHeight="1" x14ac:dyDescent="0.25">
      <c r="B147" s="119"/>
      <c r="C147" s="47" t="s">
        <v>61</v>
      </c>
      <c r="D147" s="48"/>
      <c r="E147" s="56">
        <v>79031.8</v>
      </c>
      <c r="F147" s="49">
        <v>0</v>
      </c>
      <c r="G147" s="117">
        <f t="shared" si="14"/>
        <v>79031.8</v>
      </c>
      <c r="H147" s="56">
        <v>25554.07</v>
      </c>
      <c r="I147" s="56">
        <v>25554.07</v>
      </c>
      <c r="J147" s="50">
        <f t="shared" si="15"/>
        <v>-53477.73</v>
      </c>
    </row>
    <row r="148" spans="2:10" s="58" customFormat="1" ht="15" customHeight="1" x14ac:dyDescent="0.25">
      <c r="B148" s="119"/>
      <c r="C148" s="47" t="s">
        <v>62</v>
      </c>
      <c r="D148" s="48"/>
      <c r="E148" s="56">
        <v>55172.93</v>
      </c>
      <c r="F148" s="49">
        <v>0</v>
      </c>
      <c r="G148" s="117">
        <f t="shared" si="14"/>
        <v>55172.93</v>
      </c>
      <c r="H148" s="56">
        <v>20086.240000000002</v>
      </c>
      <c r="I148" s="56">
        <v>20086.240000000002</v>
      </c>
      <c r="J148" s="50">
        <f t="shared" si="15"/>
        <v>-35086.69</v>
      </c>
    </row>
    <row r="149" spans="2:10" s="58" customFormat="1" ht="15" customHeight="1" x14ac:dyDescent="0.25">
      <c r="B149" s="119"/>
      <c r="C149" s="47" t="s">
        <v>63</v>
      </c>
      <c r="D149" s="48"/>
      <c r="E149" s="56">
        <v>17343.900000000001</v>
      </c>
      <c r="F149" s="49">
        <v>0</v>
      </c>
      <c r="G149" s="117">
        <f t="shared" si="14"/>
        <v>17343.900000000001</v>
      </c>
      <c r="H149" s="56">
        <v>2886.6</v>
      </c>
      <c r="I149" s="56">
        <v>2886.6</v>
      </c>
      <c r="J149" s="50">
        <f t="shared" si="15"/>
        <v>-14457.300000000001</v>
      </c>
    </row>
    <row r="150" spans="2:10" s="58" customFormat="1" ht="15" customHeight="1" x14ac:dyDescent="0.25">
      <c r="B150" s="119"/>
      <c r="C150" s="47" t="s">
        <v>64</v>
      </c>
      <c r="D150" s="48"/>
      <c r="E150" s="56">
        <v>4641988.75</v>
      </c>
      <c r="F150" s="49">
        <v>0</v>
      </c>
      <c r="G150" s="117">
        <f t="shared" si="14"/>
        <v>4641988.75</v>
      </c>
      <c r="H150" s="56">
        <v>1603163.77</v>
      </c>
      <c r="I150" s="56">
        <v>1603163.77</v>
      </c>
      <c r="J150" s="50">
        <f t="shared" si="15"/>
        <v>-3038824.98</v>
      </c>
    </row>
    <row r="151" spans="2:10" s="58" customFormat="1" ht="15" customHeight="1" x14ac:dyDescent="0.25">
      <c r="B151" s="119"/>
      <c r="C151" s="47" t="s">
        <v>65</v>
      </c>
      <c r="D151" s="48"/>
      <c r="E151" s="56">
        <v>136324.64000000001</v>
      </c>
      <c r="F151" s="49">
        <v>0</v>
      </c>
      <c r="G151" s="117">
        <f t="shared" si="14"/>
        <v>136324.64000000001</v>
      </c>
      <c r="H151" s="56">
        <v>39710.720000000001</v>
      </c>
      <c r="I151" s="56">
        <v>39710.720000000001</v>
      </c>
      <c r="J151" s="50">
        <f t="shared" si="15"/>
        <v>-96613.920000000013</v>
      </c>
    </row>
    <row r="152" spans="2:10" s="58" customFormat="1" ht="15" customHeight="1" x14ac:dyDescent="0.25">
      <c r="B152" s="119"/>
      <c r="C152" s="47" t="s">
        <v>66</v>
      </c>
      <c r="D152" s="48"/>
      <c r="E152" s="56">
        <v>0</v>
      </c>
      <c r="F152" s="49">
        <v>1924.4</v>
      </c>
      <c r="G152" s="117">
        <f t="shared" si="14"/>
        <v>1924.4</v>
      </c>
      <c r="H152" s="56">
        <v>2405.5</v>
      </c>
      <c r="I152" s="56">
        <v>2405.5</v>
      </c>
      <c r="J152" s="50">
        <f t="shared" si="15"/>
        <v>2405.5</v>
      </c>
    </row>
    <row r="153" spans="2:10" s="58" customFormat="1" ht="15" customHeight="1" x14ac:dyDescent="0.25">
      <c r="B153" s="119"/>
      <c r="C153" s="47" t="s">
        <v>67</v>
      </c>
      <c r="D153" s="48"/>
      <c r="E153" s="56">
        <v>0</v>
      </c>
      <c r="F153" s="49">
        <v>481.1</v>
      </c>
      <c r="G153" s="117">
        <f t="shared" si="14"/>
        <v>481.1</v>
      </c>
      <c r="H153" s="56">
        <v>1924.4</v>
      </c>
      <c r="I153" s="56">
        <v>1924.4</v>
      </c>
      <c r="J153" s="50">
        <f t="shared" si="15"/>
        <v>1924.4</v>
      </c>
    </row>
    <row r="154" spans="2:10" s="58" customFormat="1" ht="15" customHeight="1" x14ac:dyDescent="0.25">
      <c r="B154" s="119"/>
      <c r="C154" s="47" t="s">
        <v>68</v>
      </c>
      <c r="D154" s="48"/>
      <c r="E154" s="56">
        <v>9116.94</v>
      </c>
      <c r="F154" s="49">
        <v>0</v>
      </c>
      <c r="G154" s="117">
        <f t="shared" si="14"/>
        <v>9116.94</v>
      </c>
      <c r="H154" s="56">
        <v>8145.7</v>
      </c>
      <c r="I154" s="56">
        <v>8145.7</v>
      </c>
      <c r="J154" s="50">
        <f t="shared" si="15"/>
        <v>-971.24000000000069</v>
      </c>
    </row>
    <row r="155" spans="2:10" s="58" customFormat="1" ht="15" customHeight="1" x14ac:dyDescent="0.25">
      <c r="B155" s="119"/>
      <c r="C155" s="47" t="s">
        <v>69</v>
      </c>
      <c r="D155" s="48"/>
      <c r="E155" s="56">
        <v>2008.94</v>
      </c>
      <c r="F155" s="49">
        <v>0</v>
      </c>
      <c r="G155" s="117">
        <f t="shared" si="14"/>
        <v>2008.94</v>
      </c>
      <c r="H155" s="56">
        <v>2646.05</v>
      </c>
      <c r="I155" s="56">
        <v>2646.05</v>
      </c>
      <c r="J155" s="50">
        <f t="shared" si="15"/>
        <v>637.11000000000013</v>
      </c>
    </row>
    <row r="156" spans="2:10" s="58" customFormat="1" ht="15" customHeight="1" x14ac:dyDescent="0.25">
      <c r="B156" s="119"/>
      <c r="C156" s="47" t="s">
        <v>70</v>
      </c>
      <c r="D156" s="48"/>
      <c r="E156" s="56">
        <v>1850824.33</v>
      </c>
      <c r="F156" s="49">
        <v>0</v>
      </c>
      <c r="G156" s="117">
        <f t="shared" si="14"/>
        <v>1850824.33</v>
      </c>
      <c r="H156" s="56">
        <v>365927.51</v>
      </c>
      <c r="I156" s="56">
        <v>365927.51</v>
      </c>
      <c r="J156" s="50">
        <f t="shared" si="15"/>
        <v>-1484896.82</v>
      </c>
    </row>
    <row r="157" spans="2:10" s="58" customFormat="1" ht="15" customHeight="1" x14ac:dyDescent="0.25">
      <c r="B157" s="119"/>
      <c r="C157" s="47" t="s">
        <v>71</v>
      </c>
      <c r="D157" s="48"/>
      <c r="E157" s="56">
        <v>2561.6999999999998</v>
      </c>
      <c r="F157" s="49">
        <v>967.73</v>
      </c>
      <c r="G157" s="117">
        <f t="shared" si="14"/>
        <v>3529.43</v>
      </c>
      <c r="H157" s="56">
        <v>4952.6000000000004</v>
      </c>
      <c r="I157" s="56">
        <v>4952.6000000000004</v>
      </c>
      <c r="J157" s="50">
        <f t="shared" si="15"/>
        <v>2390.9000000000005</v>
      </c>
    </row>
    <row r="158" spans="2:10" s="58" customFormat="1" ht="15" customHeight="1" x14ac:dyDescent="0.25">
      <c r="B158" s="119"/>
      <c r="C158" s="47" t="s">
        <v>72</v>
      </c>
      <c r="D158" s="48"/>
      <c r="E158" s="56">
        <v>16086.35</v>
      </c>
      <c r="F158" s="49">
        <v>0</v>
      </c>
      <c r="G158" s="117">
        <f t="shared" si="14"/>
        <v>16086.35</v>
      </c>
      <c r="H158" s="56">
        <v>7372.76</v>
      </c>
      <c r="I158" s="56">
        <v>7372.76</v>
      </c>
      <c r="J158" s="50">
        <f t="shared" si="15"/>
        <v>-8713.59</v>
      </c>
    </row>
    <row r="159" spans="2:10" s="58" customFormat="1" ht="15" customHeight="1" x14ac:dyDescent="0.25">
      <c r="B159" s="119"/>
      <c r="C159" s="47" t="s">
        <v>73</v>
      </c>
      <c r="D159" s="48"/>
      <c r="E159" s="56">
        <v>5598.36</v>
      </c>
      <c r="F159" s="49">
        <v>0</v>
      </c>
      <c r="G159" s="117">
        <f t="shared" si="14"/>
        <v>5598.36</v>
      </c>
      <c r="H159" s="56">
        <v>431.07</v>
      </c>
      <c r="I159" s="56">
        <v>431.07</v>
      </c>
      <c r="J159" s="50">
        <f t="shared" si="15"/>
        <v>-5167.29</v>
      </c>
    </row>
    <row r="160" spans="2:10" s="58" customFormat="1" ht="15" customHeight="1" x14ac:dyDescent="0.25">
      <c r="B160" s="119"/>
      <c r="C160" s="47" t="s">
        <v>74</v>
      </c>
      <c r="D160" s="48"/>
      <c r="E160" s="56">
        <v>134950.17000000001</v>
      </c>
      <c r="F160" s="49">
        <v>0</v>
      </c>
      <c r="G160" s="117">
        <f t="shared" si="14"/>
        <v>134950.17000000001</v>
      </c>
      <c r="H160" s="56">
        <v>48090.39</v>
      </c>
      <c r="I160" s="56">
        <v>48090.39</v>
      </c>
      <c r="J160" s="50">
        <f t="shared" si="15"/>
        <v>-86859.780000000013</v>
      </c>
    </row>
    <row r="161" spans="2:10" s="58" customFormat="1" ht="15" customHeight="1" x14ac:dyDescent="0.25">
      <c r="B161" s="119"/>
      <c r="C161" s="47" t="s">
        <v>75</v>
      </c>
      <c r="D161" s="48"/>
      <c r="E161" s="56">
        <v>706552.4</v>
      </c>
      <c r="F161" s="49">
        <v>0</v>
      </c>
      <c r="G161" s="117">
        <f t="shared" si="14"/>
        <v>706552.4</v>
      </c>
      <c r="H161" s="56">
        <v>284490.62</v>
      </c>
      <c r="I161" s="56">
        <v>284490.62</v>
      </c>
      <c r="J161" s="50">
        <f t="shared" si="15"/>
        <v>-422061.78</v>
      </c>
    </row>
    <row r="162" spans="2:10" s="58" customFormat="1" ht="15" customHeight="1" x14ac:dyDescent="0.25">
      <c r="B162" s="119"/>
      <c r="C162" s="47" t="s">
        <v>76</v>
      </c>
      <c r="D162" s="48"/>
      <c r="E162" s="56">
        <v>1819.89</v>
      </c>
      <c r="F162" s="49">
        <v>0</v>
      </c>
      <c r="G162" s="117">
        <f t="shared" si="14"/>
        <v>1819.89</v>
      </c>
      <c r="H162" s="56">
        <v>3252.03</v>
      </c>
      <c r="I162" s="56">
        <v>3252.03</v>
      </c>
      <c r="J162" s="50">
        <f t="shared" si="15"/>
        <v>1432.14</v>
      </c>
    </row>
    <row r="163" spans="2:10" s="58" customFormat="1" ht="15" customHeight="1" x14ac:dyDescent="0.25">
      <c r="B163" s="119"/>
      <c r="C163" s="47" t="s">
        <v>77</v>
      </c>
      <c r="D163" s="48"/>
      <c r="E163" s="56">
        <v>17718.02</v>
      </c>
      <c r="F163" s="49">
        <v>0</v>
      </c>
      <c r="G163" s="117">
        <f t="shared" si="14"/>
        <v>17718.02</v>
      </c>
      <c r="H163" s="56">
        <v>11190.35</v>
      </c>
      <c r="I163" s="56">
        <v>11190.35</v>
      </c>
      <c r="J163" s="50">
        <f t="shared" si="15"/>
        <v>-6527.67</v>
      </c>
    </row>
    <row r="164" spans="2:10" s="58" customFormat="1" ht="15" customHeight="1" x14ac:dyDescent="0.25">
      <c r="B164" s="119"/>
      <c r="C164" s="47" t="s">
        <v>78</v>
      </c>
      <c r="D164" s="48"/>
      <c r="E164" s="56">
        <v>1436.56</v>
      </c>
      <c r="F164" s="49">
        <v>0</v>
      </c>
      <c r="G164" s="117">
        <f t="shared" si="14"/>
        <v>1436.56</v>
      </c>
      <c r="H164" s="59">
        <v>519.4</v>
      </c>
      <c r="I164" s="59">
        <v>519.4</v>
      </c>
      <c r="J164" s="50">
        <f t="shared" si="15"/>
        <v>-917.16</v>
      </c>
    </row>
    <row r="165" spans="2:10" s="58" customFormat="1" ht="15" customHeight="1" x14ac:dyDescent="0.25">
      <c r="B165" s="119"/>
      <c r="C165" s="47" t="s">
        <v>79</v>
      </c>
      <c r="D165" s="48"/>
      <c r="E165" s="56">
        <v>763.4</v>
      </c>
      <c r="F165" s="49">
        <v>0</v>
      </c>
      <c r="G165" s="117">
        <f t="shared" si="14"/>
        <v>763.4</v>
      </c>
      <c r="H165" s="59">
        <v>194.33</v>
      </c>
      <c r="I165" s="59">
        <v>194.33</v>
      </c>
      <c r="J165" s="50">
        <f t="shared" si="15"/>
        <v>-569.06999999999994</v>
      </c>
    </row>
    <row r="166" spans="2:10" s="58" customFormat="1" ht="15" customHeight="1" x14ac:dyDescent="0.25">
      <c r="B166" s="119"/>
      <c r="C166" s="47" t="s">
        <v>80</v>
      </c>
      <c r="D166" s="48"/>
      <c r="E166" s="56">
        <v>90762.46</v>
      </c>
      <c r="F166" s="49">
        <v>0</v>
      </c>
      <c r="G166" s="117">
        <f t="shared" si="14"/>
        <v>90762.46</v>
      </c>
      <c r="H166" s="56">
        <v>26374.35</v>
      </c>
      <c r="I166" s="56">
        <v>26374.35</v>
      </c>
      <c r="J166" s="50">
        <f t="shared" si="15"/>
        <v>-64388.110000000008</v>
      </c>
    </row>
    <row r="167" spans="2:10" s="58" customFormat="1" ht="15" customHeight="1" x14ac:dyDescent="0.25">
      <c r="B167" s="119"/>
      <c r="C167" s="47" t="s">
        <v>81</v>
      </c>
      <c r="D167" s="48"/>
      <c r="E167" s="56">
        <v>64785.49</v>
      </c>
      <c r="F167" s="49">
        <v>0</v>
      </c>
      <c r="G167" s="117">
        <f t="shared" si="14"/>
        <v>64785.49</v>
      </c>
      <c r="H167" s="56">
        <v>19015.78</v>
      </c>
      <c r="I167" s="56">
        <v>19015.78</v>
      </c>
      <c r="J167" s="50">
        <f t="shared" si="15"/>
        <v>-45769.71</v>
      </c>
    </row>
    <row r="168" spans="2:10" s="58" customFormat="1" ht="15" customHeight="1" x14ac:dyDescent="0.25">
      <c r="B168" s="119"/>
      <c r="C168" s="60" t="s">
        <v>82</v>
      </c>
      <c r="D168" s="61"/>
      <c r="E168" s="56">
        <v>1161.73</v>
      </c>
      <c r="F168" s="49">
        <v>0</v>
      </c>
      <c r="G168" s="117">
        <f t="shared" si="14"/>
        <v>1161.73</v>
      </c>
      <c r="H168" s="56">
        <v>577.32000000000005</v>
      </c>
      <c r="I168" s="56">
        <v>577.32000000000005</v>
      </c>
      <c r="J168" s="50">
        <f t="shared" si="15"/>
        <v>-584.41</v>
      </c>
    </row>
    <row r="169" spans="2:10" s="58" customFormat="1" ht="15" customHeight="1" x14ac:dyDescent="0.25">
      <c r="B169" s="119"/>
      <c r="C169" s="60" t="s">
        <v>83</v>
      </c>
      <c r="D169" s="61"/>
      <c r="E169" s="56">
        <v>1539.33</v>
      </c>
      <c r="F169" s="49">
        <v>0</v>
      </c>
      <c r="G169" s="117">
        <f t="shared" si="14"/>
        <v>1539.33</v>
      </c>
      <c r="H169" s="56">
        <v>577.32000000000005</v>
      </c>
      <c r="I169" s="56">
        <v>577.32000000000005</v>
      </c>
      <c r="J169" s="50">
        <f t="shared" si="15"/>
        <v>-962.00999999999988</v>
      </c>
    </row>
    <row r="170" spans="2:10" s="58" customFormat="1" ht="15" customHeight="1" x14ac:dyDescent="0.25">
      <c r="B170" s="119"/>
      <c r="C170" s="47" t="s">
        <v>84</v>
      </c>
      <c r="D170" s="48"/>
      <c r="E170" s="56">
        <v>5400000</v>
      </c>
      <c r="F170" s="49">
        <v>0</v>
      </c>
      <c r="G170" s="117">
        <f t="shared" si="14"/>
        <v>5400000</v>
      </c>
      <c r="H170" s="56">
        <v>5873201.54</v>
      </c>
      <c r="I170" s="56">
        <v>5873201.54</v>
      </c>
      <c r="J170" s="50">
        <f t="shared" si="15"/>
        <v>473201.54000000004</v>
      </c>
    </row>
    <row r="171" spans="2:10" s="58" customFormat="1" ht="15" customHeight="1" x14ac:dyDescent="0.25">
      <c r="B171" s="119"/>
      <c r="C171" s="47" t="s">
        <v>85</v>
      </c>
      <c r="D171" s="48"/>
      <c r="E171" s="56">
        <v>600000</v>
      </c>
      <c r="F171" s="49">
        <v>0</v>
      </c>
      <c r="G171" s="117">
        <f t="shared" si="14"/>
        <v>600000</v>
      </c>
      <c r="H171" s="56">
        <v>542512.73</v>
      </c>
      <c r="I171" s="56">
        <v>542512.73</v>
      </c>
      <c r="J171" s="50">
        <f t="shared" si="15"/>
        <v>-57487.270000000019</v>
      </c>
    </row>
    <row r="172" spans="2:10" s="58" customFormat="1" ht="15" customHeight="1" x14ac:dyDescent="0.25">
      <c r="B172" s="119"/>
      <c r="C172" s="47" t="s">
        <v>86</v>
      </c>
      <c r="D172" s="48"/>
      <c r="E172" s="56">
        <v>600000</v>
      </c>
      <c r="F172" s="49">
        <v>0</v>
      </c>
      <c r="G172" s="117">
        <f t="shared" si="14"/>
        <v>600000</v>
      </c>
      <c r="H172" s="56">
        <v>258128.04</v>
      </c>
      <c r="I172" s="56">
        <v>258128.04</v>
      </c>
      <c r="J172" s="50">
        <f t="shared" si="15"/>
        <v>-341871.95999999996</v>
      </c>
    </row>
    <row r="173" spans="2:10" s="58" customFormat="1" ht="15" customHeight="1" x14ac:dyDescent="0.25">
      <c r="B173" s="119"/>
      <c r="C173" s="47" t="s">
        <v>87</v>
      </c>
      <c r="D173" s="48"/>
      <c r="E173" s="56">
        <v>1200000</v>
      </c>
      <c r="F173" s="49">
        <v>0</v>
      </c>
      <c r="G173" s="117">
        <f t="shared" si="14"/>
        <v>1200000</v>
      </c>
      <c r="H173" s="56">
        <v>46723.17</v>
      </c>
      <c r="I173" s="56">
        <v>46723.17</v>
      </c>
      <c r="J173" s="50">
        <f t="shared" si="15"/>
        <v>-1153276.83</v>
      </c>
    </row>
    <row r="174" spans="2:10" s="58" customFormat="1" ht="15" customHeight="1" x14ac:dyDescent="0.25">
      <c r="B174" s="119"/>
      <c r="C174" s="47" t="s">
        <v>88</v>
      </c>
      <c r="D174" s="48"/>
      <c r="E174" s="56">
        <v>700</v>
      </c>
      <c r="F174" s="49">
        <v>0</v>
      </c>
      <c r="G174" s="117">
        <f t="shared" si="14"/>
        <v>700</v>
      </c>
      <c r="H174" s="56">
        <v>650</v>
      </c>
      <c r="I174" s="56">
        <v>650</v>
      </c>
      <c r="J174" s="50">
        <f t="shared" si="15"/>
        <v>-50</v>
      </c>
    </row>
    <row r="175" spans="2:10" s="58" customFormat="1" ht="15" customHeight="1" x14ac:dyDescent="0.25">
      <c r="B175" s="119"/>
      <c r="C175" s="47" t="s">
        <v>89</v>
      </c>
      <c r="D175" s="48"/>
      <c r="E175" s="56">
        <v>0</v>
      </c>
      <c r="F175" s="49">
        <v>0</v>
      </c>
      <c r="G175" s="117">
        <f t="shared" si="14"/>
        <v>0</v>
      </c>
      <c r="H175" s="56">
        <v>2000</v>
      </c>
      <c r="I175" s="56">
        <v>2000</v>
      </c>
      <c r="J175" s="50">
        <f t="shared" si="15"/>
        <v>2000</v>
      </c>
    </row>
    <row r="176" spans="2:10" s="58" customFormat="1" ht="15" customHeight="1" x14ac:dyDescent="0.25">
      <c r="B176" s="119"/>
      <c r="C176" s="47" t="s">
        <v>90</v>
      </c>
      <c r="D176" s="48"/>
      <c r="E176" s="56">
        <v>60806.47</v>
      </c>
      <c r="F176" s="49">
        <v>0</v>
      </c>
      <c r="G176" s="117">
        <f t="shared" si="14"/>
        <v>60806.47</v>
      </c>
      <c r="H176" s="56">
        <v>16209</v>
      </c>
      <c r="I176" s="56">
        <v>16209</v>
      </c>
      <c r="J176" s="50">
        <f t="shared" si="15"/>
        <v>-44597.47</v>
      </c>
    </row>
    <row r="177" spans="2:10" s="58" customFormat="1" ht="15" customHeight="1" x14ac:dyDescent="0.25">
      <c r="B177" s="119"/>
      <c r="C177" s="47" t="s">
        <v>91</v>
      </c>
      <c r="D177" s="48"/>
      <c r="E177" s="56">
        <v>28955.46</v>
      </c>
      <c r="F177" s="49">
        <v>0</v>
      </c>
      <c r="G177" s="117">
        <f t="shared" ref="G177:G180" si="16">E177+F177</f>
        <v>28955.46</v>
      </c>
      <c r="H177" s="56">
        <v>16796</v>
      </c>
      <c r="I177" s="56">
        <v>16796</v>
      </c>
      <c r="J177" s="50">
        <f t="shared" ref="J177:J180" si="17">I177-E177</f>
        <v>-12159.46</v>
      </c>
    </row>
    <row r="178" spans="2:10" s="58" customFormat="1" ht="15" customHeight="1" x14ac:dyDescent="0.25">
      <c r="B178" s="119"/>
      <c r="C178" s="47" t="s">
        <v>92</v>
      </c>
      <c r="D178" s="48"/>
      <c r="E178" s="56">
        <v>152873.91</v>
      </c>
      <c r="F178" s="49">
        <v>0</v>
      </c>
      <c r="G178" s="117">
        <f t="shared" si="16"/>
        <v>152873.91</v>
      </c>
      <c r="H178" s="56">
        <v>9383.5499999999993</v>
      </c>
      <c r="I178" s="56">
        <v>9383.5499999999993</v>
      </c>
      <c r="J178" s="50">
        <f t="shared" si="17"/>
        <v>-143490.36000000002</v>
      </c>
    </row>
    <row r="179" spans="2:10" s="58" customFormat="1" ht="15" customHeight="1" x14ac:dyDescent="0.25">
      <c r="B179" s="119"/>
      <c r="C179" s="47" t="s">
        <v>93</v>
      </c>
      <c r="D179" s="48"/>
      <c r="E179" s="56">
        <v>15000000</v>
      </c>
      <c r="F179" s="49">
        <v>15486909</v>
      </c>
      <c r="G179" s="117">
        <f t="shared" si="16"/>
        <v>30486909</v>
      </c>
      <c r="H179" s="56">
        <v>30486909</v>
      </c>
      <c r="I179" s="56">
        <v>30486909</v>
      </c>
      <c r="J179" s="50">
        <f t="shared" si="17"/>
        <v>15486909</v>
      </c>
    </row>
    <row r="180" spans="2:10" s="58" customFormat="1" ht="15" customHeight="1" x14ac:dyDescent="0.25">
      <c r="B180" s="119"/>
      <c r="C180" s="47" t="s">
        <v>94</v>
      </c>
      <c r="D180" s="48"/>
      <c r="E180" s="56">
        <v>0</v>
      </c>
      <c r="F180" s="49">
        <v>256185.62</v>
      </c>
      <c r="G180" s="117">
        <f t="shared" si="16"/>
        <v>256185.62</v>
      </c>
      <c r="H180" s="56">
        <v>256185.62</v>
      </c>
      <c r="I180" s="56">
        <v>256185.62</v>
      </c>
      <c r="J180" s="50">
        <f t="shared" si="17"/>
        <v>256185.62</v>
      </c>
    </row>
    <row r="181" spans="2:10" s="45" customFormat="1" ht="24.75" customHeight="1" x14ac:dyDescent="0.25">
      <c r="B181" s="119"/>
      <c r="C181" s="40" t="s">
        <v>96</v>
      </c>
      <c r="D181" s="41"/>
      <c r="E181" s="115">
        <f t="shared" ref="E181:J181" si="18">E87</f>
        <v>10000000</v>
      </c>
      <c r="F181" s="115">
        <f t="shared" si="18"/>
        <v>0</v>
      </c>
      <c r="G181" s="115">
        <f t="shared" si="18"/>
        <v>10000000</v>
      </c>
      <c r="H181" s="115">
        <f t="shared" si="18"/>
        <v>0</v>
      </c>
      <c r="I181" s="115">
        <f t="shared" si="18"/>
        <v>0</v>
      </c>
      <c r="J181" s="116">
        <f t="shared" si="18"/>
        <v>-10000000</v>
      </c>
    </row>
    <row r="182" spans="2:10" s="45" customFormat="1" ht="23.25" customHeight="1" x14ac:dyDescent="0.25">
      <c r="B182" s="120"/>
      <c r="C182" s="47" t="s">
        <v>97</v>
      </c>
      <c r="D182" s="48"/>
      <c r="E182" s="56">
        <v>10000000</v>
      </c>
      <c r="F182" s="49">
        <v>0</v>
      </c>
      <c r="G182" s="121">
        <f>E182+F182</f>
        <v>10000000</v>
      </c>
      <c r="H182" s="121">
        <v>0</v>
      </c>
      <c r="I182" s="121">
        <v>0</v>
      </c>
      <c r="J182" s="122">
        <f>I182-E182</f>
        <v>-10000000</v>
      </c>
    </row>
    <row r="183" spans="2:10" s="45" customFormat="1" ht="14.25" customHeight="1" x14ac:dyDescent="0.25">
      <c r="B183" s="123" t="s">
        <v>98</v>
      </c>
      <c r="C183" s="124"/>
      <c r="D183" s="125"/>
      <c r="E183" s="126">
        <v>0</v>
      </c>
      <c r="F183" s="126">
        <v>0</v>
      </c>
      <c r="G183" s="126">
        <f>G184</f>
        <v>0</v>
      </c>
      <c r="H183" s="126">
        <v>0</v>
      </c>
      <c r="I183" s="126">
        <v>0</v>
      </c>
      <c r="J183" s="109">
        <f>I183-E183</f>
        <v>0</v>
      </c>
    </row>
    <row r="184" spans="2:10" s="45" customFormat="1" ht="13.5" customHeight="1" x14ac:dyDescent="0.25">
      <c r="B184" s="119"/>
      <c r="C184" s="105" t="s">
        <v>98</v>
      </c>
      <c r="D184" s="106"/>
      <c r="E184" s="49">
        <v>0</v>
      </c>
      <c r="F184" s="49">
        <v>0</v>
      </c>
      <c r="G184" s="127">
        <f>E184+F184</f>
        <v>0</v>
      </c>
      <c r="H184" s="128">
        <v>0</v>
      </c>
      <c r="I184" s="128">
        <v>0</v>
      </c>
      <c r="J184" s="109">
        <f>I184-E184</f>
        <v>0</v>
      </c>
    </row>
    <row r="185" spans="2:10" ht="11.25" customHeight="1" x14ac:dyDescent="0.25">
      <c r="B185" s="129"/>
      <c r="C185" s="130"/>
      <c r="D185" s="131"/>
      <c r="E185" s="68">
        <v>0</v>
      </c>
      <c r="F185" s="68">
        <v>0</v>
      </c>
      <c r="G185" s="68">
        <v>0</v>
      </c>
      <c r="H185" s="68">
        <v>0</v>
      </c>
      <c r="I185" s="68">
        <v>0</v>
      </c>
      <c r="J185" s="69">
        <v>0</v>
      </c>
    </row>
    <row r="186" spans="2:10" ht="20.25" customHeight="1" x14ac:dyDescent="0.25">
      <c r="B186" s="132"/>
      <c r="C186" s="133" t="s">
        <v>99</v>
      </c>
      <c r="D186" s="134"/>
      <c r="E186" s="73">
        <f>E96+E105+E183</f>
        <v>946769310.65999973</v>
      </c>
      <c r="F186" s="73">
        <f>F96+F105+F183</f>
        <v>15746467.85</v>
      </c>
      <c r="G186" s="73">
        <f>G96+G105+G183</f>
        <v>962515778.50999963</v>
      </c>
      <c r="H186" s="73">
        <f>H96+H105+H183</f>
        <v>499601848.85999995</v>
      </c>
      <c r="I186" s="73">
        <f>I96+I105+I183</f>
        <v>274551690.55999982</v>
      </c>
      <c r="J186" s="135">
        <v>0</v>
      </c>
    </row>
    <row r="187" spans="2:10" ht="12.75" customHeight="1" thickBot="1" x14ac:dyDescent="0.3">
      <c r="B187" s="136"/>
      <c r="C187" s="137"/>
      <c r="D187" s="137"/>
      <c r="E187" s="138"/>
      <c r="F187" s="138"/>
      <c r="G187" s="138"/>
      <c r="H187" s="78" t="s">
        <v>111</v>
      </c>
      <c r="I187" s="79"/>
      <c r="J187" s="139"/>
    </row>
    <row r="188" spans="2:10" ht="9" hidden="1" customHeight="1" x14ac:dyDescent="0.25">
      <c r="B188" s="140"/>
      <c r="C188" s="140"/>
      <c r="D188" s="140"/>
      <c r="E188" s="140"/>
      <c r="F188" s="140"/>
      <c r="G188" s="140"/>
      <c r="H188" s="140"/>
      <c r="I188" s="140"/>
      <c r="J188" s="140"/>
    </row>
    <row r="189" spans="2:10" ht="12.75" hidden="1" customHeight="1" x14ac:dyDescent="0.25">
      <c r="B189" s="141" t="s">
        <v>112</v>
      </c>
      <c r="C189" s="141"/>
      <c r="D189" s="141"/>
      <c r="E189" s="141"/>
      <c r="F189" s="141"/>
      <c r="G189" s="141"/>
      <c r="H189" s="141"/>
      <c r="I189" s="141"/>
      <c r="J189" s="141"/>
    </row>
    <row r="190" spans="2:10" ht="12" hidden="1" customHeight="1" x14ac:dyDescent="0.25">
      <c r="B190" s="142" t="s">
        <v>113</v>
      </c>
      <c r="C190" s="142"/>
      <c r="D190" s="142"/>
      <c r="E190" s="142"/>
      <c r="F190" s="142"/>
      <c r="G190" s="142"/>
      <c r="H190" s="142"/>
      <c r="I190" s="142"/>
      <c r="J190" s="142"/>
    </row>
    <row r="191" spans="2:10" ht="33.75" hidden="1" customHeight="1" x14ac:dyDescent="0.25">
      <c r="B191" s="143" t="s">
        <v>114</v>
      </c>
      <c r="C191" s="143"/>
      <c r="D191" s="143"/>
      <c r="E191" s="143"/>
      <c r="F191" s="143"/>
      <c r="G191" s="143"/>
      <c r="H191" s="143"/>
      <c r="I191" s="143"/>
      <c r="J191" s="143"/>
    </row>
    <row r="192" spans="2:10" ht="33.75" hidden="1" customHeight="1" x14ac:dyDescent="0.25">
      <c r="B192" s="144"/>
      <c r="C192" s="144"/>
      <c r="D192" s="144"/>
      <c r="E192" s="145"/>
      <c r="F192" s="145"/>
      <c r="G192" s="145"/>
      <c r="H192" s="145"/>
      <c r="I192" s="145"/>
      <c r="J192" s="145"/>
    </row>
    <row r="193" spans="3:10" hidden="1" x14ac:dyDescent="0.25"/>
    <row r="194" spans="3:10" hidden="1" x14ac:dyDescent="0.25"/>
    <row r="195" spans="3:10" hidden="1" x14ac:dyDescent="0.25"/>
    <row r="196" spans="3:10" hidden="1" x14ac:dyDescent="0.25"/>
    <row r="197" spans="3:10" hidden="1" x14ac:dyDescent="0.25"/>
    <row r="198" spans="3:10" hidden="1" x14ac:dyDescent="0.25"/>
    <row r="199" spans="3:10" hidden="1" x14ac:dyDescent="0.25"/>
    <row r="200" spans="3:10" hidden="1" x14ac:dyDescent="0.25"/>
    <row r="201" spans="3:10" x14ac:dyDescent="0.25">
      <c r="E201" s="146"/>
      <c r="F201" s="146"/>
      <c r="G201" s="146"/>
      <c r="H201" s="146"/>
      <c r="I201" s="146"/>
      <c r="J201" s="147"/>
    </row>
    <row r="202" spans="3:10" s="45" customFormat="1" x14ac:dyDescent="0.25">
      <c r="C202" s="148"/>
      <c r="E202" s="146"/>
      <c r="F202" s="146"/>
      <c r="G202" s="146"/>
      <c r="H202" s="146"/>
      <c r="I202" s="146"/>
      <c r="J202" s="146"/>
    </row>
    <row r="203" spans="3:10" x14ac:dyDescent="0.25">
      <c r="C203" s="149"/>
      <c r="E203" s="147"/>
      <c r="F203" s="147"/>
      <c r="G203" s="147"/>
      <c r="H203" s="147"/>
      <c r="I203" s="147"/>
      <c r="J203" s="147"/>
    </row>
    <row r="204" spans="3:10" x14ac:dyDescent="0.25">
      <c r="C204" s="149"/>
      <c r="E204" s="147"/>
      <c r="F204" s="147"/>
      <c r="G204" s="147"/>
      <c r="H204" s="147"/>
      <c r="I204" s="147"/>
      <c r="J204" s="147"/>
    </row>
    <row r="208" spans="3:10" x14ac:dyDescent="0.25">
      <c r="E208" s="147"/>
      <c r="F208" s="147"/>
      <c r="G208" s="147"/>
      <c r="H208" s="147"/>
      <c r="I208" s="147"/>
      <c r="J208" s="147"/>
    </row>
    <row r="210" spans="5:10" x14ac:dyDescent="0.25">
      <c r="E210" s="147"/>
      <c r="F210" s="147"/>
      <c r="G210" s="147"/>
      <c r="H210" s="147"/>
      <c r="I210" s="147"/>
      <c r="J210" s="147"/>
    </row>
    <row r="212" spans="5:10" x14ac:dyDescent="0.25">
      <c r="E212" s="147"/>
      <c r="F212" s="147"/>
      <c r="G212" s="147"/>
      <c r="H212" s="147"/>
      <c r="I212" s="147"/>
      <c r="J212" s="147"/>
    </row>
    <row r="213" spans="5:10" x14ac:dyDescent="0.25">
      <c r="E213" s="147"/>
      <c r="F213" s="147"/>
      <c r="G213" s="147"/>
      <c r="H213" s="147"/>
      <c r="I213" s="147"/>
      <c r="J213" s="147"/>
    </row>
    <row r="214" spans="5:10" x14ac:dyDescent="0.25">
      <c r="E214" s="147"/>
      <c r="F214" s="147"/>
      <c r="G214" s="147"/>
      <c r="H214" s="147"/>
      <c r="I214" s="147"/>
      <c r="J214" s="147"/>
    </row>
    <row r="215" spans="5:10" x14ac:dyDescent="0.25">
      <c r="E215" s="147"/>
      <c r="F215" s="147"/>
      <c r="G215" s="147"/>
      <c r="H215" s="147"/>
      <c r="I215" s="147"/>
      <c r="J215" s="147"/>
    </row>
    <row r="217" spans="5:10" x14ac:dyDescent="0.25">
      <c r="E217" s="147"/>
      <c r="F217" s="147"/>
      <c r="G217" s="147"/>
      <c r="H217" s="147"/>
      <c r="I217" s="147"/>
      <c r="J217" s="147"/>
    </row>
    <row r="224" spans="5:10" x14ac:dyDescent="0.25">
      <c r="E224" s="147"/>
      <c r="F224" s="147"/>
      <c r="G224" s="147"/>
      <c r="H224" s="147"/>
      <c r="I224" s="147"/>
    </row>
    <row r="226" spans="5:10" x14ac:dyDescent="0.25">
      <c r="E226" s="147"/>
      <c r="F226" s="147"/>
      <c r="G226" s="147"/>
      <c r="H226" s="147"/>
      <c r="I226" s="147"/>
      <c r="J226" s="150"/>
    </row>
    <row r="229" spans="5:10" x14ac:dyDescent="0.25">
      <c r="E229" s="147"/>
      <c r="F229" s="147"/>
      <c r="G229" s="147"/>
      <c r="H229" s="147"/>
      <c r="I229" s="147"/>
      <c r="J229" s="147"/>
    </row>
  </sheetData>
  <mergeCells count="191">
    <mergeCell ref="B188:J188"/>
    <mergeCell ref="B189:J189"/>
    <mergeCell ref="B190:J190"/>
    <mergeCell ref="B191:J191"/>
    <mergeCell ref="C181:D181"/>
    <mergeCell ref="C182:D182"/>
    <mergeCell ref="B183:D183"/>
    <mergeCell ref="C184:D184"/>
    <mergeCell ref="C186:D186"/>
    <mergeCell ref="J186:J187"/>
    <mergeCell ref="H187:I187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B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J91:J92"/>
    <mergeCell ref="H92:I92"/>
    <mergeCell ref="B93:D95"/>
    <mergeCell ref="E93:I93"/>
    <mergeCell ref="J93:J94"/>
    <mergeCell ref="B96:D96"/>
    <mergeCell ref="C85:D85"/>
    <mergeCell ref="B86:D86"/>
    <mergeCell ref="B87:D87"/>
    <mergeCell ref="C88:D88"/>
    <mergeCell ref="B89:D89"/>
    <mergeCell ref="C91:D91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B15:D15"/>
    <mergeCell ref="B16:D16"/>
    <mergeCell ref="C17:D17"/>
    <mergeCell ref="C18:D18"/>
    <mergeCell ref="B7:D7"/>
    <mergeCell ref="B8:D8"/>
    <mergeCell ref="B9:D9"/>
    <mergeCell ref="B10:D10"/>
    <mergeCell ref="B11:D11"/>
    <mergeCell ref="C12:D12"/>
    <mergeCell ref="B1:J1"/>
    <mergeCell ref="B2:J2"/>
    <mergeCell ref="B3:J3"/>
    <mergeCell ref="B4:D6"/>
    <mergeCell ref="E4:I4"/>
    <mergeCell ref="J4:J5"/>
  </mergeCells>
  <printOptions horizontalCentered="1"/>
  <pageMargins left="0.55118110236220474" right="0.27559055118110237" top="0.55118110236220474" bottom="1.5354330708661419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ok JUN-2022 det por concepto</vt:lpstr>
      <vt:lpstr>'ok JUN-2022 det por concepto'!Títulos_a_imprimir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2022-07-27T19:18:35Z</dcterms:created>
  <dcterms:modified xsi:type="dcterms:W3CDTF">2022-07-27T19:19:47Z</dcterms:modified>
</cp:coreProperties>
</file>