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H-PC2\Desktop\2023\PORTAL DE CAPAMA\CUMPLIMIENTO\"/>
    </mc:Choice>
  </mc:AlternateContent>
  <xr:revisionPtr revIDLastSave="0" documentId="8_{60AD7808-7453-4E71-BF10-897E7550A948}" xr6:coauthVersionLast="47" xr6:coauthVersionMax="47" xr10:uidLastSave="{00000000-0000-0000-0000-000000000000}"/>
  <bookViews>
    <workbookView xWindow="-120" yWindow="-120" windowWidth="20730" windowHeight="11160" xr2:uid="{F9043C69-5FF1-4818-986A-0E57A9B017F9}"/>
  </bookViews>
  <sheets>
    <sheet name="egresos" sheetId="2" r:id="rId1"/>
    <sheet name="Hoja1" sheetId="1" r:id="rId2"/>
  </sheets>
  <externalReferences>
    <externalReference r:id="rId3"/>
  </externalReferences>
  <definedNames>
    <definedName name="_xlnm._FilterDatabase" localSheetId="0" hidden="1">egresos!$A$9:$C$125</definedName>
    <definedName name="_xlnm.Print_Area" localSheetId="0">egresos!$A$1:$C$150</definedName>
    <definedName name="_xlnm.Print_Titles" localSheetId="0">egresos!$1:$8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3" i="2" l="1"/>
  <c r="C122" i="2" s="1"/>
  <c r="C120" i="2"/>
  <c r="C119" i="2" s="1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 s="1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0" i="2" s="1"/>
  <c r="C41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 s="1"/>
  <c r="C125" i="2" l="1"/>
</calcChain>
</file>

<file path=xl/sharedStrings.xml><?xml version="1.0" encoding="utf-8"?>
<sst xmlns="http://schemas.openxmlformats.org/spreadsheetml/2006/main" count="121" uniqueCount="121">
  <si>
    <t>COMISIÓN DE AGUA POTABLE Y ALCANTARILLADO DEL MUNICIPIO DE ACAPULCO 
PRESUPUESTO DE EGRESOS ATENDIENDO EL CLASIFICADOR POR OBJETO DEL GASTO A NIVEL PARTIDA ESPECIFICA PARA EL EJERCICIO FISCAL 2023</t>
  </si>
  <si>
    <t>PARTIDA</t>
  </si>
  <si>
    <t>CONCEPTO</t>
  </si>
  <si>
    <t>PRESUPUESTO 
AUTORIZADO</t>
  </si>
  <si>
    <t>SERVICIOS PERSONALES</t>
  </si>
  <si>
    <t>SUELDOS SINDICALIZADOS</t>
  </si>
  <si>
    <t>SOBRESUELDO VIDA CARA</t>
  </si>
  <si>
    <t>SUELDOS FUNCIONARIOS</t>
  </si>
  <si>
    <t>SUELDOS CONTRATO MANUAL</t>
  </si>
  <si>
    <t xml:space="preserve">SUELDOS EVENTUAL </t>
  </si>
  <si>
    <t>QUINQUENIOS POR ANTIGÜEDAD</t>
  </si>
  <si>
    <t>PRIMA VACACIONAL</t>
  </si>
  <si>
    <t>PRIMA DOMINICAL</t>
  </si>
  <si>
    <t>AGUINALDO</t>
  </si>
  <si>
    <t>HORAS EXTRAS</t>
  </si>
  <si>
    <t>COMPENSACIONES</t>
  </si>
  <si>
    <t>APORTACIONES ISSSTE CUOTA FEDERAL</t>
  </si>
  <si>
    <t>APORTACION ISSSPEG CUOTA GUERRERO</t>
  </si>
  <si>
    <t>CUOTA IMSS APORTACION EMPRESA</t>
  </si>
  <si>
    <t>SEGURO DE VIDA</t>
  </si>
  <si>
    <t>FINIQUITOS E INDEMNIZACIONES</t>
  </si>
  <si>
    <t>PERMISOS ECONOMICOS</t>
  </si>
  <si>
    <t>VACACIONES</t>
  </si>
  <si>
    <t>I.S.R. FUNCIONARIOS</t>
  </si>
  <si>
    <t>I.S.R. EMPLEADOS</t>
  </si>
  <si>
    <t>DESPENSA</t>
  </si>
  <si>
    <t>GUARDERIA</t>
  </si>
  <si>
    <t>PRESTACIONES CONTRACTUALES (PS)</t>
  </si>
  <si>
    <t>BECAS DE ESTUDIO</t>
  </si>
  <si>
    <t>BONO DEL DÍA DEL BUROCRATA</t>
  </si>
  <si>
    <t>BONO DEL DÍA DE LA MADRE</t>
  </si>
  <si>
    <t>BONO DEL DÍA DEL PADRE</t>
  </si>
  <si>
    <t>PAQUETE ESCOLAR</t>
  </si>
  <si>
    <t>PREVISION SOCIAL</t>
  </si>
  <si>
    <t>ESTIMULOS</t>
  </si>
  <si>
    <t xml:space="preserve">MATERIALES Y SUMINISTROS </t>
  </si>
  <si>
    <t>MATERIALES Y SUMINISTROS PARA OFICINA</t>
  </si>
  <si>
    <t>EQUIPOS MENORES DE OFICINA</t>
  </si>
  <si>
    <t>MATERIALES Y UTILES PARA ENGARGOLAR</t>
  </si>
  <si>
    <t>MATERIAL DE COMPUTO</t>
  </si>
  <si>
    <t>EQ. MENOR DE TECNO. INFORMACION Y COMUNI</t>
  </si>
  <si>
    <t>MATERIAL IMPRESO E INFORMACIÓN DIGITAL</t>
  </si>
  <si>
    <t>ASEO Y LIMPIEZA</t>
  </si>
  <si>
    <t>PRODUCTOS ALIMENTICIOS</t>
  </si>
  <si>
    <t>MEDIDORES</t>
  </si>
  <si>
    <t>PRODUCTOS MINERALES NO METALICOS</t>
  </si>
  <si>
    <t>CEMENTO Y PRODUCTOS DE CONCRETO</t>
  </si>
  <si>
    <t>CAL, YESO Y PRODUCTOS DE YESO</t>
  </si>
  <si>
    <t>MADERA Y PRODUCTOS DE MADERA</t>
  </si>
  <si>
    <t>MATERIAL ELECTRICO</t>
  </si>
  <si>
    <t>OTROS MATS. Y ARTS. DE CONSTUCC. Y REP.</t>
  </si>
  <si>
    <t>MATERIAL MEDICO</t>
  </si>
  <si>
    <t>FIBRAS SINTÈTICA, HULES Y DERIV</t>
  </si>
  <si>
    <t>CLORO GAS</t>
  </si>
  <si>
    <t>HIPOCLORITO DE SODIO</t>
  </si>
  <si>
    <t>SULFATO DE ALUMINIO</t>
  </si>
  <si>
    <t>DIVERSOS MATERIALES QUIMICOS</t>
  </si>
  <si>
    <t>COVEFLOCK POLIMERO P/LODO</t>
  </si>
  <si>
    <t>OXIGENO INDUSTRIAL Y ACETILENO</t>
  </si>
  <si>
    <t>COVEFLOCK POLIMERO P/AGUA</t>
  </si>
  <si>
    <t>COMBUSTIBLES</t>
  </si>
  <si>
    <t>LUBRICANTES</t>
  </si>
  <si>
    <t>PRENDAS DE SEGURIDAD</t>
  </si>
  <si>
    <t>PRODUCTOS TEXTILES</t>
  </si>
  <si>
    <t>HERRAMIENTAS MENORES</t>
  </si>
  <si>
    <t>NEUMATICOS</t>
  </si>
  <si>
    <t>REFACC Y ACCESORIOS DE EQPO DE TRANSPORTE</t>
  </si>
  <si>
    <t>REFACC. Y ACCES. MENORES PARA MAQUINARIA</t>
  </si>
  <si>
    <t>SERVICIOS GENERALES</t>
  </si>
  <si>
    <t>ENERGIA ELECTRICA</t>
  </si>
  <si>
    <t>TELEFONOS</t>
  </si>
  <si>
    <t>TELEFONIA CELULAR</t>
  </si>
  <si>
    <t>INTERNET</t>
  </si>
  <si>
    <t>ARRENDAMIENTO DE INMUEBLES</t>
  </si>
  <si>
    <t>RENTA DE MAQUINARIA</t>
  </si>
  <si>
    <t>ARRENDAMIENTO DE CAJEROS AUTOMATICOS</t>
  </si>
  <si>
    <t>SERVIDOR VIRTUAL</t>
  </si>
  <si>
    <t>SERVS. LEGALES, DE CONTABILIDAD,AUDITORI</t>
  </si>
  <si>
    <t xml:space="preserve">ESTUDIOS Y PROYECTOS PARA AGUAS RESIDUALES </t>
  </si>
  <si>
    <t>SERVICIO DE CONSULTORIA</t>
  </si>
  <si>
    <t>SERVICIOS DE APOYO ADMINISTRATIVO, FOTOCOPIADO</t>
  </si>
  <si>
    <t>COMISIONES BANCARIAS</t>
  </si>
  <si>
    <t>TRASLADO DE VALORES</t>
  </si>
  <si>
    <t>MANTENIMIENTO Y REPARACION DE EDIFICIOS</t>
  </si>
  <si>
    <t xml:space="preserve">MANTENIMIENTO Y REPARACION DE EQUIPO DE OFICINA </t>
  </si>
  <si>
    <t>MANTTO Y REP. DE EQ DE COMPUTO</t>
  </si>
  <si>
    <t xml:space="preserve">MANTO Y REPARACION DE EQUIPO DE TRANSPORTE </t>
  </si>
  <si>
    <t>MANTO Y REP DE MAQ Y EQPO D CONSTRUCCION</t>
  </si>
  <si>
    <t>MANTTO. Y REP. DE EQUIPO ELECTRICO</t>
  </si>
  <si>
    <t>PAGO DE DEDUCIBLES DE SEGUROS</t>
  </si>
  <si>
    <t>FUMIGACION Y DESINFECTANTES</t>
  </si>
  <si>
    <t>DIFUSION POR RADIO, TV Y OTROS MED GUBERNAMENTAL</t>
  </si>
  <si>
    <t>DIF. POR RADIO Y TV P/PROMOVER VTA SERV</t>
  </si>
  <si>
    <t>SUSCRIPCIONES Y CUOTAS</t>
  </si>
  <si>
    <t>PASAJES LOCALES</t>
  </si>
  <si>
    <t>PEAJES LOCALES</t>
  </si>
  <si>
    <t>PASAJES FORANEOS (AUTOBUS)</t>
  </si>
  <si>
    <t>PEAJE FORANEOS</t>
  </si>
  <si>
    <t>VIATICOS</t>
  </si>
  <si>
    <t xml:space="preserve">ALIMENTACION </t>
  </si>
  <si>
    <t>HOSPEDAJE</t>
  </si>
  <si>
    <t>PARA FUNERALES</t>
  </si>
  <si>
    <t>DERECHO POR USO Y APROV DE AGUAS NAC.</t>
  </si>
  <si>
    <t>TRAM. DE PRORROGA DE TITULO DE CONCESION</t>
  </si>
  <si>
    <t>SENTENCIAS Y RESOLUCIONES POR AUTORIDAD</t>
  </si>
  <si>
    <t>MULTAS Y RECARGOS</t>
  </si>
  <si>
    <t>ACTUALIZACION</t>
  </si>
  <si>
    <t>INTERESES MORATORIOS</t>
  </si>
  <si>
    <t>INDEMNIZACIONES POR DAÑOS A TERCEROS</t>
  </si>
  <si>
    <t>PERDIDA POR ROBO</t>
  </si>
  <si>
    <t>15% PRO-TURISMO</t>
  </si>
  <si>
    <t>15% ECOLOGIA</t>
  </si>
  <si>
    <t>2% S/ NOMINAS</t>
  </si>
  <si>
    <t>15% EDUCACION Y ASISTENCIA SOCIAL</t>
  </si>
  <si>
    <t>TRANSFERENCIAS, ASIGNACIONES, SUBSIDIOS Y OTRAS AYUDAS</t>
  </si>
  <si>
    <t>AYUDAS DIVERSAS</t>
  </si>
  <si>
    <t xml:space="preserve"> BIENES MUEBLES, INMUEBLES E INTANGIBLES</t>
  </si>
  <si>
    <t xml:space="preserve"> INVERSIÓN PÚBLICA</t>
  </si>
  <si>
    <t>CONSTRUCCIÓN DE OBRAS EN PROCESO</t>
  </si>
  <si>
    <t>DEUDA PÚBLICA</t>
  </si>
  <si>
    <t>TOTAL PRESUPUESTO DE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</si>
</sst>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10.5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left" vertical="center" wrapText="1"/>
    </xf>
    <xf numFmtId="44" fontId="6" fillId="3" borderId="10" xfId="0" applyNumberFormat="1" applyFont="1" applyFill="1" applyBorder="1" applyAlignment="1">
      <alignment horizontal="center" vertical="center" wrapText="1"/>
    </xf>
    <xf numFmtId="43" fontId="0" fillId="0" borderId="0" xfId="1" applyFont="1" applyFill="1"/>
    <xf numFmtId="43" fontId="0" fillId="0" borderId="0" xfId="0" applyNumberFormat="1"/>
    <xf numFmtId="0" fontId="7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43" fontId="7" fillId="0" borderId="12" xfId="0" applyNumberFormat="1" applyFont="1" applyBorder="1" applyAlignment="1">
      <alignment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3" xfId="0" applyFont="1" applyBorder="1" applyAlignment="1">
      <alignment vertical="center" wrapText="1"/>
    </xf>
    <xf numFmtId="43" fontId="0" fillId="0" borderId="0" xfId="1" applyFont="1"/>
    <xf numFmtId="0" fontId="8" fillId="0" borderId="13" xfId="0" applyFont="1" applyBorder="1" applyAlignment="1">
      <alignment horizontal="center" vertical="center" wrapText="1"/>
    </xf>
    <xf numFmtId="44" fontId="6" fillId="3" borderId="10" xfId="2" applyFont="1" applyFill="1" applyBorder="1" applyAlignment="1">
      <alignment horizontal="center" vertical="center" wrapText="1"/>
    </xf>
    <xf numFmtId="0" fontId="7" fillId="0" borderId="14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43" fontId="2" fillId="0" borderId="0" xfId="1" applyFont="1" applyFill="1"/>
    <xf numFmtId="44" fontId="6" fillId="3" borderId="10" xfId="2" applyFont="1" applyFill="1" applyBorder="1" applyAlignment="1">
      <alignment horizontal="left" vertical="center" wrapText="1"/>
    </xf>
    <xf numFmtId="0" fontId="7" fillId="0" borderId="15" xfId="0" applyFont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44" fontId="6" fillId="3" borderId="10" xfId="2" applyFont="1" applyFill="1" applyBorder="1" applyAlignment="1">
      <alignment vertical="center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44" fontId="6" fillId="3" borderId="10" xfId="0" applyNumberFormat="1" applyFont="1" applyFill="1" applyBorder="1" applyAlignment="1">
      <alignment vertical="center"/>
    </xf>
    <xf numFmtId="43" fontId="0" fillId="4" borderId="0" xfId="1" applyFont="1" applyFill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43" fontId="9" fillId="0" borderId="0" xfId="1" applyFont="1" applyAlignment="1">
      <alignment vertical="center"/>
    </xf>
    <xf numFmtId="43" fontId="9" fillId="0" borderId="0" xfId="0" applyNumberFormat="1" applyFont="1" applyAlignment="1">
      <alignment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90486</xdr:rowOff>
    </xdr:from>
    <xdr:to>
      <xdr:col>1</xdr:col>
      <xdr:colOff>1076326</xdr:colOff>
      <xdr:row>3</xdr:row>
      <xdr:rowOff>133349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A4C59DC-EA38-4210-A6F8-4D915966B0FE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858" b="9286"/>
        <a:stretch/>
      </xdr:blipFill>
      <xdr:spPr bwMode="auto">
        <a:xfrm>
          <a:off x="0" y="90486"/>
          <a:ext cx="1933576" cy="61436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1543051</xdr:colOff>
      <xdr:row>0</xdr:row>
      <xdr:rowOff>81643</xdr:rowOff>
    </xdr:from>
    <xdr:to>
      <xdr:col>2</xdr:col>
      <xdr:colOff>3283403</xdr:colOff>
      <xdr:row>3</xdr:row>
      <xdr:rowOff>142875</xdr:rowOff>
    </xdr:to>
    <xdr:pic>
      <xdr:nvPicPr>
        <xdr:cNvPr id="3" name="Imagen 2" descr="LGO-CAPAMA-04">
          <a:extLst>
            <a:ext uri="{FF2B5EF4-FFF2-40B4-BE49-F238E27FC236}">
              <a16:creationId xmlns:a16="http://schemas.microsoft.com/office/drawing/2014/main" id="{CEB7E36B-B5E1-41AB-B0E2-5B01D59642C3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5176" y="81643"/>
          <a:ext cx="1740352" cy="632732"/>
        </a:xfrm>
        <a:prstGeom prst="rect">
          <a:avLst/>
        </a:prstGeom>
        <a:noFill/>
      </xdr:spPr>
    </xdr:pic>
    <xdr:clientData/>
  </xdr:twoCellAnchor>
  <xdr:twoCellAnchor>
    <xdr:from>
      <xdr:col>0</xdr:col>
      <xdr:colOff>708933</xdr:colOff>
      <xdr:row>127</xdr:row>
      <xdr:rowOff>40816</xdr:rowOff>
    </xdr:from>
    <xdr:to>
      <xdr:col>1</xdr:col>
      <xdr:colOff>2662919</xdr:colOff>
      <xdr:row>134</xdr:row>
      <xdr:rowOff>122468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4676726B-68AE-4E18-A767-A2AECD41B22B}"/>
            </a:ext>
          </a:extLst>
        </xdr:cNvPr>
        <xdr:cNvSpPr txBox="1">
          <a:spLocks noChangeArrowheads="1"/>
        </xdr:cNvSpPr>
      </xdr:nvSpPr>
      <xdr:spPr bwMode="auto">
        <a:xfrm>
          <a:off x="708933" y="30854191"/>
          <a:ext cx="2811236" cy="14151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27432" bIns="0" anchor="t" upright="1"/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Leticia Palma Pérez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del Departamento de Control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4291069</xdr:colOff>
      <xdr:row>125</xdr:row>
      <xdr:rowOff>1047750</xdr:rowOff>
    </xdr:from>
    <xdr:to>
      <xdr:col>2</xdr:col>
      <xdr:colOff>2300344</xdr:colOff>
      <xdr:row>132</xdr:row>
      <xdr:rowOff>68037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6B8C4F71-32F8-4E38-9252-EB281A4B0A72}"/>
            </a:ext>
          </a:extLst>
        </xdr:cNvPr>
        <xdr:cNvSpPr txBox="1">
          <a:spLocks noChangeArrowheads="1"/>
        </xdr:cNvSpPr>
      </xdr:nvSpPr>
      <xdr:spPr bwMode="auto">
        <a:xfrm>
          <a:off x="5148319" y="30537150"/>
          <a:ext cx="2724150" cy="12967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27432" bIns="0" anchor="t" upright="1"/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200" b="1" i="0" u="none" strike="noStrike" kern="0" cap="none" spc="0" normalizeH="0" baseline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200" b="1" i="0" u="none" strike="noStrike" kern="0" cap="none" spc="0" normalizeH="0" baseline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______________________________________________</a:t>
          </a:r>
          <a:endParaRPr kumimoji="0" lang="es-MX" sz="1200" b="1" i="0" u="none" strike="noStrike" kern="0" cap="none" spc="0" normalizeH="0" baseline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C.P. Edgar Ibarra Martínez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Director de Finanzas </a:t>
          </a:r>
        </a:p>
      </xdr:txBody>
    </xdr:sp>
    <xdr:clientData/>
  </xdr:twoCellAnchor>
  <xdr:twoCellAnchor>
    <xdr:from>
      <xdr:col>0</xdr:col>
      <xdr:colOff>585108</xdr:colOff>
      <xdr:row>137</xdr:row>
      <xdr:rowOff>42304</xdr:rowOff>
    </xdr:from>
    <xdr:to>
      <xdr:col>1</xdr:col>
      <xdr:colOff>2849956</xdr:colOff>
      <xdr:row>142</xdr:row>
      <xdr:rowOff>110336</xdr:rowOff>
    </xdr:to>
    <xdr:sp macro="" textlink="">
      <xdr:nvSpPr>
        <xdr:cNvPr id="6" name="Text Box 9">
          <a:extLst>
            <a:ext uri="{FF2B5EF4-FFF2-40B4-BE49-F238E27FC236}">
              <a16:creationId xmlns:a16="http://schemas.microsoft.com/office/drawing/2014/main" id="{F2BEBEE8-AE4F-428E-BE10-5EEFA61CD002}"/>
            </a:ext>
          </a:extLst>
        </xdr:cNvPr>
        <xdr:cNvSpPr txBox="1">
          <a:spLocks noChangeArrowheads="1"/>
        </xdr:cNvSpPr>
      </xdr:nvSpPr>
      <xdr:spPr bwMode="auto">
        <a:xfrm>
          <a:off x="585108" y="32760679"/>
          <a:ext cx="3122098" cy="10205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27432" bIns="0" anchor="t" upright="1"/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</a:t>
          </a:r>
          <a:endParaRPr kumimoji="0" lang="es-MX" sz="1200" b="1" i="0" u="none" strike="noStrike" kern="0" cap="none" spc="0" normalizeH="0" baseline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ING. Héctor Alejandro Juárez Amador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4045900</xdr:colOff>
      <xdr:row>137</xdr:row>
      <xdr:rowOff>15089</xdr:rowOff>
    </xdr:from>
    <xdr:to>
      <xdr:col>2</xdr:col>
      <xdr:colOff>2746416</xdr:colOff>
      <xdr:row>143</xdr:row>
      <xdr:rowOff>62713</xdr:rowOff>
    </xdr:to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3B6F0571-588A-4F77-BA74-774E38C6202A}"/>
            </a:ext>
          </a:extLst>
        </xdr:cNvPr>
        <xdr:cNvSpPr txBox="1">
          <a:spLocks noChangeArrowheads="1"/>
        </xdr:cNvSpPr>
      </xdr:nvSpPr>
      <xdr:spPr bwMode="auto">
        <a:xfrm>
          <a:off x="4903150" y="32733464"/>
          <a:ext cx="3415391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27432" bIns="0" anchor="t" upright="1"/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Jorge Issac Pérez Salas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H-PC2/Desktop/2023/Programa%20Presupuestal%202023/IMPRIMIR/OK%20PRESENTACION%20PTTO.%202023%20FINAL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TTO GENERAL MANUAL 2022OK "/>
      <sheetName val="PTTTO COMPARATIVO AÑOS ANTERIOR"/>
      <sheetName val="PTTTO COMPARAT DEVENG AÑOS ANTE"/>
      <sheetName val="PTTO PART ESP 2023 CORRECTO"/>
      <sheetName val="NONOCOG OK"/>
      <sheetName val="PPTO 2023 GLOBAL"/>
      <sheetName val="CONCENTRADO DE PARTIDAS 2023"/>
      <sheetName val="PTTO COG 2023 CORRECTO"/>
      <sheetName val="PTTO PART ESP 2022 CORRECTO %"/>
      <sheetName val="PTTO COG DIRECCC2023 CORRECTO"/>
      <sheetName val="PTTO DIRECCIONES 2022% CORRECTO"/>
      <sheetName val="PTTO CAPITULO 2022 CORRECTO%"/>
      <sheetName val="PTTO CAPITULO 2023 CORRECTO "/>
      <sheetName val="CLASIF. ADMTIVA INTERNA 2023"/>
      <sheetName val="C.administ. Sector Para  2023 "/>
      <sheetName val="C.ECON  2023"/>
      <sheetName val="C. FUNC. OCT 2023"/>
      <sheetName val="PTTO 2023 A NIVEL CONCEPTO "/>
      <sheetName val="PROG Y PROY DE INV OCT 2023"/>
      <sheetName val="6"/>
      <sheetName val="5 Y 7"/>
      <sheetName val="4Y 7"/>
      <sheetName val="3"/>
      <sheetName val="2"/>
      <sheetName val="1"/>
      <sheetName val="DG"/>
      <sheetName val="DF"/>
      <sheetName val="MOD DT"/>
      <sheetName val="MOD DC"/>
      <sheetName val="JUR"/>
      <sheetName val="DGE"/>
      <sheetName val="DTE"/>
      <sheetName val="DGCE"/>
      <sheetName val="DOE"/>
      <sheetName val="DCE"/>
      <sheetName val="DFE"/>
      <sheetName val="ENE-DIC"/>
      <sheetName val="DISTRIBUCION POA 2022"/>
      <sheetName val="ENTIDADES CUMP POA 2022"/>
      <sheetName val="PA"/>
    </sheetNames>
    <sheetDataSet>
      <sheetData sheetId="0"/>
      <sheetData sheetId="1"/>
      <sheetData sheetId="2"/>
      <sheetData sheetId="3"/>
      <sheetData sheetId="4"/>
      <sheetData sheetId="5"/>
      <sheetData sheetId="6">
        <row r="11">
          <cell r="A11">
            <v>11301</v>
          </cell>
          <cell r="O11">
            <v>96079368.180000052</v>
          </cell>
        </row>
        <row r="12">
          <cell r="A12">
            <v>11302</v>
          </cell>
          <cell r="O12">
            <v>96079368.180000052</v>
          </cell>
        </row>
        <row r="13">
          <cell r="A13">
            <v>11303</v>
          </cell>
          <cell r="O13">
            <v>11159322.120000001</v>
          </cell>
        </row>
        <row r="14">
          <cell r="A14">
            <v>11304</v>
          </cell>
          <cell r="O14">
            <v>58772615.569999985</v>
          </cell>
        </row>
        <row r="15">
          <cell r="A15">
            <v>12201</v>
          </cell>
          <cell r="O15">
            <v>18211653.839999996</v>
          </cell>
        </row>
        <row r="16">
          <cell r="A16">
            <v>13101</v>
          </cell>
          <cell r="O16">
            <v>8444160</v>
          </cell>
        </row>
        <row r="17">
          <cell r="A17">
            <v>13201</v>
          </cell>
          <cell r="O17">
            <v>5752401.1699999999</v>
          </cell>
        </row>
        <row r="18">
          <cell r="A18">
            <v>13202</v>
          </cell>
          <cell r="O18">
            <v>676920.48</v>
          </cell>
        </row>
        <row r="19">
          <cell r="A19">
            <v>13203</v>
          </cell>
          <cell r="O19">
            <v>63240011.630000032</v>
          </cell>
        </row>
        <row r="20">
          <cell r="A20">
            <v>13301</v>
          </cell>
          <cell r="O20">
            <v>16493357.520000003</v>
          </cell>
        </row>
        <row r="21">
          <cell r="A21">
            <v>13401</v>
          </cell>
          <cell r="O21">
            <v>14140789.199999997</v>
          </cell>
        </row>
        <row r="22">
          <cell r="A22">
            <v>14101</v>
          </cell>
          <cell r="O22">
            <v>9000000</v>
          </cell>
        </row>
        <row r="23">
          <cell r="A23">
            <v>14102</v>
          </cell>
          <cell r="O23">
            <v>34700000</v>
          </cell>
        </row>
        <row r="24">
          <cell r="A24">
            <v>14103</v>
          </cell>
          <cell r="O24">
            <v>9000000</v>
          </cell>
        </row>
        <row r="25">
          <cell r="A25">
            <v>14401</v>
          </cell>
          <cell r="O25">
            <v>2000000</v>
          </cell>
        </row>
        <row r="26">
          <cell r="A26">
            <v>15201</v>
          </cell>
          <cell r="O26">
            <v>11100000</v>
          </cell>
        </row>
        <row r="27">
          <cell r="A27">
            <v>15401</v>
          </cell>
          <cell r="O27">
            <v>4727115.5899999989</v>
          </cell>
        </row>
        <row r="28">
          <cell r="A28">
            <v>15402</v>
          </cell>
          <cell r="O28">
            <v>800000.00000000035</v>
          </cell>
        </row>
        <row r="29">
          <cell r="A29">
            <v>15403</v>
          </cell>
          <cell r="O29">
            <v>368000</v>
          </cell>
        </row>
        <row r="30">
          <cell r="A30">
            <v>15404</v>
          </cell>
          <cell r="O30">
            <v>7282000</v>
          </cell>
        </row>
        <row r="31">
          <cell r="A31">
            <v>15405</v>
          </cell>
          <cell r="O31">
            <v>4855365.5999999987</v>
          </cell>
        </row>
        <row r="32">
          <cell r="A32">
            <v>15406</v>
          </cell>
          <cell r="O32">
            <v>33600</v>
          </cell>
        </row>
        <row r="33">
          <cell r="A33">
            <v>15407</v>
          </cell>
          <cell r="O33">
            <v>4900000</v>
          </cell>
        </row>
        <row r="34">
          <cell r="A34">
            <v>15902</v>
          </cell>
          <cell r="O34">
            <v>247000</v>
          </cell>
        </row>
        <row r="35">
          <cell r="A35">
            <v>15903</v>
          </cell>
          <cell r="O35">
            <v>5313000</v>
          </cell>
        </row>
        <row r="36">
          <cell r="A36">
            <v>15904</v>
          </cell>
          <cell r="O36">
            <v>1530000</v>
          </cell>
        </row>
        <row r="37">
          <cell r="A37">
            <v>15905</v>
          </cell>
          <cell r="O37">
            <v>2252000</v>
          </cell>
        </row>
        <row r="38">
          <cell r="A38">
            <v>15906</v>
          </cell>
          <cell r="O38">
            <v>55300</v>
          </cell>
        </row>
        <row r="39">
          <cell r="A39">
            <v>16101</v>
          </cell>
          <cell r="O39">
            <v>4091650.9200000004</v>
          </cell>
        </row>
        <row r="40">
          <cell r="A40">
            <v>17101</v>
          </cell>
          <cell r="O40">
            <v>3816000</v>
          </cell>
        </row>
        <row r="41">
          <cell r="A41">
            <v>2000</v>
          </cell>
          <cell r="O41">
            <v>37506203.920000009</v>
          </cell>
        </row>
        <row r="42">
          <cell r="A42">
            <v>21101</v>
          </cell>
          <cell r="O42">
            <v>815104.70000000019</v>
          </cell>
        </row>
        <row r="43">
          <cell r="A43">
            <v>21102</v>
          </cell>
          <cell r="O43">
            <v>150000</v>
          </cell>
        </row>
        <row r="44">
          <cell r="A44">
            <v>21201</v>
          </cell>
          <cell r="O44">
            <v>20000</v>
          </cell>
        </row>
        <row r="45">
          <cell r="A45">
            <v>21401</v>
          </cell>
          <cell r="O45">
            <v>350000</v>
          </cell>
        </row>
        <row r="46">
          <cell r="A46">
            <v>21402</v>
          </cell>
          <cell r="O46">
            <v>30000</v>
          </cell>
        </row>
        <row r="47">
          <cell r="A47">
            <v>21501</v>
          </cell>
          <cell r="O47">
            <v>1500000</v>
          </cell>
        </row>
        <row r="48">
          <cell r="A48">
            <v>21601</v>
          </cell>
          <cell r="O48">
            <v>350000</v>
          </cell>
        </row>
        <row r="49">
          <cell r="A49">
            <v>22101</v>
          </cell>
          <cell r="O49">
            <v>420000</v>
          </cell>
        </row>
        <row r="50">
          <cell r="A50">
            <v>23802</v>
          </cell>
          <cell r="O50">
            <v>500000</v>
          </cell>
        </row>
        <row r="51">
          <cell r="A51">
            <v>24101</v>
          </cell>
          <cell r="O51">
            <v>400000</v>
          </cell>
        </row>
        <row r="52">
          <cell r="A52">
            <v>24201</v>
          </cell>
          <cell r="O52">
            <v>900000</v>
          </cell>
        </row>
        <row r="53">
          <cell r="A53">
            <v>24301</v>
          </cell>
          <cell r="O53">
            <v>5000</v>
          </cell>
        </row>
        <row r="54">
          <cell r="A54">
            <v>24401</v>
          </cell>
          <cell r="O54">
            <v>30000</v>
          </cell>
        </row>
        <row r="55">
          <cell r="A55">
            <v>24601</v>
          </cell>
          <cell r="O55">
            <v>300000</v>
          </cell>
        </row>
        <row r="56">
          <cell r="A56">
            <v>24907</v>
          </cell>
          <cell r="O56">
            <v>500000</v>
          </cell>
        </row>
        <row r="57">
          <cell r="A57">
            <v>25401</v>
          </cell>
          <cell r="O57">
            <v>79201.08</v>
          </cell>
        </row>
        <row r="58">
          <cell r="A58">
            <v>25602</v>
          </cell>
          <cell r="O58">
            <v>1500000</v>
          </cell>
        </row>
        <row r="59">
          <cell r="A59">
            <v>25901</v>
          </cell>
          <cell r="O59">
            <v>3728075.16</v>
          </cell>
        </row>
        <row r="60">
          <cell r="A60">
            <v>25902</v>
          </cell>
          <cell r="O60">
            <v>3728075.16</v>
          </cell>
        </row>
        <row r="61">
          <cell r="A61">
            <v>25903</v>
          </cell>
          <cell r="O61">
            <v>3728075.16</v>
          </cell>
        </row>
        <row r="62">
          <cell r="A62">
            <v>25905</v>
          </cell>
          <cell r="O62">
            <v>70000</v>
          </cell>
        </row>
        <row r="63">
          <cell r="A63">
            <v>25906</v>
          </cell>
          <cell r="O63">
            <v>150000</v>
          </cell>
        </row>
        <row r="64">
          <cell r="A64">
            <v>25908</v>
          </cell>
          <cell r="O64">
            <v>30000</v>
          </cell>
        </row>
        <row r="65">
          <cell r="A65">
            <v>25909</v>
          </cell>
          <cell r="O65">
            <v>2778982.2</v>
          </cell>
        </row>
        <row r="66">
          <cell r="A66">
            <v>26101</v>
          </cell>
          <cell r="O66">
            <v>10316150.000000002</v>
          </cell>
        </row>
        <row r="67">
          <cell r="A67">
            <v>26102</v>
          </cell>
          <cell r="O67">
            <v>600000</v>
          </cell>
        </row>
        <row r="68">
          <cell r="A68">
            <v>27201</v>
          </cell>
          <cell r="O68">
            <v>30692.190000000002</v>
          </cell>
        </row>
        <row r="69">
          <cell r="A69">
            <v>27401</v>
          </cell>
          <cell r="O69">
            <v>20000</v>
          </cell>
        </row>
        <row r="70">
          <cell r="A70">
            <v>29101</v>
          </cell>
          <cell r="O70">
            <v>499999.99999999988</v>
          </cell>
        </row>
        <row r="71">
          <cell r="A71">
            <v>29601</v>
          </cell>
          <cell r="O71">
            <v>100000</v>
          </cell>
        </row>
        <row r="72">
          <cell r="A72">
            <v>29602</v>
          </cell>
          <cell r="O72">
            <v>946563.30999999994</v>
          </cell>
        </row>
        <row r="73">
          <cell r="A73">
            <v>29801</v>
          </cell>
          <cell r="O73">
            <v>2930284.96</v>
          </cell>
        </row>
        <row r="74">
          <cell r="A74">
            <v>3000</v>
          </cell>
          <cell r="O74">
            <v>299043540.70999998</v>
          </cell>
        </row>
        <row r="75">
          <cell r="A75">
            <v>31101</v>
          </cell>
          <cell r="O75">
            <v>229999999.99999994</v>
          </cell>
        </row>
        <row r="76">
          <cell r="A76">
            <v>31401</v>
          </cell>
          <cell r="O76">
            <v>407494.68000000011</v>
          </cell>
        </row>
        <row r="77">
          <cell r="A77">
            <v>31501</v>
          </cell>
          <cell r="O77">
            <v>400000.00000000012</v>
          </cell>
        </row>
        <row r="78">
          <cell r="A78">
            <v>31701</v>
          </cell>
          <cell r="O78">
            <v>828118.07999999973</v>
          </cell>
        </row>
        <row r="79">
          <cell r="A79">
            <v>32201</v>
          </cell>
          <cell r="O79">
            <v>198000</v>
          </cell>
        </row>
        <row r="80">
          <cell r="A80">
            <v>32601</v>
          </cell>
          <cell r="O80">
            <v>1000000</v>
          </cell>
        </row>
        <row r="81">
          <cell r="A81">
            <v>32604</v>
          </cell>
          <cell r="O81">
            <v>1404000</v>
          </cell>
        </row>
        <row r="82">
          <cell r="A82">
            <v>32702</v>
          </cell>
          <cell r="O82">
            <v>119000.00000000001</v>
          </cell>
        </row>
        <row r="83">
          <cell r="A83">
            <v>33103</v>
          </cell>
          <cell r="O83">
            <v>50000</v>
          </cell>
        </row>
        <row r="84">
          <cell r="A84">
            <v>33202</v>
          </cell>
          <cell r="O84">
            <v>1800000</v>
          </cell>
        </row>
        <row r="85">
          <cell r="A85">
            <v>33301</v>
          </cell>
          <cell r="O85">
            <v>100000</v>
          </cell>
        </row>
        <row r="86">
          <cell r="A86">
            <v>33601</v>
          </cell>
          <cell r="O86">
            <v>99999.999999999971</v>
          </cell>
        </row>
        <row r="87">
          <cell r="A87">
            <v>34101</v>
          </cell>
          <cell r="O87">
            <v>4000000</v>
          </cell>
        </row>
        <row r="88">
          <cell r="A88">
            <v>34301</v>
          </cell>
          <cell r="O88">
            <v>2400000</v>
          </cell>
        </row>
        <row r="89">
          <cell r="A89">
            <v>35101</v>
          </cell>
          <cell r="O89">
            <v>100000</v>
          </cell>
        </row>
        <row r="90">
          <cell r="A90">
            <v>35201</v>
          </cell>
          <cell r="O90">
            <v>60000</v>
          </cell>
        </row>
        <row r="91">
          <cell r="A91">
            <v>35301</v>
          </cell>
          <cell r="O91">
            <v>20000</v>
          </cell>
        </row>
        <row r="92">
          <cell r="A92">
            <v>35501</v>
          </cell>
          <cell r="O92">
            <v>1699999.9999999998</v>
          </cell>
        </row>
        <row r="93">
          <cell r="A93">
            <v>35702</v>
          </cell>
          <cell r="O93">
            <v>2500000</v>
          </cell>
        </row>
        <row r="94">
          <cell r="A94">
            <v>35706</v>
          </cell>
          <cell r="O94">
            <v>900000</v>
          </cell>
        </row>
        <row r="95">
          <cell r="A95">
            <v>35718</v>
          </cell>
          <cell r="O95">
            <v>20000</v>
          </cell>
        </row>
        <row r="96">
          <cell r="A96">
            <v>35901</v>
          </cell>
          <cell r="O96">
            <v>200000.00000000003</v>
          </cell>
        </row>
        <row r="97">
          <cell r="A97">
            <v>36101</v>
          </cell>
          <cell r="O97">
            <v>360000</v>
          </cell>
        </row>
        <row r="98">
          <cell r="A98">
            <v>36202</v>
          </cell>
          <cell r="O98">
            <v>100000</v>
          </cell>
        </row>
        <row r="99">
          <cell r="A99">
            <v>36901</v>
          </cell>
          <cell r="O99">
            <v>32242.800000000007</v>
          </cell>
        </row>
        <row r="100">
          <cell r="A100">
            <v>37201</v>
          </cell>
          <cell r="O100">
            <v>1740078.3999999997</v>
          </cell>
        </row>
        <row r="101">
          <cell r="A101">
            <v>37202</v>
          </cell>
          <cell r="O101">
            <v>39999.999999999993</v>
          </cell>
        </row>
        <row r="102">
          <cell r="A102">
            <v>37203</v>
          </cell>
          <cell r="O102">
            <v>25000</v>
          </cell>
        </row>
        <row r="103">
          <cell r="A103">
            <v>37204</v>
          </cell>
          <cell r="O103">
            <v>40000</v>
          </cell>
        </row>
        <row r="104">
          <cell r="A104">
            <v>37501</v>
          </cell>
          <cell r="O104">
            <v>20000</v>
          </cell>
        </row>
        <row r="105">
          <cell r="A105">
            <v>37502</v>
          </cell>
          <cell r="O105">
            <v>15000</v>
          </cell>
        </row>
        <row r="106">
          <cell r="A106">
            <v>37503</v>
          </cell>
          <cell r="O106">
            <v>20000</v>
          </cell>
        </row>
        <row r="107">
          <cell r="A107">
            <v>39101</v>
          </cell>
          <cell r="O107">
            <v>99999.999999999971</v>
          </cell>
        </row>
        <row r="108">
          <cell r="A108">
            <v>39201</v>
          </cell>
          <cell r="O108">
            <v>18640375.800000001</v>
          </cell>
        </row>
        <row r="109">
          <cell r="A109">
            <v>39213</v>
          </cell>
          <cell r="O109">
            <v>20000</v>
          </cell>
        </row>
        <row r="110">
          <cell r="A110">
            <v>39401</v>
          </cell>
          <cell r="O110">
            <v>750000</v>
          </cell>
        </row>
        <row r="111">
          <cell r="A111">
            <v>39501</v>
          </cell>
          <cell r="O111">
            <v>8325792.2999999998</v>
          </cell>
        </row>
        <row r="112">
          <cell r="A112">
            <v>39502</v>
          </cell>
          <cell r="O112">
            <v>6442649.6400000015</v>
          </cell>
        </row>
        <row r="113">
          <cell r="A113">
            <v>39504</v>
          </cell>
          <cell r="O113">
            <v>100000</v>
          </cell>
        </row>
        <row r="114">
          <cell r="A114">
            <v>39601</v>
          </cell>
          <cell r="O114">
            <v>500000</v>
          </cell>
        </row>
        <row r="115">
          <cell r="A115">
            <v>39602</v>
          </cell>
          <cell r="O115">
            <v>10000</v>
          </cell>
        </row>
        <row r="116">
          <cell r="A116">
            <v>39801</v>
          </cell>
          <cell r="O116">
            <v>1390563</v>
          </cell>
        </row>
        <row r="117">
          <cell r="A117">
            <v>39802</v>
          </cell>
          <cell r="O117">
            <v>1390863</v>
          </cell>
        </row>
        <row r="118">
          <cell r="A118">
            <v>39803</v>
          </cell>
          <cell r="O118">
            <v>9283499.9999999981</v>
          </cell>
        </row>
        <row r="119">
          <cell r="A119">
            <v>39804</v>
          </cell>
          <cell r="O119">
            <v>1390863.01</v>
          </cell>
        </row>
        <row r="120">
          <cell r="A120">
            <v>4000</v>
          </cell>
          <cell r="O120">
            <v>50000</v>
          </cell>
        </row>
        <row r="121">
          <cell r="A121">
            <v>44101</v>
          </cell>
          <cell r="O121">
            <v>50000</v>
          </cell>
        </row>
        <row r="122">
          <cell r="A122">
            <v>5000</v>
          </cell>
          <cell r="O122">
            <v>0</v>
          </cell>
        </row>
        <row r="123">
          <cell r="A123">
            <v>6000</v>
          </cell>
          <cell r="O123">
            <v>14912300.640000001</v>
          </cell>
        </row>
        <row r="124">
          <cell r="A124">
            <v>61401</v>
          </cell>
          <cell r="O124">
            <v>14912300.640000001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AFA8D-9F15-46C8-A7A9-6A2D690C47F6}">
  <sheetPr>
    <tabColor theme="5" tint="0.59999389629810485"/>
  </sheetPr>
  <dimension ref="A1:G149"/>
  <sheetViews>
    <sheetView tabSelected="1" view="pageBreakPreview" zoomScale="70" zoomScaleNormal="100" zoomScaleSheetLayoutView="70" workbookViewId="0">
      <selection activeCell="B13" sqref="B13"/>
    </sheetView>
  </sheetViews>
  <sheetFormatPr baseColWidth="10" defaultRowHeight="15" x14ac:dyDescent="0.25"/>
  <cols>
    <col min="1" max="1" width="12.85546875" style="40" customWidth="1"/>
    <col min="2" max="2" width="70.7109375" style="41" customWidth="1"/>
    <col min="3" max="3" width="49.5703125" style="41" customWidth="1"/>
    <col min="6" max="6" width="18.7109375" bestFit="1" customWidth="1"/>
    <col min="11" max="11" width="18.28515625" bestFit="1" customWidth="1"/>
  </cols>
  <sheetData>
    <row r="1" spans="1:7" x14ac:dyDescent="0.25">
      <c r="A1" s="1"/>
      <c r="B1" s="1"/>
      <c r="C1" s="1"/>
    </row>
    <row r="2" spans="1:7" x14ac:dyDescent="0.25">
      <c r="A2" s="1"/>
      <c r="B2" s="1"/>
      <c r="C2" s="1"/>
    </row>
    <row r="3" spans="1:7" x14ac:dyDescent="0.25">
      <c r="A3" s="1"/>
      <c r="B3" s="1"/>
      <c r="C3" s="1"/>
    </row>
    <row r="4" spans="1:7" ht="17.25" customHeight="1" thickBot="1" x14ac:dyDescent="0.3">
      <c r="A4" s="2"/>
      <c r="B4" s="3"/>
      <c r="C4" s="3"/>
    </row>
    <row r="5" spans="1:7" ht="20.25" customHeight="1" x14ac:dyDescent="0.25">
      <c r="A5" s="4" t="s">
        <v>0</v>
      </c>
      <c r="B5" s="5"/>
      <c r="C5" s="6"/>
    </row>
    <row r="6" spans="1:7" ht="80.25" customHeight="1" thickBot="1" x14ac:dyDescent="0.3">
      <c r="A6" s="7"/>
      <c r="B6" s="8"/>
      <c r="C6" s="9"/>
    </row>
    <row r="7" spans="1:7" ht="3" customHeight="1" thickBot="1" x14ac:dyDescent="0.3">
      <c r="A7" s="10"/>
      <c r="B7" s="11"/>
      <c r="C7" s="12"/>
    </row>
    <row r="8" spans="1:7" ht="48" customHeight="1" thickBot="1" x14ac:dyDescent="0.3">
      <c r="A8" s="13" t="s">
        <v>1</v>
      </c>
      <c r="B8" s="13" t="s">
        <v>2</v>
      </c>
      <c r="C8" s="14" t="s">
        <v>3</v>
      </c>
    </row>
    <row r="9" spans="1:7" ht="24.95" customHeight="1" thickBot="1" x14ac:dyDescent="0.3">
      <c r="A9" s="15">
        <v>1000</v>
      </c>
      <c r="B9" s="16" t="s">
        <v>4</v>
      </c>
      <c r="C9" s="17">
        <f>SUM(C10:C39)</f>
        <v>495121000.00000018</v>
      </c>
      <c r="F9" s="18"/>
      <c r="G9" s="19"/>
    </row>
    <row r="10" spans="1:7" ht="17.25" customHeight="1" x14ac:dyDescent="0.25">
      <c r="A10" s="20">
        <v>11301</v>
      </c>
      <c r="B10" s="21" t="s">
        <v>5</v>
      </c>
      <c r="C10" s="22">
        <f>SUMIFS('[1]CONCENTRADO DE PARTIDAS 2023'!O$11:O$124,'[1]CONCENTRADO DE PARTIDAS 2023'!$A$11:$A$124,$A10)</f>
        <v>96079368.180000052</v>
      </c>
      <c r="F10" s="18"/>
      <c r="G10" s="19"/>
    </row>
    <row r="11" spans="1:7" ht="17.25" customHeight="1" x14ac:dyDescent="0.25">
      <c r="A11" s="23">
        <v>11302</v>
      </c>
      <c r="B11" s="24" t="s">
        <v>6</v>
      </c>
      <c r="C11" s="22">
        <f>SUMIFS('[1]CONCENTRADO DE PARTIDAS 2023'!O$11:O$124,'[1]CONCENTRADO DE PARTIDAS 2023'!$A$11:$A$124,$A11)</f>
        <v>96079368.180000052</v>
      </c>
      <c r="F11" s="18"/>
      <c r="G11" s="19"/>
    </row>
    <row r="12" spans="1:7" ht="17.25" customHeight="1" x14ac:dyDescent="0.25">
      <c r="A12" s="23">
        <v>11303</v>
      </c>
      <c r="B12" s="24" t="s">
        <v>7</v>
      </c>
      <c r="C12" s="22">
        <f>SUMIFS('[1]CONCENTRADO DE PARTIDAS 2023'!O$11:O$124,'[1]CONCENTRADO DE PARTIDAS 2023'!$A$11:$A$124,$A12)</f>
        <v>11159322.120000001</v>
      </c>
      <c r="F12" s="18"/>
      <c r="G12" s="19"/>
    </row>
    <row r="13" spans="1:7" ht="17.25" customHeight="1" x14ac:dyDescent="0.25">
      <c r="A13" s="23">
        <v>11304</v>
      </c>
      <c r="B13" s="24" t="s">
        <v>8</v>
      </c>
      <c r="C13" s="22">
        <f>SUMIFS('[1]CONCENTRADO DE PARTIDAS 2023'!O$11:O$124,'[1]CONCENTRADO DE PARTIDAS 2023'!$A$11:$A$124,$A13)</f>
        <v>58772615.569999985</v>
      </c>
      <c r="F13" s="18"/>
      <c r="G13" s="19"/>
    </row>
    <row r="14" spans="1:7" ht="17.25" customHeight="1" x14ac:dyDescent="0.25">
      <c r="A14" s="23">
        <v>12201</v>
      </c>
      <c r="B14" s="24" t="s">
        <v>9</v>
      </c>
      <c r="C14" s="22">
        <f>SUMIFS('[1]CONCENTRADO DE PARTIDAS 2023'!O$11:O$124,'[1]CONCENTRADO DE PARTIDAS 2023'!$A$11:$A$124,$A14)</f>
        <v>18211653.839999996</v>
      </c>
      <c r="F14" s="25"/>
      <c r="G14" s="19"/>
    </row>
    <row r="15" spans="1:7" ht="17.25" customHeight="1" x14ac:dyDescent="0.25">
      <c r="A15" s="23">
        <v>13101</v>
      </c>
      <c r="B15" s="24" t="s">
        <v>10</v>
      </c>
      <c r="C15" s="22">
        <f>SUMIFS('[1]CONCENTRADO DE PARTIDAS 2023'!O$11:O$124,'[1]CONCENTRADO DE PARTIDAS 2023'!$A$11:$A$124,$A15)</f>
        <v>8444160</v>
      </c>
      <c r="F15" s="25"/>
      <c r="G15" s="19"/>
    </row>
    <row r="16" spans="1:7" ht="17.25" customHeight="1" x14ac:dyDescent="0.25">
      <c r="A16" s="23">
        <v>13201</v>
      </c>
      <c r="B16" s="24" t="s">
        <v>11</v>
      </c>
      <c r="C16" s="22">
        <f>SUMIFS('[1]CONCENTRADO DE PARTIDAS 2023'!O$11:O$124,'[1]CONCENTRADO DE PARTIDAS 2023'!$A$11:$A$124,$A16)</f>
        <v>5752401.1699999999</v>
      </c>
      <c r="F16" s="25"/>
      <c r="G16" s="19"/>
    </row>
    <row r="17" spans="1:7" ht="17.25" customHeight="1" x14ac:dyDescent="0.25">
      <c r="A17" s="23">
        <v>13202</v>
      </c>
      <c r="B17" s="24" t="s">
        <v>12</v>
      </c>
      <c r="C17" s="22">
        <f>SUMIFS('[1]CONCENTRADO DE PARTIDAS 2023'!O$11:O$124,'[1]CONCENTRADO DE PARTIDAS 2023'!$A$11:$A$124,$A17)</f>
        <v>676920.48</v>
      </c>
      <c r="F17" s="25"/>
      <c r="G17" s="19"/>
    </row>
    <row r="18" spans="1:7" ht="17.25" customHeight="1" x14ac:dyDescent="0.25">
      <c r="A18" s="23">
        <v>13203</v>
      </c>
      <c r="B18" s="24" t="s">
        <v>13</v>
      </c>
      <c r="C18" s="22">
        <f>SUMIFS('[1]CONCENTRADO DE PARTIDAS 2023'!O$11:O$124,'[1]CONCENTRADO DE PARTIDAS 2023'!$A$11:$A$124,$A18)</f>
        <v>63240011.630000032</v>
      </c>
      <c r="F18" s="25"/>
      <c r="G18" s="19"/>
    </row>
    <row r="19" spans="1:7" ht="17.25" customHeight="1" x14ac:dyDescent="0.25">
      <c r="A19" s="23">
        <v>13301</v>
      </c>
      <c r="B19" s="24" t="s">
        <v>14</v>
      </c>
      <c r="C19" s="22">
        <f>SUMIFS('[1]CONCENTRADO DE PARTIDAS 2023'!O$11:O$124,'[1]CONCENTRADO DE PARTIDAS 2023'!$A$11:$A$124,$A19)</f>
        <v>16493357.520000003</v>
      </c>
      <c r="F19" s="25"/>
      <c r="G19" s="19"/>
    </row>
    <row r="20" spans="1:7" ht="17.25" customHeight="1" x14ac:dyDescent="0.25">
      <c r="A20" s="23">
        <v>13401</v>
      </c>
      <c r="B20" s="24" t="s">
        <v>15</v>
      </c>
      <c r="C20" s="22">
        <f>SUMIFS('[1]CONCENTRADO DE PARTIDAS 2023'!O$11:O$124,'[1]CONCENTRADO DE PARTIDAS 2023'!$A$11:$A$124,$A20)</f>
        <v>14140789.199999997</v>
      </c>
      <c r="F20" s="25"/>
      <c r="G20" s="19"/>
    </row>
    <row r="21" spans="1:7" ht="17.25" customHeight="1" x14ac:dyDescent="0.25">
      <c r="A21" s="23">
        <v>14101</v>
      </c>
      <c r="B21" s="24" t="s">
        <v>16</v>
      </c>
      <c r="C21" s="22">
        <f>SUMIFS('[1]CONCENTRADO DE PARTIDAS 2023'!O$11:O$124,'[1]CONCENTRADO DE PARTIDAS 2023'!$A$11:$A$124,$A21)</f>
        <v>9000000</v>
      </c>
      <c r="F21" s="25"/>
      <c r="G21" s="19"/>
    </row>
    <row r="22" spans="1:7" ht="17.25" customHeight="1" x14ac:dyDescent="0.25">
      <c r="A22" s="23">
        <v>14102</v>
      </c>
      <c r="B22" s="24" t="s">
        <v>17</v>
      </c>
      <c r="C22" s="22">
        <f>SUMIFS('[1]CONCENTRADO DE PARTIDAS 2023'!O$11:O$124,'[1]CONCENTRADO DE PARTIDAS 2023'!$A$11:$A$124,$A22)</f>
        <v>34700000</v>
      </c>
      <c r="F22" s="25"/>
      <c r="G22" s="19"/>
    </row>
    <row r="23" spans="1:7" ht="17.25" customHeight="1" x14ac:dyDescent="0.25">
      <c r="A23" s="23">
        <v>14103</v>
      </c>
      <c r="B23" s="24" t="s">
        <v>18</v>
      </c>
      <c r="C23" s="22">
        <f>SUMIFS('[1]CONCENTRADO DE PARTIDAS 2023'!O$11:O$124,'[1]CONCENTRADO DE PARTIDAS 2023'!$A$11:$A$124,$A23)</f>
        <v>9000000</v>
      </c>
      <c r="F23" s="25"/>
      <c r="G23" s="19"/>
    </row>
    <row r="24" spans="1:7" ht="17.25" customHeight="1" x14ac:dyDescent="0.25">
      <c r="A24" s="23">
        <v>14401</v>
      </c>
      <c r="B24" s="24" t="s">
        <v>19</v>
      </c>
      <c r="C24" s="22">
        <f>SUMIFS('[1]CONCENTRADO DE PARTIDAS 2023'!O$11:O$124,'[1]CONCENTRADO DE PARTIDAS 2023'!$A$11:$A$124,$A24)</f>
        <v>2000000</v>
      </c>
      <c r="F24" s="25"/>
      <c r="G24" s="19"/>
    </row>
    <row r="25" spans="1:7" ht="17.25" customHeight="1" x14ac:dyDescent="0.25">
      <c r="A25" s="23">
        <v>15201</v>
      </c>
      <c r="B25" s="24" t="s">
        <v>20</v>
      </c>
      <c r="C25" s="22">
        <f>SUMIFS('[1]CONCENTRADO DE PARTIDAS 2023'!O$11:O$124,'[1]CONCENTRADO DE PARTIDAS 2023'!$A$11:$A$124,$A25)</f>
        <v>11100000</v>
      </c>
      <c r="F25" s="25"/>
      <c r="G25" s="19"/>
    </row>
    <row r="26" spans="1:7" ht="17.25" customHeight="1" x14ac:dyDescent="0.25">
      <c r="A26" s="23">
        <v>15401</v>
      </c>
      <c r="B26" s="24" t="s">
        <v>21</v>
      </c>
      <c r="C26" s="22">
        <f>SUMIFS('[1]CONCENTRADO DE PARTIDAS 2023'!O$11:O$124,'[1]CONCENTRADO DE PARTIDAS 2023'!$A$11:$A$124,$A26)</f>
        <v>4727115.5899999989</v>
      </c>
      <c r="F26" s="25"/>
      <c r="G26" s="19"/>
    </row>
    <row r="27" spans="1:7" ht="17.25" customHeight="1" x14ac:dyDescent="0.25">
      <c r="A27" s="23">
        <v>15402</v>
      </c>
      <c r="B27" s="24" t="s">
        <v>22</v>
      </c>
      <c r="C27" s="22">
        <f>SUMIFS('[1]CONCENTRADO DE PARTIDAS 2023'!O$11:O$124,'[1]CONCENTRADO DE PARTIDAS 2023'!$A$11:$A$124,$A27)</f>
        <v>800000.00000000035</v>
      </c>
      <c r="F27" s="25"/>
      <c r="G27" s="19"/>
    </row>
    <row r="28" spans="1:7" ht="17.25" customHeight="1" x14ac:dyDescent="0.25">
      <c r="A28" s="23">
        <v>15403</v>
      </c>
      <c r="B28" s="24" t="s">
        <v>23</v>
      </c>
      <c r="C28" s="22">
        <f>SUMIFS('[1]CONCENTRADO DE PARTIDAS 2023'!O$11:O$124,'[1]CONCENTRADO DE PARTIDAS 2023'!$A$11:$A$124,$A28)</f>
        <v>368000</v>
      </c>
      <c r="F28" s="25"/>
      <c r="G28" s="19"/>
    </row>
    <row r="29" spans="1:7" ht="17.25" customHeight="1" x14ac:dyDescent="0.25">
      <c r="A29" s="23">
        <v>15404</v>
      </c>
      <c r="B29" s="24" t="s">
        <v>24</v>
      </c>
      <c r="C29" s="22">
        <f>SUMIFS('[1]CONCENTRADO DE PARTIDAS 2023'!O$11:O$124,'[1]CONCENTRADO DE PARTIDAS 2023'!$A$11:$A$124,$A29)</f>
        <v>7282000</v>
      </c>
      <c r="F29" s="25"/>
      <c r="G29" s="19"/>
    </row>
    <row r="30" spans="1:7" ht="17.25" customHeight="1" x14ac:dyDescent="0.25">
      <c r="A30" s="23">
        <v>15405</v>
      </c>
      <c r="B30" s="24" t="s">
        <v>25</v>
      </c>
      <c r="C30" s="22">
        <f>SUMIFS('[1]CONCENTRADO DE PARTIDAS 2023'!O$11:O$124,'[1]CONCENTRADO DE PARTIDAS 2023'!$A$11:$A$124,$A30)</f>
        <v>4855365.5999999987</v>
      </c>
      <c r="F30" s="25"/>
      <c r="G30" s="19"/>
    </row>
    <row r="31" spans="1:7" ht="17.25" customHeight="1" x14ac:dyDescent="0.25">
      <c r="A31" s="23">
        <v>15406</v>
      </c>
      <c r="B31" s="24" t="s">
        <v>26</v>
      </c>
      <c r="C31" s="22">
        <f>SUMIFS('[1]CONCENTRADO DE PARTIDAS 2023'!O$11:O$124,'[1]CONCENTRADO DE PARTIDAS 2023'!$A$11:$A$124,$A31)</f>
        <v>33600</v>
      </c>
      <c r="F31" s="25"/>
      <c r="G31" s="19"/>
    </row>
    <row r="32" spans="1:7" ht="17.25" customHeight="1" x14ac:dyDescent="0.25">
      <c r="A32" s="23">
        <v>15407</v>
      </c>
      <c r="B32" s="24" t="s">
        <v>27</v>
      </c>
      <c r="C32" s="22">
        <f>SUMIFS('[1]CONCENTRADO DE PARTIDAS 2023'!O$11:O$124,'[1]CONCENTRADO DE PARTIDAS 2023'!$A$11:$A$124,$A32)</f>
        <v>4900000</v>
      </c>
      <c r="F32" s="25"/>
      <c r="G32" s="19"/>
    </row>
    <row r="33" spans="1:7" ht="17.25" customHeight="1" x14ac:dyDescent="0.25">
      <c r="A33" s="23">
        <v>15902</v>
      </c>
      <c r="B33" s="24" t="s">
        <v>28</v>
      </c>
      <c r="C33" s="22">
        <f>SUMIFS('[1]CONCENTRADO DE PARTIDAS 2023'!O$11:O$124,'[1]CONCENTRADO DE PARTIDAS 2023'!$A$11:$A$124,$A33)</f>
        <v>247000</v>
      </c>
      <c r="F33" s="25"/>
      <c r="G33" s="19"/>
    </row>
    <row r="34" spans="1:7" ht="17.25" customHeight="1" x14ac:dyDescent="0.25">
      <c r="A34" s="26">
        <v>15903</v>
      </c>
      <c r="B34" s="24" t="s">
        <v>29</v>
      </c>
      <c r="C34" s="22">
        <f>SUMIFS('[1]CONCENTRADO DE PARTIDAS 2023'!O$11:O$124,'[1]CONCENTRADO DE PARTIDAS 2023'!$A$11:$A$124,$A34)</f>
        <v>5313000</v>
      </c>
      <c r="F34" s="25"/>
      <c r="G34" s="19"/>
    </row>
    <row r="35" spans="1:7" ht="17.25" customHeight="1" x14ac:dyDescent="0.25">
      <c r="A35" s="23">
        <v>15904</v>
      </c>
      <c r="B35" s="24" t="s">
        <v>30</v>
      </c>
      <c r="C35" s="22">
        <f>SUMIFS('[1]CONCENTRADO DE PARTIDAS 2023'!O$11:O$124,'[1]CONCENTRADO DE PARTIDAS 2023'!$A$11:$A$124,$A35)</f>
        <v>1530000</v>
      </c>
      <c r="F35" s="25"/>
      <c r="G35" s="19"/>
    </row>
    <row r="36" spans="1:7" ht="17.25" customHeight="1" x14ac:dyDescent="0.25">
      <c r="A36" s="23">
        <v>15905</v>
      </c>
      <c r="B36" s="24" t="s">
        <v>31</v>
      </c>
      <c r="C36" s="22">
        <f>SUMIFS('[1]CONCENTRADO DE PARTIDAS 2023'!O$11:O$124,'[1]CONCENTRADO DE PARTIDAS 2023'!$A$11:$A$124,$A36)</f>
        <v>2252000</v>
      </c>
      <c r="F36" s="25"/>
      <c r="G36" s="19"/>
    </row>
    <row r="37" spans="1:7" ht="17.25" customHeight="1" x14ac:dyDescent="0.25">
      <c r="A37" s="23">
        <v>15906</v>
      </c>
      <c r="B37" s="24" t="s">
        <v>32</v>
      </c>
      <c r="C37" s="22">
        <f>SUMIFS('[1]CONCENTRADO DE PARTIDAS 2023'!O$11:O$124,'[1]CONCENTRADO DE PARTIDAS 2023'!$A$11:$A$124,$A37)</f>
        <v>55300</v>
      </c>
      <c r="F37" s="25"/>
      <c r="G37" s="19"/>
    </row>
    <row r="38" spans="1:7" ht="17.25" customHeight="1" x14ac:dyDescent="0.25">
      <c r="A38" s="23">
        <v>16101</v>
      </c>
      <c r="B38" s="24" t="s">
        <v>33</v>
      </c>
      <c r="C38" s="22">
        <f>SUMIFS('[1]CONCENTRADO DE PARTIDAS 2023'!O$11:O$124,'[1]CONCENTRADO DE PARTIDAS 2023'!$A$11:$A$124,$A38)</f>
        <v>4091650.9200000004</v>
      </c>
      <c r="F38" s="25"/>
      <c r="G38" s="19"/>
    </row>
    <row r="39" spans="1:7" ht="17.25" customHeight="1" thickBot="1" x14ac:dyDescent="0.3">
      <c r="A39" s="23">
        <v>17101</v>
      </c>
      <c r="B39" s="24" t="s">
        <v>34</v>
      </c>
      <c r="C39" s="22">
        <f>SUMIFS('[1]CONCENTRADO DE PARTIDAS 2023'!O$11:O$124,'[1]CONCENTRADO DE PARTIDAS 2023'!$A$11:$A$124,$A39)</f>
        <v>3816000</v>
      </c>
      <c r="F39" s="25"/>
      <c r="G39" s="19"/>
    </row>
    <row r="40" spans="1:7" s="18" customFormat="1" ht="24.95" customHeight="1" thickBot="1" x14ac:dyDescent="0.3">
      <c r="A40" s="15">
        <v>2000</v>
      </c>
      <c r="B40" s="16" t="s">
        <v>35</v>
      </c>
      <c r="C40" s="27">
        <f>SUM(C41:C72)</f>
        <v>37506203.920000009</v>
      </c>
      <c r="G40" s="19"/>
    </row>
    <row r="41" spans="1:7" s="25" customFormat="1" ht="17.25" customHeight="1" x14ac:dyDescent="0.25">
      <c r="A41" s="20">
        <v>21101</v>
      </c>
      <c r="B41" s="21" t="s">
        <v>36</v>
      </c>
      <c r="C41" s="22">
        <f>SUMIFS('[1]CONCENTRADO DE PARTIDAS 2023'!O$11:O$124,'[1]CONCENTRADO DE PARTIDAS 2023'!$A$11:$A$124,$A41)</f>
        <v>815104.70000000019</v>
      </c>
      <c r="G41" s="19"/>
    </row>
    <row r="42" spans="1:7" s="25" customFormat="1" ht="17.25" customHeight="1" x14ac:dyDescent="0.25">
      <c r="A42" s="23">
        <v>21102</v>
      </c>
      <c r="B42" s="24" t="s">
        <v>37</v>
      </c>
      <c r="C42" s="22">
        <f>SUMIFS('[1]CONCENTRADO DE PARTIDAS 2023'!O$11:O$124,'[1]CONCENTRADO DE PARTIDAS 2023'!$A$11:$A$124,$A42)</f>
        <v>150000</v>
      </c>
      <c r="G42" s="19"/>
    </row>
    <row r="43" spans="1:7" s="25" customFormat="1" ht="17.25" customHeight="1" x14ac:dyDescent="0.25">
      <c r="A43" s="23">
        <v>21201</v>
      </c>
      <c r="B43" s="24" t="s">
        <v>38</v>
      </c>
      <c r="C43" s="22">
        <f>SUMIFS('[1]CONCENTRADO DE PARTIDAS 2023'!O$11:O$124,'[1]CONCENTRADO DE PARTIDAS 2023'!$A$11:$A$124,$A43)</f>
        <v>20000</v>
      </c>
      <c r="G43" s="19"/>
    </row>
    <row r="44" spans="1:7" s="25" customFormat="1" ht="17.25" customHeight="1" x14ac:dyDescent="0.25">
      <c r="A44" s="23">
        <v>21401</v>
      </c>
      <c r="B44" s="24" t="s">
        <v>39</v>
      </c>
      <c r="C44" s="22">
        <f>SUMIFS('[1]CONCENTRADO DE PARTIDAS 2023'!O$11:O$124,'[1]CONCENTRADO DE PARTIDAS 2023'!$A$11:$A$124,$A44)</f>
        <v>350000</v>
      </c>
      <c r="G44" s="19"/>
    </row>
    <row r="45" spans="1:7" s="25" customFormat="1" ht="17.25" customHeight="1" x14ac:dyDescent="0.25">
      <c r="A45" s="23">
        <v>21402</v>
      </c>
      <c r="B45" s="24" t="s">
        <v>40</v>
      </c>
      <c r="C45" s="22">
        <f>SUMIFS('[1]CONCENTRADO DE PARTIDAS 2023'!O$11:O$124,'[1]CONCENTRADO DE PARTIDAS 2023'!$A$11:$A$124,$A45)</f>
        <v>30000</v>
      </c>
      <c r="G45" s="19"/>
    </row>
    <row r="46" spans="1:7" s="25" customFormat="1" ht="17.25" customHeight="1" x14ac:dyDescent="0.25">
      <c r="A46" s="23">
        <v>21501</v>
      </c>
      <c r="B46" s="24" t="s">
        <v>41</v>
      </c>
      <c r="C46" s="22">
        <f>SUMIFS('[1]CONCENTRADO DE PARTIDAS 2023'!O$11:O$124,'[1]CONCENTRADO DE PARTIDAS 2023'!$A$11:$A$124,$A46)</f>
        <v>1500000</v>
      </c>
      <c r="G46" s="19"/>
    </row>
    <row r="47" spans="1:7" s="25" customFormat="1" ht="17.25" customHeight="1" x14ac:dyDescent="0.25">
      <c r="A47" s="23">
        <v>21601</v>
      </c>
      <c r="B47" s="24" t="s">
        <v>42</v>
      </c>
      <c r="C47" s="22">
        <f>SUMIFS('[1]CONCENTRADO DE PARTIDAS 2023'!O$11:O$124,'[1]CONCENTRADO DE PARTIDAS 2023'!$A$11:$A$124,$A47)</f>
        <v>350000</v>
      </c>
      <c r="G47" s="19"/>
    </row>
    <row r="48" spans="1:7" s="25" customFormat="1" ht="17.25" customHeight="1" x14ac:dyDescent="0.25">
      <c r="A48" s="23">
        <v>22101</v>
      </c>
      <c r="B48" s="24" t="s">
        <v>43</v>
      </c>
      <c r="C48" s="22">
        <f>SUMIFS('[1]CONCENTRADO DE PARTIDAS 2023'!O$11:O$124,'[1]CONCENTRADO DE PARTIDAS 2023'!$A$11:$A$124,$A48)</f>
        <v>420000</v>
      </c>
      <c r="G48" s="19"/>
    </row>
    <row r="49" spans="1:7" s="25" customFormat="1" ht="17.25" customHeight="1" x14ac:dyDescent="0.25">
      <c r="A49" s="23">
        <v>23802</v>
      </c>
      <c r="B49" s="24" t="s">
        <v>44</v>
      </c>
      <c r="C49" s="22">
        <f>SUMIFS('[1]CONCENTRADO DE PARTIDAS 2023'!O$11:O$124,'[1]CONCENTRADO DE PARTIDAS 2023'!$A$11:$A$124,$A49)</f>
        <v>500000</v>
      </c>
      <c r="G49" s="19"/>
    </row>
    <row r="50" spans="1:7" s="25" customFormat="1" ht="17.25" customHeight="1" x14ac:dyDescent="0.25">
      <c r="A50" s="23">
        <v>24101</v>
      </c>
      <c r="B50" s="24" t="s">
        <v>45</v>
      </c>
      <c r="C50" s="22">
        <f>SUMIFS('[1]CONCENTRADO DE PARTIDAS 2023'!O$11:O$124,'[1]CONCENTRADO DE PARTIDAS 2023'!$A$11:$A$124,$A50)</f>
        <v>400000</v>
      </c>
      <c r="G50" s="19"/>
    </row>
    <row r="51" spans="1:7" s="25" customFormat="1" ht="17.25" customHeight="1" x14ac:dyDescent="0.25">
      <c r="A51" s="23">
        <v>24201</v>
      </c>
      <c r="B51" s="24" t="s">
        <v>46</v>
      </c>
      <c r="C51" s="22">
        <f>SUMIFS('[1]CONCENTRADO DE PARTIDAS 2023'!O$11:O$124,'[1]CONCENTRADO DE PARTIDAS 2023'!$A$11:$A$124,$A51)</f>
        <v>900000</v>
      </c>
      <c r="G51" s="19"/>
    </row>
    <row r="52" spans="1:7" s="25" customFormat="1" ht="17.25" customHeight="1" x14ac:dyDescent="0.25">
      <c r="A52" s="23">
        <v>24301</v>
      </c>
      <c r="B52" s="24" t="s">
        <v>47</v>
      </c>
      <c r="C52" s="22">
        <f>SUMIFS('[1]CONCENTRADO DE PARTIDAS 2023'!O$11:O$124,'[1]CONCENTRADO DE PARTIDAS 2023'!$A$11:$A$124,$A52)</f>
        <v>5000</v>
      </c>
      <c r="G52" s="19"/>
    </row>
    <row r="53" spans="1:7" s="25" customFormat="1" ht="17.25" customHeight="1" x14ac:dyDescent="0.25">
      <c r="A53" s="23">
        <v>24401</v>
      </c>
      <c r="B53" s="24" t="s">
        <v>48</v>
      </c>
      <c r="C53" s="22">
        <f>SUMIFS('[1]CONCENTRADO DE PARTIDAS 2023'!O$11:O$124,'[1]CONCENTRADO DE PARTIDAS 2023'!$A$11:$A$124,$A53)</f>
        <v>30000</v>
      </c>
      <c r="G53" s="19"/>
    </row>
    <row r="54" spans="1:7" s="25" customFormat="1" ht="17.25" customHeight="1" x14ac:dyDescent="0.25">
      <c r="A54" s="23">
        <v>24601</v>
      </c>
      <c r="B54" s="24" t="s">
        <v>49</v>
      </c>
      <c r="C54" s="22">
        <f>SUMIFS('[1]CONCENTRADO DE PARTIDAS 2023'!O$11:O$124,'[1]CONCENTRADO DE PARTIDAS 2023'!$A$11:$A$124,$A54)</f>
        <v>300000</v>
      </c>
      <c r="G54" s="19"/>
    </row>
    <row r="55" spans="1:7" s="25" customFormat="1" ht="17.25" customHeight="1" x14ac:dyDescent="0.25">
      <c r="A55" s="23">
        <v>24907</v>
      </c>
      <c r="B55" s="24" t="s">
        <v>50</v>
      </c>
      <c r="C55" s="22">
        <f>SUMIFS('[1]CONCENTRADO DE PARTIDAS 2023'!O$11:O$124,'[1]CONCENTRADO DE PARTIDAS 2023'!$A$11:$A$124,$A55)</f>
        <v>500000</v>
      </c>
      <c r="G55" s="19"/>
    </row>
    <row r="56" spans="1:7" s="25" customFormat="1" ht="17.25" customHeight="1" x14ac:dyDescent="0.25">
      <c r="A56" s="23">
        <v>25401</v>
      </c>
      <c r="B56" s="24" t="s">
        <v>51</v>
      </c>
      <c r="C56" s="22">
        <f>SUMIFS('[1]CONCENTRADO DE PARTIDAS 2023'!O$11:O$124,'[1]CONCENTRADO DE PARTIDAS 2023'!$A$11:$A$124,$A56)</f>
        <v>79201.08</v>
      </c>
      <c r="G56" s="19"/>
    </row>
    <row r="57" spans="1:7" s="25" customFormat="1" ht="17.25" customHeight="1" x14ac:dyDescent="0.25">
      <c r="A57" s="23">
        <v>25602</v>
      </c>
      <c r="B57" s="24" t="s">
        <v>52</v>
      </c>
      <c r="C57" s="22">
        <f>SUMIFS('[1]CONCENTRADO DE PARTIDAS 2023'!O$11:O$124,'[1]CONCENTRADO DE PARTIDAS 2023'!$A$11:$A$124,$A57)</f>
        <v>1500000</v>
      </c>
      <c r="G57" s="19"/>
    </row>
    <row r="58" spans="1:7" s="25" customFormat="1" ht="17.25" customHeight="1" x14ac:dyDescent="0.25">
      <c r="A58" s="23">
        <v>25901</v>
      </c>
      <c r="B58" s="24" t="s">
        <v>53</v>
      </c>
      <c r="C58" s="22">
        <f>SUMIFS('[1]CONCENTRADO DE PARTIDAS 2023'!O$11:O$124,'[1]CONCENTRADO DE PARTIDAS 2023'!$A$11:$A$124,$A58)</f>
        <v>3728075.16</v>
      </c>
      <c r="G58" s="19"/>
    </row>
    <row r="59" spans="1:7" s="25" customFormat="1" ht="17.25" customHeight="1" x14ac:dyDescent="0.25">
      <c r="A59" s="23">
        <v>25902</v>
      </c>
      <c r="B59" s="24" t="s">
        <v>54</v>
      </c>
      <c r="C59" s="22">
        <f>SUMIFS('[1]CONCENTRADO DE PARTIDAS 2023'!O$11:O$124,'[1]CONCENTRADO DE PARTIDAS 2023'!$A$11:$A$124,$A59)</f>
        <v>3728075.16</v>
      </c>
      <c r="G59" s="19"/>
    </row>
    <row r="60" spans="1:7" s="25" customFormat="1" ht="17.25" customHeight="1" x14ac:dyDescent="0.25">
      <c r="A60" s="23">
        <v>25903</v>
      </c>
      <c r="B60" s="24" t="s">
        <v>55</v>
      </c>
      <c r="C60" s="22">
        <f>SUMIFS('[1]CONCENTRADO DE PARTIDAS 2023'!O$11:O$124,'[1]CONCENTRADO DE PARTIDAS 2023'!$A$11:$A$124,$A60)</f>
        <v>3728075.16</v>
      </c>
      <c r="G60" s="19"/>
    </row>
    <row r="61" spans="1:7" s="25" customFormat="1" ht="17.25" customHeight="1" x14ac:dyDescent="0.25">
      <c r="A61" s="23">
        <v>25905</v>
      </c>
      <c r="B61" s="24" t="s">
        <v>56</v>
      </c>
      <c r="C61" s="22">
        <f>SUMIFS('[1]CONCENTRADO DE PARTIDAS 2023'!O$11:O$124,'[1]CONCENTRADO DE PARTIDAS 2023'!$A$11:$A$124,$A61)</f>
        <v>70000</v>
      </c>
      <c r="G61" s="19"/>
    </row>
    <row r="62" spans="1:7" s="25" customFormat="1" ht="17.25" customHeight="1" x14ac:dyDescent="0.25">
      <c r="A62" s="23">
        <v>25906</v>
      </c>
      <c r="B62" s="24" t="s">
        <v>57</v>
      </c>
      <c r="C62" s="22">
        <f>SUMIFS('[1]CONCENTRADO DE PARTIDAS 2023'!O$11:O$124,'[1]CONCENTRADO DE PARTIDAS 2023'!$A$11:$A$124,$A62)</f>
        <v>150000</v>
      </c>
      <c r="G62" s="19"/>
    </row>
    <row r="63" spans="1:7" s="25" customFormat="1" ht="17.25" customHeight="1" x14ac:dyDescent="0.25">
      <c r="A63" s="23">
        <v>25908</v>
      </c>
      <c r="B63" s="24" t="s">
        <v>58</v>
      </c>
      <c r="C63" s="22">
        <f>SUMIFS('[1]CONCENTRADO DE PARTIDAS 2023'!O$11:O$124,'[1]CONCENTRADO DE PARTIDAS 2023'!$A$11:$A$124,$A63)</f>
        <v>30000</v>
      </c>
      <c r="G63" s="19"/>
    </row>
    <row r="64" spans="1:7" s="25" customFormat="1" ht="17.25" customHeight="1" x14ac:dyDescent="0.25">
      <c r="A64" s="23">
        <v>25909</v>
      </c>
      <c r="B64" s="24" t="s">
        <v>59</v>
      </c>
      <c r="C64" s="22">
        <f>SUMIFS('[1]CONCENTRADO DE PARTIDAS 2023'!O$11:O$124,'[1]CONCENTRADO DE PARTIDAS 2023'!$A$11:$A$124,$A64)</f>
        <v>2778982.2</v>
      </c>
      <c r="G64" s="19"/>
    </row>
    <row r="65" spans="1:7" s="25" customFormat="1" ht="17.25" customHeight="1" x14ac:dyDescent="0.25">
      <c r="A65" s="23">
        <v>26101</v>
      </c>
      <c r="B65" s="24" t="s">
        <v>60</v>
      </c>
      <c r="C65" s="22">
        <f>SUMIFS('[1]CONCENTRADO DE PARTIDAS 2023'!O$11:O$124,'[1]CONCENTRADO DE PARTIDAS 2023'!$A$11:$A$124,$A65)</f>
        <v>10316150.000000002</v>
      </c>
      <c r="G65" s="19"/>
    </row>
    <row r="66" spans="1:7" s="25" customFormat="1" ht="17.25" customHeight="1" x14ac:dyDescent="0.25">
      <c r="A66" s="23">
        <v>26102</v>
      </c>
      <c r="B66" s="24" t="s">
        <v>61</v>
      </c>
      <c r="C66" s="22">
        <f>SUMIFS('[1]CONCENTRADO DE PARTIDAS 2023'!O$11:O$124,'[1]CONCENTRADO DE PARTIDAS 2023'!$A$11:$A$124,$A66)</f>
        <v>600000</v>
      </c>
      <c r="G66" s="19"/>
    </row>
    <row r="67" spans="1:7" s="25" customFormat="1" ht="17.25" customHeight="1" x14ac:dyDescent="0.25">
      <c r="A67" s="23">
        <v>27201</v>
      </c>
      <c r="B67" s="24" t="s">
        <v>62</v>
      </c>
      <c r="C67" s="22">
        <f>SUMIFS('[1]CONCENTRADO DE PARTIDAS 2023'!O$11:O$124,'[1]CONCENTRADO DE PARTIDAS 2023'!$A$11:$A$124,$A67)</f>
        <v>30692.190000000002</v>
      </c>
      <c r="G67" s="19"/>
    </row>
    <row r="68" spans="1:7" s="25" customFormat="1" ht="17.25" customHeight="1" x14ac:dyDescent="0.25">
      <c r="A68" s="23">
        <v>27401</v>
      </c>
      <c r="B68" s="24" t="s">
        <v>63</v>
      </c>
      <c r="C68" s="22">
        <f>SUMIFS('[1]CONCENTRADO DE PARTIDAS 2023'!O$11:O$124,'[1]CONCENTRADO DE PARTIDAS 2023'!$A$11:$A$124,$A68)</f>
        <v>20000</v>
      </c>
      <c r="G68" s="19"/>
    </row>
    <row r="69" spans="1:7" s="25" customFormat="1" ht="17.25" customHeight="1" x14ac:dyDescent="0.25">
      <c r="A69" s="23">
        <v>29101</v>
      </c>
      <c r="B69" s="24" t="s">
        <v>64</v>
      </c>
      <c r="C69" s="22">
        <f>SUMIFS('[1]CONCENTRADO DE PARTIDAS 2023'!O$11:O$124,'[1]CONCENTRADO DE PARTIDAS 2023'!$A$11:$A$124,$A69)</f>
        <v>499999.99999999988</v>
      </c>
      <c r="G69" s="19"/>
    </row>
    <row r="70" spans="1:7" s="25" customFormat="1" ht="17.25" customHeight="1" x14ac:dyDescent="0.25">
      <c r="A70" s="23">
        <v>29601</v>
      </c>
      <c r="B70" s="24" t="s">
        <v>65</v>
      </c>
      <c r="C70" s="22">
        <f>SUMIFS('[1]CONCENTRADO DE PARTIDAS 2023'!O$11:O$124,'[1]CONCENTRADO DE PARTIDAS 2023'!$A$11:$A$124,$A70)</f>
        <v>100000</v>
      </c>
      <c r="G70" s="19"/>
    </row>
    <row r="71" spans="1:7" s="25" customFormat="1" ht="17.25" customHeight="1" x14ac:dyDescent="0.25">
      <c r="A71" s="23">
        <v>29602</v>
      </c>
      <c r="B71" s="24" t="s">
        <v>66</v>
      </c>
      <c r="C71" s="22">
        <f>SUMIFS('[1]CONCENTRADO DE PARTIDAS 2023'!O$11:O$124,'[1]CONCENTRADO DE PARTIDAS 2023'!$A$11:$A$124,$A71)</f>
        <v>946563.30999999994</v>
      </c>
      <c r="G71" s="19"/>
    </row>
    <row r="72" spans="1:7" s="25" customFormat="1" ht="17.25" customHeight="1" thickBot="1" x14ac:dyDescent="0.3">
      <c r="A72" s="23">
        <v>29801</v>
      </c>
      <c r="B72" s="24" t="s">
        <v>67</v>
      </c>
      <c r="C72" s="22">
        <f>SUMIFS('[1]CONCENTRADO DE PARTIDAS 2023'!O$11:O$124,'[1]CONCENTRADO DE PARTIDAS 2023'!$A$11:$A$124,$A72)</f>
        <v>2930284.96</v>
      </c>
      <c r="G72" s="19"/>
    </row>
    <row r="73" spans="1:7" s="18" customFormat="1" ht="24.95" customHeight="1" thickBot="1" x14ac:dyDescent="0.3">
      <c r="A73" s="15">
        <v>3000</v>
      </c>
      <c r="B73" s="16" t="s">
        <v>68</v>
      </c>
      <c r="C73" s="27">
        <f>SUM(C74:C118)</f>
        <v>299043540.70999998</v>
      </c>
      <c r="G73" s="19"/>
    </row>
    <row r="74" spans="1:7" s="25" customFormat="1" ht="17.25" customHeight="1" x14ac:dyDescent="0.25">
      <c r="A74" s="20">
        <v>31101</v>
      </c>
      <c r="B74" s="21" t="s">
        <v>69</v>
      </c>
      <c r="C74" s="22">
        <f>SUMIFS('[1]CONCENTRADO DE PARTIDAS 2023'!O$11:O$124,'[1]CONCENTRADO DE PARTIDAS 2023'!$A$11:$A$124,$A74)</f>
        <v>229999999.99999994</v>
      </c>
      <c r="G74" s="19"/>
    </row>
    <row r="75" spans="1:7" s="25" customFormat="1" ht="17.25" customHeight="1" x14ac:dyDescent="0.25">
      <c r="A75" s="20">
        <v>31401</v>
      </c>
      <c r="B75" s="28" t="s">
        <v>70</v>
      </c>
      <c r="C75" s="22">
        <f>SUMIFS('[1]CONCENTRADO DE PARTIDAS 2023'!O$11:O$124,'[1]CONCENTRADO DE PARTIDAS 2023'!$A$11:$A$124,$A75)</f>
        <v>407494.68000000011</v>
      </c>
      <c r="G75" s="19"/>
    </row>
    <row r="76" spans="1:7" s="25" customFormat="1" ht="17.25" customHeight="1" x14ac:dyDescent="0.25">
      <c r="A76" s="23">
        <v>31501</v>
      </c>
      <c r="B76" s="24" t="s">
        <v>71</v>
      </c>
      <c r="C76" s="22">
        <f>SUMIFS('[1]CONCENTRADO DE PARTIDAS 2023'!O$11:O$124,'[1]CONCENTRADO DE PARTIDAS 2023'!$A$11:$A$124,$A76)</f>
        <v>400000.00000000012</v>
      </c>
      <c r="G76" s="19"/>
    </row>
    <row r="77" spans="1:7" s="25" customFormat="1" ht="17.25" customHeight="1" x14ac:dyDescent="0.25">
      <c r="A77" s="23">
        <v>31701</v>
      </c>
      <c r="B77" s="24" t="s">
        <v>72</v>
      </c>
      <c r="C77" s="22">
        <f>SUMIFS('[1]CONCENTRADO DE PARTIDAS 2023'!O$11:O$124,'[1]CONCENTRADO DE PARTIDAS 2023'!$A$11:$A$124,$A77)</f>
        <v>828118.07999999973</v>
      </c>
      <c r="G77" s="19"/>
    </row>
    <row r="78" spans="1:7" s="25" customFormat="1" ht="17.25" customHeight="1" x14ac:dyDescent="0.25">
      <c r="A78" s="23">
        <v>32201</v>
      </c>
      <c r="B78" s="24" t="s">
        <v>73</v>
      </c>
      <c r="C78" s="22">
        <f>SUMIFS('[1]CONCENTRADO DE PARTIDAS 2023'!O$11:O$124,'[1]CONCENTRADO DE PARTIDAS 2023'!$A$11:$A$124,$A78)</f>
        <v>198000</v>
      </c>
      <c r="G78" s="19"/>
    </row>
    <row r="79" spans="1:7" s="25" customFormat="1" ht="17.25" customHeight="1" x14ac:dyDescent="0.25">
      <c r="A79" s="23">
        <v>32601</v>
      </c>
      <c r="B79" s="24" t="s">
        <v>74</v>
      </c>
      <c r="C79" s="22">
        <f>SUMIFS('[1]CONCENTRADO DE PARTIDAS 2023'!O$11:O$124,'[1]CONCENTRADO DE PARTIDAS 2023'!$A$11:$A$124,$A79)</f>
        <v>1000000</v>
      </c>
      <c r="G79" s="19"/>
    </row>
    <row r="80" spans="1:7" s="25" customFormat="1" ht="17.25" customHeight="1" x14ac:dyDescent="0.25">
      <c r="A80" s="23">
        <v>32604</v>
      </c>
      <c r="B80" s="24" t="s">
        <v>75</v>
      </c>
      <c r="C80" s="22">
        <f>SUMIFS('[1]CONCENTRADO DE PARTIDAS 2023'!O$11:O$124,'[1]CONCENTRADO DE PARTIDAS 2023'!$A$11:$A$124,$A80)</f>
        <v>1404000</v>
      </c>
      <c r="G80" s="19"/>
    </row>
    <row r="81" spans="1:7" s="25" customFormat="1" ht="17.25" customHeight="1" x14ac:dyDescent="0.25">
      <c r="A81" s="23">
        <v>32702</v>
      </c>
      <c r="B81" s="24" t="s">
        <v>76</v>
      </c>
      <c r="C81" s="22">
        <f>SUMIFS('[1]CONCENTRADO DE PARTIDAS 2023'!O$11:O$124,'[1]CONCENTRADO DE PARTIDAS 2023'!$A$11:$A$124,$A81)</f>
        <v>119000.00000000001</v>
      </c>
      <c r="G81" s="19"/>
    </row>
    <row r="82" spans="1:7" s="25" customFormat="1" ht="17.25" customHeight="1" x14ac:dyDescent="0.25">
      <c r="A82" s="23">
        <v>33103</v>
      </c>
      <c r="B82" s="24" t="s">
        <v>77</v>
      </c>
      <c r="C82" s="22">
        <f>SUMIFS('[1]CONCENTRADO DE PARTIDAS 2023'!O$11:O$124,'[1]CONCENTRADO DE PARTIDAS 2023'!$A$11:$A$124,$A82)</f>
        <v>50000</v>
      </c>
      <c r="G82" s="19"/>
    </row>
    <row r="83" spans="1:7" s="25" customFormat="1" ht="17.25" customHeight="1" x14ac:dyDescent="0.25">
      <c r="A83" s="23">
        <v>33202</v>
      </c>
      <c r="B83" s="24" t="s">
        <v>78</v>
      </c>
      <c r="C83" s="22">
        <f>SUMIFS('[1]CONCENTRADO DE PARTIDAS 2023'!O$11:O$124,'[1]CONCENTRADO DE PARTIDAS 2023'!$A$11:$A$124,$A83)</f>
        <v>1800000</v>
      </c>
      <c r="G83" s="19"/>
    </row>
    <row r="84" spans="1:7" s="25" customFormat="1" ht="17.25" customHeight="1" x14ac:dyDescent="0.25">
      <c r="A84" s="23">
        <v>33301</v>
      </c>
      <c r="B84" s="24" t="s">
        <v>79</v>
      </c>
      <c r="C84" s="22">
        <f>SUMIFS('[1]CONCENTRADO DE PARTIDAS 2023'!O$11:O$124,'[1]CONCENTRADO DE PARTIDAS 2023'!$A$11:$A$124,$A84)</f>
        <v>100000</v>
      </c>
      <c r="G84" s="19"/>
    </row>
    <row r="85" spans="1:7" s="25" customFormat="1" ht="17.25" customHeight="1" x14ac:dyDescent="0.25">
      <c r="A85" s="23">
        <v>33601</v>
      </c>
      <c r="B85" s="24" t="s">
        <v>80</v>
      </c>
      <c r="C85" s="22">
        <f>SUMIFS('[1]CONCENTRADO DE PARTIDAS 2023'!O$11:O$124,'[1]CONCENTRADO DE PARTIDAS 2023'!$A$11:$A$124,$A85)</f>
        <v>99999.999999999971</v>
      </c>
      <c r="G85" s="19"/>
    </row>
    <row r="86" spans="1:7" s="25" customFormat="1" ht="17.25" customHeight="1" x14ac:dyDescent="0.25">
      <c r="A86" s="23">
        <v>34101</v>
      </c>
      <c r="B86" s="24" t="s">
        <v>81</v>
      </c>
      <c r="C86" s="22">
        <f>SUMIFS('[1]CONCENTRADO DE PARTIDAS 2023'!O$11:O$124,'[1]CONCENTRADO DE PARTIDAS 2023'!$A$11:$A$124,$A86)</f>
        <v>4000000</v>
      </c>
      <c r="G86" s="19"/>
    </row>
    <row r="87" spans="1:7" s="25" customFormat="1" ht="17.25" customHeight="1" x14ac:dyDescent="0.25">
      <c r="A87" s="23">
        <v>34301</v>
      </c>
      <c r="B87" s="24" t="s">
        <v>82</v>
      </c>
      <c r="C87" s="22">
        <f>SUMIFS('[1]CONCENTRADO DE PARTIDAS 2023'!O$11:O$124,'[1]CONCENTRADO DE PARTIDAS 2023'!$A$11:$A$124,$A87)</f>
        <v>2400000</v>
      </c>
      <c r="G87" s="19"/>
    </row>
    <row r="88" spans="1:7" s="25" customFormat="1" ht="17.25" customHeight="1" x14ac:dyDescent="0.25">
      <c r="A88" s="23">
        <v>35101</v>
      </c>
      <c r="B88" s="29" t="s">
        <v>83</v>
      </c>
      <c r="C88" s="22">
        <f>SUMIFS('[1]CONCENTRADO DE PARTIDAS 2023'!O$11:O$124,'[1]CONCENTRADO DE PARTIDAS 2023'!$A$11:$A$124,$A88)</f>
        <v>100000</v>
      </c>
      <c r="G88" s="19"/>
    </row>
    <row r="89" spans="1:7" s="25" customFormat="1" ht="17.25" customHeight="1" x14ac:dyDescent="0.25">
      <c r="A89" s="23">
        <v>35201</v>
      </c>
      <c r="B89" s="24" t="s">
        <v>84</v>
      </c>
      <c r="C89" s="22">
        <f>SUMIFS('[1]CONCENTRADO DE PARTIDAS 2023'!O$11:O$124,'[1]CONCENTRADO DE PARTIDAS 2023'!$A$11:$A$124,$A89)</f>
        <v>60000</v>
      </c>
      <c r="G89" s="19"/>
    </row>
    <row r="90" spans="1:7" s="25" customFormat="1" ht="17.25" customHeight="1" x14ac:dyDescent="0.25">
      <c r="A90" s="26">
        <v>35301</v>
      </c>
      <c r="B90" s="24" t="s">
        <v>85</v>
      </c>
      <c r="C90" s="22">
        <f>SUMIFS('[1]CONCENTRADO DE PARTIDAS 2023'!O$11:O$124,'[1]CONCENTRADO DE PARTIDAS 2023'!$A$11:$A$124,$A90)</f>
        <v>20000</v>
      </c>
      <c r="G90" s="19"/>
    </row>
    <row r="91" spans="1:7" s="25" customFormat="1" ht="17.25" customHeight="1" x14ac:dyDescent="0.25">
      <c r="A91" s="23">
        <v>35501</v>
      </c>
      <c r="B91" s="24" t="s">
        <v>86</v>
      </c>
      <c r="C91" s="22">
        <f>SUMIFS('[1]CONCENTRADO DE PARTIDAS 2023'!O$11:O$124,'[1]CONCENTRADO DE PARTIDAS 2023'!$A$11:$A$124,$A91)</f>
        <v>1699999.9999999998</v>
      </c>
      <c r="G91" s="19"/>
    </row>
    <row r="92" spans="1:7" s="25" customFormat="1" ht="17.25" customHeight="1" x14ac:dyDescent="0.25">
      <c r="A92" s="23">
        <v>35702</v>
      </c>
      <c r="B92" s="24" t="s">
        <v>87</v>
      </c>
      <c r="C92" s="22">
        <f>SUMIFS('[1]CONCENTRADO DE PARTIDAS 2023'!O$11:O$124,'[1]CONCENTRADO DE PARTIDAS 2023'!$A$11:$A$124,$A92)</f>
        <v>2500000</v>
      </c>
      <c r="G92" s="19"/>
    </row>
    <row r="93" spans="1:7" s="25" customFormat="1" ht="17.25" customHeight="1" x14ac:dyDescent="0.25">
      <c r="A93" s="23">
        <v>35706</v>
      </c>
      <c r="B93" s="24" t="s">
        <v>88</v>
      </c>
      <c r="C93" s="22">
        <f>SUMIFS('[1]CONCENTRADO DE PARTIDAS 2023'!O$11:O$124,'[1]CONCENTRADO DE PARTIDAS 2023'!$A$11:$A$124,$A93)</f>
        <v>900000</v>
      </c>
      <c r="G93" s="19"/>
    </row>
    <row r="94" spans="1:7" s="25" customFormat="1" ht="17.25" customHeight="1" x14ac:dyDescent="0.25">
      <c r="A94" s="23">
        <v>35718</v>
      </c>
      <c r="B94" s="24" t="s">
        <v>89</v>
      </c>
      <c r="C94" s="22">
        <f>SUMIFS('[1]CONCENTRADO DE PARTIDAS 2023'!O$11:O$124,'[1]CONCENTRADO DE PARTIDAS 2023'!$A$11:$A$124,$A94)</f>
        <v>20000</v>
      </c>
      <c r="G94" s="19"/>
    </row>
    <row r="95" spans="1:7" s="25" customFormat="1" ht="17.25" customHeight="1" x14ac:dyDescent="0.25">
      <c r="A95" s="23">
        <v>35901</v>
      </c>
      <c r="B95" s="24" t="s">
        <v>90</v>
      </c>
      <c r="C95" s="22">
        <f>SUMIFS('[1]CONCENTRADO DE PARTIDAS 2023'!O$11:O$124,'[1]CONCENTRADO DE PARTIDAS 2023'!$A$11:$A$124,$A95)</f>
        <v>200000.00000000003</v>
      </c>
      <c r="G95" s="19"/>
    </row>
    <row r="96" spans="1:7" s="31" customFormat="1" ht="17.25" customHeight="1" x14ac:dyDescent="0.25">
      <c r="A96" s="26">
        <v>36101</v>
      </c>
      <c r="B96" s="30" t="s">
        <v>91</v>
      </c>
      <c r="C96" s="22">
        <f>SUMIFS('[1]CONCENTRADO DE PARTIDAS 2023'!O$11:O$124,'[1]CONCENTRADO DE PARTIDAS 2023'!$A$11:$A$124,$A96)</f>
        <v>360000</v>
      </c>
      <c r="G96" s="19"/>
    </row>
    <row r="97" spans="1:7" s="25" customFormat="1" ht="17.25" customHeight="1" x14ac:dyDescent="0.25">
      <c r="A97" s="26">
        <v>36202</v>
      </c>
      <c r="B97" s="30" t="s">
        <v>92</v>
      </c>
      <c r="C97" s="22">
        <f>SUMIFS('[1]CONCENTRADO DE PARTIDAS 2023'!O$11:O$124,'[1]CONCENTRADO DE PARTIDAS 2023'!$A$11:$A$124,$A97)</f>
        <v>100000</v>
      </c>
      <c r="G97" s="19"/>
    </row>
    <row r="98" spans="1:7" s="25" customFormat="1" ht="17.25" customHeight="1" x14ac:dyDescent="0.25">
      <c r="A98" s="23">
        <v>36901</v>
      </c>
      <c r="B98" s="24" t="s">
        <v>93</v>
      </c>
      <c r="C98" s="22">
        <f>SUMIFS('[1]CONCENTRADO DE PARTIDAS 2023'!O$11:O$124,'[1]CONCENTRADO DE PARTIDAS 2023'!$A$11:$A$124,$A98)</f>
        <v>32242.800000000007</v>
      </c>
      <c r="G98" s="19"/>
    </row>
    <row r="99" spans="1:7" s="25" customFormat="1" ht="17.25" customHeight="1" x14ac:dyDescent="0.25">
      <c r="A99" s="23">
        <v>37201</v>
      </c>
      <c r="B99" s="24" t="s">
        <v>94</v>
      </c>
      <c r="C99" s="22">
        <f>SUMIFS('[1]CONCENTRADO DE PARTIDAS 2023'!O$11:O$124,'[1]CONCENTRADO DE PARTIDAS 2023'!$A$11:$A$124,$A99)</f>
        <v>1740078.3999999997</v>
      </c>
      <c r="G99" s="19"/>
    </row>
    <row r="100" spans="1:7" s="25" customFormat="1" ht="17.25" customHeight="1" x14ac:dyDescent="0.25">
      <c r="A100" s="23">
        <v>37202</v>
      </c>
      <c r="B100" s="24" t="s">
        <v>95</v>
      </c>
      <c r="C100" s="22">
        <f>SUMIFS('[1]CONCENTRADO DE PARTIDAS 2023'!O$11:O$124,'[1]CONCENTRADO DE PARTIDAS 2023'!$A$11:$A$124,$A100)</f>
        <v>39999.999999999993</v>
      </c>
      <c r="G100" s="19"/>
    </row>
    <row r="101" spans="1:7" s="25" customFormat="1" ht="17.25" customHeight="1" x14ac:dyDescent="0.25">
      <c r="A101" s="23">
        <v>37203</v>
      </c>
      <c r="B101" s="24" t="s">
        <v>96</v>
      </c>
      <c r="C101" s="22">
        <f>SUMIFS('[1]CONCENTRADO DE PARTIDAS 2023'!O$11:O$124,'[1]CONCENTRADO DE PARTIDAS 2023'!$A$11:$A$124,$A101)</f>
        <v>25000</v>
      </c>
      <c r="G101" s="19"/>
    </row>
    <row r="102" spans="1:7" s="25" customFormat="1" ht="17.25" customHeight="1" x14ac:dyDescent="0.25">
      <c r="A102" s="23">
        <v>37204</v>
      </c>
      <c r="B102" s="24" t="s">
        <v>97</v>
      </c>
      <c r="C102" s="22">
        <f>SUMIFS('[1]CONCENTRADO DE PARTIDAS 2023'!O$11:O$124,'[1]CONCENTRADO DE PARTIDAS 2023'!$A$11:$A$124,$A102)</f>
        <v>40000</v>
      </c>
      <c r="G102" s="19"/>
    </row>
    <row r="103" spans="1:7" s="25" customFormat="1" ht="17.25" customHeight="1" x14ac:dyDescent="0.25">
      <c r="A103" s="23">
        <v>37501</v>
      </c>
      <c r="B103" s="24" t="s">
        <v>98</v>
      </c>
      <c r="C103" s="22">
        <f>SUMIFS('[1]CONCENTRADO DE PARTIDAS 2023'!O$11:O$124,'[1]CONCENTRADO DE PARTIDAS 2023'!$A$11:$A$124,$A103)</f>
        <v>20000</v>
      </c>
      <c r="G103" s="19"/>
    </row>
    <row r="104" spans="1:7" s="25" customFormat="1" ht="17.25" customHeight="1" x14ac:dyDescent="0.25">
      <c r="A104" s="23">
        <v>37502</v>
      </c>
      <c r="B104" s="24" t="s">
        <v>99</v>
      </c>
      <c r="C104" s="22">
        <f>SUMIFS('[1]CONCENTRADO DE PARTIDAS 2023'!O$11:O$124,'[1]CONCENTRADO DE PARTIDAS 2023'!$A$11:$A$124,$A104)</f>
        <v>15000</v>
      </c>
      <c r="G104" s="19"/>
    </row>
    <row r="105" spans="1:7" s="25" customFormat="1" ht="17.25" customHeight="1" x14ac:dyDescent="0.25">
      <c r="A105" s="23">
        <v>37503</v>
      </c>
      <c r="B105" s="24" t="s">
        <v>100</v>
      </c>
      <c r="C105" s="22">
        <f>SUMIFS('[1]CONCENTRADO DE PARTIDAS 2023'!O$11:O$124,'[1]CONCENTRADO DE PARTIDAS 2023'!$A$11:$A$124,$A105)</f>
        <v>20000</v>
      </c>
      <c r="G105" s="19"/>
    </row>
    <row r="106" spans="1:7" s="25" customFormat="1" ht="17.25" customHeight="1" x14ac:dyDescent="0.25">
      <c r="A106" s="23">
        <v>39101</v>
      </c>
      <c r="B106" s="24" t="s">
        <v>101</v>
      </c>
      <c r="C106" s="22">
        <f>SUMIFS('[1]CONCENTRADO DE PARTIDAS 2023'!O$11:O$124,'[1]CONCENTRADO DE PARTIDAS 2023'!$A$11:$A$124,$A106)</f>
        <v>99999.999999999971</v>
      </c>
      <c r="G106" s="19"/>
    </row>
    <row r="107" spans="1:7" s="25" customFormat="1" ht="17.25" customHeight="1" x14ac:dyDescent="0.25">
      <c r="A107" s="23">
        <v>39201</v>
      </c>
      <c r="B107" s="24" t="s">
        <v>102</v>
      </c>
      <c r="C107" s="22">
        <f>SUMIFS('[1]CONCENTRADO DE PARTIDAS 2023'!O$11:O$124,'[1]CONCENTRADO DE PARTIDAS 2023'!$A$11:$A$124,$A107)</f>
        <v>18640375.800000001</v>
      </c>
      <c r="G107" s="19"/>
    </row>
    <row r="108" spans="1:7" s="25" customFormat="1" ht="33" customHeight="1" x14ac:dyDescent="0.25">
      <c r="A108" s="23">
        <v>39213</v>
      </c>
      <c r="B108" s="24" t="s">
        <v>103</v>
      </c>
      <c r="C108" s="22">
        <f>SUMIFS('[1]CONCENTRADO DE PARTIDAS 2023'!O$11:O$124,'[1]CONCENTRADO DE PARTIDAS 2023'!$A$11:$A$124,$A108)</f>
        <v>20000</v>
      </c>
      <c r="G108" s="19"/>
    </row>
    <row r="109" spans="1:7" s="25" customFormat="1" ht="17.25" customHeight="1" x14ac:dyDescent="0.25">
      <c r="A109" s="23">
        <v>39401</v>
      </c>
      <c r="B109" s="24" t="s">
        <v>104</v>
      </c>
      <c r="C109" s="22">
        <f>SUMIFS('[1]CONCENTRADO DE PARTIDAS 2023'!O$11:O$124,'[1]CONCENTRADO DE PARTIDAS 2023'!$A$11:$A$124,$A109)</f>
        <v>750000</v>
      </c>
      <c r="G109" s="19"/>
    </row>
    <row r="110" spans="1:7" s="25" customFormat="1" ht="17.25" customHeight="1" x14ac:dyDescent="0.25">
      <c r="A110" s="23">
        <v>39501</v>
      </c>
      <c r="B110" s="24" t="s">
        <v>105</v>
      </c>
      <c r="C110" s="22">
        <f>SUMIFS('[1]CONCENTRADO DE PARTIDAS 2023'!O$11:O$124,'[1]CONCENTRADO DE PARTIDAS 2023'!$A$11:$A$124,$A110)</f>
        <v>8325792.2999999998</v>
      </c>
      <c r="G110" s="19"/>
    </row>
    <row r="111" spans="1:7" s="25" customFormat="1" ht="17.25" customHeight="1" x14ac:dyDescent="0.25">
      <c r="A111" s="23">
        <v>39502</v>
      </c>
      <c r="B111" s="24" t="s">
        <v>106</v>
      </c>
      <c r="C111" s="22">
        <f>SUMIFS('[1]CONCENTRADO DE PARTIDAS 2023'!O$11:O$124,'[1]CONCENTRADO DE PARTIDAS 2023'!$A$11:$A$124,$A111)</f>
        <v>6442649.6400000015</v>
      </c>
      <c r="G111" s="19"/>
    </row>
    <row r="112" spans="1:7" s="25" customFormat="1" ht="17.25" customHeight="1" x14ac:dyDescent="0.25">
      <c r="A112" s="26">
        <v>39504</v>
      </c>
      <c r="B112" s="24" t="s">
        <v>107</v>
      </c>
      <c r="C112" s="22">
        <f>SUMIFS('[1]CONCENTRADO DE PARTIDAS 2023'!O$11:O$124,'[1]CONCENTRADO DE PARTIDAS 2023'!$A$11:$A$124,$A112)</f>
        <v>100000</v>
      </c>
      <c r="G112" s="19"/>
    </row>
    <row r="113" spans="1:7" s="25" customFormat="1" ht="17.25" customHeight="1" x14ac:dyDescent="0.25">
      <c r="A113" s="23">
        <v>39601</v>
      </c>
      <c r="B113" s="24" t="s">
        <v>108</v>
      </c>
      <c r="C113" s="22">
        <f>SUMIFS('[1]CONCENTRADO DE PARTIDAS 2023'!O$11:O$124,'[1]CONCENTRADO DE PARTIDAS 2023'!$A$11:$A$124,$A113)</f>
        <v>500000</v>
      </c>
      <c r="G113" s="19"/>
    </row>
    <row r="114" spans="1:7" s="25" customFormat="1" ht="17.25" customHeight="1" x14ac:dyDescent="0.25">
      <c r="A114" s="23">
        <v>39602</v>
      </c>
      <c r="B114" s="24" t="s">
        <v>109</v>
      </c>
      <c r="C114" s="22">
        <f>SUMIFS('[1]CONCENTRADO DE PARTIDAS 2023'!O$11:O$124,'[1]CONCENTRADO DE PARTIDAS 2023'!$A$11:$A$124,$A114)</f>
        <v>10000</v>
      </c>
      <c r="G114" s="19"/>
    </row>
    <row r="115" spans="1:7" s="25" customFormat="1" ht="17.25" customHeight="1" x14ac:dyDescent="0.25">
      <c r="A115" s="23">
        <v>39801</v>
      </c>
      <c r="B115" s="24" t="s">
        <v>110</v>
      </c>
      <c r="C115" s="22">
        <f>SUMIFS('[1]CONCENTRADO DE PARTIDAS 2023'!O$11:O$124,'[1]CONCENTRADO DE PARTIDAS 2023'!$A$11:$A$124,$A115)</f>
        <v>1390563</v>
      </c>
      <c r="G115" s="19"/>
    </row>
    <row r="116" spans="1:7" s="25" customFormat="1" ht="17.25" customHeight="1" x14ac:dyDescent="0.25">
      <c r="A116" s="23">
        <v>39802</v>
      </c>
      <c r="B116" s="24" t="s">
        <v>111</v>
      </c>
      <c r="C116" s="22">
        <f>SUMIFS('[1]CONCENTRADO DE PARTIDAS 2023'!O$11:O$124,'[1]CONCENTRADO DE PARTIDAS 2023'!$A$11:$A$124,$A116)</f>
        <v>1390863</v>
      </c>
      <c r="G116" s="19"/>
    </row>
    <row r="117" spans="1:7" s="25" customFormat="1" ht="17.25" customHeight="1" x14ac:dyDescent="0.25">
      <c r="A117" s="23">
        <v>39803</v>
      </c>
      <c r="B117" s="24" t="s">
        <v>112</v>
      </c>
      <c r="C117" s="22">
        <f>SUMIFS('[1]CONCENTRADO DE PARTIDAS 2023'!O$11:O$124,'[1]CONCENTRADO DE PARTIDAS 2023'!$A$11:$A$124,$A117)</f>
        <v>9283499.9999999981</v>
      </c>
      <c r="G117" s="19"/>
    </row>
    <row r="118" spans="1:7" s="25" customFormat="1" ht="17.25" customHeight="1" thickBot="1" x14ac:dyDescent="0.3">
      <c r="A118" s="23">
        <v>39804</v>
      </c>
      <c r="B118" s="24" t="s">
        <v>113</v>
      </c>
      <c r="C118" s="22">
        <f>SUMIFS('[1]CONCENTRADO DE PARTIDAS 2023'!O$11:O$124,'[1]CONCENTRADO DE PARTIDAS 2023'!$A$11:$A$124,$A118)</f>
        <v>1390863.01</v>
      </c>
      <c r="G118" s="19"/>
    </row>
    <row r="119" spans="1:7" s="18" customFormat="1" ht="24.95" customHeight="1" thickBot="1" x14ac:dyDescent="0.3">
      <c r="A119" s="15">
        <v>4000</v>
      </c>
      <c r="B119" s="16" t="s">
        <v>114</v>
      </c>
      <c r="C119" s="27">
        <f t="shared" ref="C119" si="0">SUM(C120:C120)</f>
        <v>50000</v>
      </c>
      <c r="G119" s="19"/>
    </row>
    <row r="120" spans="1:7" s="25" customFormat="1" ht="18.75" customHeight="1" thickBot="1" x14ac:dyDescent="0.3">
      <c r="A120" s="20">
        <v>44101</v>
      </c>
      <c r="B120" s="29" t="s">
        <v>115</v>
      </c>
      <c r="C120" s="22">
        <f>SUMIFS('[1]CONCENTRADO DE PARTIDAS 2023'!O$11:O$124,'[1]CONCENTRADO DE PARTIDAS 2023'!$A$11:$A$124,$A120)</f>
        <v>50000</v>
      </c>
      <c r="G120" s="19"/>
    </row>
    <row r="121" spans="1:7" s="18" customFormat="1" ht="24.95" customHeight="1" thickBot="1" x14ac:dyDescent="0.3">
      <c r="A121" s="15">
        <v>5000</v>
      </c>
      <c r="B121" s="16" t="s">
        <v>116</v>
      </c>
      <c r="C121" s="27">
        <v>0</v>
      </c>
      <c r="G121" s="19"/>
    </row>
    <row r="122" spans="1:7" ht="24.95" customHeight="1" thickBot="1" x14ac:dyDescent="0.3">
      <c r="A122" s="15">
        <v>6000</v>
      </c>
      <c r="B122" s="16" t="s">
        <v>117</v>
      </c>
      <c r="C122" s="32">
        <f t="shared" ref="C122" si="1">SUM(C123:C123)</f>
        <v>14912300.640000001</v>
      </c>
      <c r="F122" s="25"/>
      <c r="G122" s="19"/>
    </row>
    <row r="123" spans="1:7" ht="20.25" customHeight="1" thickBot="1" x14ac:dyDescent="0.3">
      <c r="A123" s="33">
        <v>61401</v>
      </c>
      <c r="B123" s="29" t="s">
        <v>118</v>
      </c>
      <c r="C123" s="22">
        <f>SUMIFS('[1]CONCENTRADO DE PARTIDAS 2023'!O$11:O$124,'[1]CONCENTRADO DE PARTIDAS 2023'!$A$11:$A$124,$A123)</f>
        <v>14912300.640000001</v>
      </c>
      <c r="F123" s="25"/>
      <c r="G123" s="19"/>
    </row>
    <row r="124" spans="1:7" ht="24.95" customHeight="1" thickBot="1" x14ac:dyDescent="0.3">
      <c r="A124" s="34">
        <v>9000</v>
      </c>
      <c r="B124" s="16" t="s">
        <v>119</v>
      </c>
      <c r="C124" s="35">
        <v>0</v>
      </c>
      <c r="F124" s="18"/>
      <c r="G124" s="19"/>
    </row>
    <row r="125" spans="1:7" s="39" customFormat="1" ht="35.1" customHeight="1" thickBot="1" x14ac:dyDescent="0.3">
      <c r="A125" s="36" t="s">
        <v>120</v>
      </c>
      <c r="B125" s="37"/>
      <c r="C125" s="38">
        <f>C9+C40+C73+C119+C121+C122+C124</f>
        <v>846633045.2700001</v>
      </c>
      <c r="G125" s="19"/>
    </row>
    <row r="126" spans="1:7" ht="89.25" customHeight="1" x14ac:dyDescent="0.25"/>
    <row r="127" spans="1:7" x14ac:dyDescent="0.25">
      <c r="C127" s="42"/>
    </row>
    <row r="129" spans="3:3" x14ac:dyDescent="0.25">
      <c r="C129" s="43"/>
    </row>
    <row r="149" spans="2:3" x14ac:dyDescent="0.25">
      <c r="B149" s="43"/>
      <c r="C149" s="43"/>
    </row>
  </sheetData>
  <mergeCells count="2">
    <mergeCell ref="A5:C6"/>
    <mergeCell ref="A125:B125"/>
  </mergeCells>
  <printOptions horizontalCentered="1"/>
  <pageMargins left="0.39370078740157483" right="0.39370078740157483" top="0.11811023622047245" bottom="0.39370078740157483" header="0.31496062992125984" footer="0.31496062992125984"/>
  <pageSetup scale="71" firstPageNumber="55" orientation="portrait" horizontalDpi="4294967293" verticalDpi="4294967293" r:id="rId1"/>
  <headerFooter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971D9-BDDE-4796-9A3A-5795F59BB85E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egresos</vt:lpstr>
      <vt:lpstr>Hoja1</vt:lpstr>
      <vt:lpstr>egresos!Área_de_impresión</vt:lpstr>
      <vt:lpstr>egresos!Títulos_a_imprimir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RH-PC2</dc:creator>
  <cp:lastModifiedBy>RH-PC2</cp:lastModifiedBy>
  <dcterms:created xsi:type="dcterms:W3CDTF">2023-01-25T21:57:03Z</dcterms:created>
  <dcterms:modified xsi:type="dcterms:W3CDTF">2023-01-25T21:58:22Z</dcterms:modified>
</cp:coreProperties>
</file>