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ª trim-25 Portal\"/>
    </mc:Choice>
  </mc:AlternateContent>
  <bookViews>
    <workbookView xWindow="0" yWindow="0" windowWidth="28800" windowHeight="11130"/>
  </bookViews>
  <sheets>
    <sheet name="N DE DESGLOSE" sheetId="4" r:id="rId1"/>
  </sheets>
  <definedNames>
    <definedName name="_xlnm.Print_Area" localSheetId="0">'N DE DESGLOSE'!$A$1:$N$739</definedName>
    <definedName name="_xlnm.Print_Titles" localSheetId="0">'N DE DESGLOSE'!$1:$4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66" i="4" l="1"/>
  <c r="H412" i="4"/>
  <c r="E343" i="4" l="1"/>
  <c r="C190" i="4" l="1"/>
  <c r="E186" i="4"/>
  <c r="F407" i="4" l="1"/>
  <c r="I58" i="4"/>
  <c r="E192" i="4"/>
  <c r="E189" i="4"/>
  <c r="F558" i="4"/>
  <c r="I480" i="4"/>
  <c r="C187" i="4" l="1"/>
  <c r="D318" i="4" l="1"/>
  <c r="I142" i="4" l="1"/>
  <c r="I689" i="4"/>
  <c r="I343" i="4" l="1"/>
  <c r="H318" i="4"/>
  <c r="F318" i="4"/>
  <c r="H309" i="4"/>
  <c r="F309" i="4"/>
  <c r="F319" i="4" l="1"/>
  <c r="H319" i="4"/>
  <c r="M412" i="4" l="1"/>
  <c r="K412" i="4"/>
  <c r="J412" i="4"/>
  <c r="I113" i="4" l="1"/>
  <c r="I16" i="4" l="1"/>
  <c r="I665" i="4" l="1"/>
  <c r="I523" i="4" l="1"/>
  <c r="I95" i="4" l="1"/>
  <c r="I472" i="4" l="1"/>
  <c r="I470" i="4"/>
  <c r="I471" i="4"/>
  <c r="I481" i="4"/>
  <c r="I165" i="4"/>
  <c r="I712" i="4"/>
  <c r="I721" i="4" s="1"/>
  <c r="I673" i="4"/>
  <c r="J558" i="4"/>
  <c r="J567" i="4" s="1"/>
  <c r="F567" i="4"/>
  <c r="L548" i="4"/>
  <c r="L538" i="4"/>
  <c r="H538" i="4"/>
  <c r="L529" i="4"/>
  <c r="H529" i="4"/>
  <c r="L523" i="4"/>
  <c r="G492" i="4"/>
  <c r="E492" i="4"/>
  <c r="I491" i="4"/>
  <c r="I492" i="4" s="1"/>
  <c r="G488" i="4"/>
  <c r="E488" i="4"/>
  <c r="I487" i="4"/>
  <c r="I486" i="4"/>
  <c r="I485" i="4"/>
  <c r="G482" i="4"/>
  <c r="G493" i="4" s="1"/>
  <c r="E482" i="4"/>
  <c r="G474" i="4"/>
  <c r="E474" i="4"/>
  <c r="H449" i="4"/>
  <c r="H426" i="4"/>
  <c r="H420" i="4"/>
  <c r="F412" i="4"/>
  <c r="H382" i="4"/>
  <c r="I334" i="4"/>
  <c r="G334" i="4"/>
  <c r="G343" i="4" s="1"/>
  <c r="E334" i="4"/>
  <c r="D309" i="4"/>
  <c r="E295" i="4"/>
  <c r="C283" i="4"/>
  <c r="G242" i="4"/>
  <c r="J216" i="4"/>
  <c r="I216" i="4"/>
  <c r="G216" i="4"/>
  <c r="E216" i="4"/>
  <c r="C216" i="4"/>
  <c r="J213" i="4"/>
  <c r="I213" i="4"/>
  <c r="G213" i="4"/>
  <c r="E213" i="4"/>
  <c r="C213" i="4"/>
  <c r="K193" i="4"/>
  <c r="J193" i="4"/>
  <c r="I193" i="4"/>
  <c r="G193" i="4"/>
  <c r="E193" i="4"/>
  <c r="C193" i="4"/>
  <c r="K190" i="4"/>
  <c r="J190" i="4"/>
  <c r="I190" i="4"/>
  <c r="G190" i="4"/>
  <c r="E190" i="4"/>
  <c r="K187" i="4"/>
  <c r="J187" i="4"/>
  <c r="I187" i="4"/>
  <c r="G187" i="4"/>
  <c r="E187" i="4"/>
  <c r="I173" i="4"/>
  <c r="J143" i="4"/>
  <c r="I135" i="4"/>
  <c r="I128" i="4"/>
  <c r="I125" i="4"/>
  <c r="J126" i="4" s="1"/>
  <c r="I124" i="4"/>
  <c r="I103" i="4"/>
  <c r="I56" i="4"/>
  <c r="I54" i="4"/>
  <c r="I48" i="4"/>
  <c r="I45" i="4"/>
  <c r="I34" i="4"/>
  <c r="I28" i="4"/>
  <c r="I14" i="4"/>
  <c r="I18" i="4" s="1"/>
  <c r="H431" i="4" l="1"/>
  <c r="E194" i="4"/>
  <c r="J120" i="4"/>
  <c r="J112" i="4"/>
  <c r="J145" i="4"/>
  <c r="J144" i="4"/>
  <c r="I488" i="4"/>
  <c r="I69" i="4"/>
  <c r="I474" i="4"/>
  <c r="G218" i="4"/>
  <c r="C218" i="4"/>
  <c r="J218" i="4"/>
  <c r="L550" i="4"/>
  <c r="I482" i="4"/>
  <c r="I678" i="4"/>
  <c r="J139" i="4"/>
  <c r="I134" i="4"/>
  <c r="E493" i="4"/>
  <c r="H550" i="4"/>
  <c r="J136" i="4"/>
  <c r="J140" i="4" s="1"/>
  <c r="J106" i="4"/>
  <c r="J137" i="4"/>
  <c r="C194" i="4"/>
  <c r="J194" i="4"/>
  <c r="G194" i="4"/>
  <c r="K194" i="4"/>
  <c r="I194" i="4"/>
  <c r="J129" i="4"/>
  <c r="J104" i="4"/>
  <c r="J109" i="4"/>
  <c r="J138" i="4"/>
  <c r="I218" i="4"/>
  <c r="I39" i="4"/>
  <c r="J108" i="4"/>
  <c r="J105" i="4"/>
  <c r="J110" i="4"/>
  <c r="I149" i="4"/>
  <c r="J141" i="4"/>
  <c r="E218" i="4"/>
  <c r="J117" i="4"/>
  <c r="J121" i="4"/>
  <c r="J114" i="4"/>
  <c r="J118" i="4"/>
  <c r="J123" i="4"/>
  <c r="I94" i="4"/>
  <c r="J115" i="4"/>
  <c r="J119" i="4"/>
  <c r="J107" i="4"/>
  <c r="J116" i="4"/>
  <c r="I493" i="4" l="1"/>
  <c r="J130" i="4"/>
  <c r="J127" i="4" l="1"/>
  <c r="J100" i="4"/>
  <c r="J101" i="4"/>
  <c r="J102" i="4"/>
  <c r="J97" i="4"/>
  <c r="J96" i="4"/>
  <c r="J98" i="4"/>
</calcChain>
</file>

<file path=xl/sharedStrings.xml><?xml version="1.0" encoding="utf-8"?>
<sst xmlns="http://schemas.openxmlformats.org/spreadsheetml/2006/main" count="911" uniqueCount="603">
  <si>
    <t>Comisión de Agua Potable y Alcantarillado del Municipio de Acapulco</t>
  </si>
  <si>
    <r>
      <t xml:space="preserve">4.1 INGRESOS DE GESTIÓN: </t>
    </r>
    <r>
      <rPr>
        <sz val="9"/>
        <rFont val="Arial"/>
        <family val="2"/>
      </rPr>
      <t>Comprende el importe de los ingresos provenientes de contribuciones, productos, aprovechamientos, así como de venta de bienes y prestación de servicios.</t>
    </r>
  </si>
  <si>
    <t>Cuenta</t>
  </si>
  <si>
    <t>Nombre de la cuenta</t>
  </si>
  <si>
    <t>Monto</t>
  </si>
  <si>
    <t>%</t>
  </si>
  <si>
    <t>Explicación</t>
  </si>
  <si>
    <t>41500-00000-000-000-000</t>
  </si>
  <si>
    <t>Producto</t>
  </si>
  <si>
    <t>41510-00000-000-000-000</t>
  </si>
  <si>
    <t>41700-00000-000-000-000</t>
  </si>
  <si>
    <t>Ingresos por Ventas de Bienes y Prestación de Servicios</t>
  </si>
  <si>
    <t>41730-00000-000-000-000</t>
  </si>
  <si>
    <t>Total</t>
  </si>
  <si>
    <r>
      <t>4.2 PARTICIPACIONES, APORTACIONES, CONVENIOS, INCENTIVOS DERIVADOS DE LA COLABORACIÓN FISCAL, FONDOS DISTINTOS DE APORTACIONES, TRANSFERENCIAS, ASIGNACIONES, SUBSIDIOS Y SUBVENCIONES, Y PENSIONES Y JUBILACIONES:</t>
    </r>
    <r>
      <rPr>
        <sz val="9"/>
        <rFont val="Arial"/>
        <family val="2"/>
      </rPr>
      <t xml:space="preserve"> 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los recursos que reciben las Entidades Federativas y Municipios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por concepto de participaciones, aportaciones, convenios, incentivos derivados de la colaboración fiscal, fondos distintos de aportaciones; así como los ingresos de los entes públicos que provenientes de transferencias, asignaciones, subsidios y subvenciones, y pensiones y jubilaciones.</t>
    </r>
  </si>
  <si>
    <t>42100-00000-000-000-000</t>
  </si>
  <si>
    <t>Participaciones, Aportaciones, Convenios, Incentivos Derivados de la Colaboración Fiscal y Fondos Distintos de Aportaciones</t>
  </si>
  <si>
    <t>42110-00000-000-000-000</t>
  </si>
  <si>
    <t>Participaciones</t>
  </si>
  <si>
    <t>42120-00000-000-000-000</t>
  </si>
  <si>
    <t>Aportaciones</t>
  </si>
  <si>
    <t>42130-00000-000-000-000</t>
  </si>
  <si>
    <t>Convenios</t>
  </si>
  <si>
    <t>42140-00000-000-000-000</t>
  </si>
  <si>
    <t>Incentivos Derivados de la Colaboracion Fiscal</t>
  </si>
  <si>
    <t>42150-00000-000-000-000</t>
  </si>
  <si>
    <t>Fondos Distintos de Aoprtaciones</t>
  </si>
  <si>
    <t>42200-00000-000-000-000</t>
  </si>
  <si>
    <t>Transferencias, Asignaciones, Subsidios y Subvenciones, y Pensiones y Jubilaciones</t>
  </si>
  <si>
    <t>42210-00000-000-000-000</t>
  </si>
  <si>
    <t>Transferencias y Asignaciones</t>
  </si>
  <si>
    <t>42230-00000-000-000-000</t>
  </si>
  <si>
    <t>42250-00000-000-000-000</t>
  </si>
  <si>
    <t>Pensiones y Jubilaciones</t>
  </si>
  <si>
    <t>42270-00000-000-000-000</t>
  </si>
  <si>
    <t>Transferencias del Fondo Mexicano del Petróleo para la estabilizacion y el Desarrollo</t>
  </si>
  <si>
    <r>
      <t xml:space="preserve">4.3 OTROS INGRESOS Y BENEFICIOS: </t>
    </r>
    <r>
      <rPr>
        <sz val="9"/>
        <rFont val="Arial"/>
        <family val="2"/>
      </rPr>
      <t>Comprende el importe</t>
    </r>
    <r>
      <rPr>
        <b/>
        <sz val="9"/>
        <rFont val="Arial"/>
        <family val="2"/>
      </rPr>
      <t xml:space="preserve"> </t>
    </r>
    <r>
      <rPr>
        <sz val="9"/>
        <rFont val="Arial"/>
        <family val="2"/>
      </rPr>
      <t>de otros ingresos y beneficios obtenidos por los entes públicos, así como otros ingresos propios obtenidos por los Poderes Legislativo y Judicial, los Órganos Autónomos y las entidades de la administración pública paraestatal y paramunicipal por sus actividades diversas no inherentes a su operación que generan recursos y que no sean ingresos por venta de bienes o prestación de servicios.</t>
    </r>
  </si>
  <si>
    <t>43100-00000-000-000-000</t>
  </si>
  <si>
    <t>Ingresos Financieros</t>
  </si>
  <si>
    <t>43110-00000-000-000-000</t>
  </si>
  <si>
    <t>Intereses Ganados de Titulos, Valores y demás Instrumentos Financieros</t>
  </si>
  <si>
    <t>43190-00000-000-000-000</t>
  </si>
  <si>
    <t>Otros Ingresos Financieros</t>
  </si>
  <si>
    <t>43200-00000-000-000-000</t>
  </si>
  <si>
    <t>Incremento por Variación de Inventarios</t>
  </si>
  <si>
    <t>43210-00000-000-000-000</t>
  </si>
  <si>
    <t>Incremento por variación de inventarios de Mercancías para Venta</t>
  </si>
  <si>
    <t>43220-00000-000-000-000</t>
  </si>
  <si>
    <t>Incremento por variación de inventarios de Mercancías Terminadas</t>
  </si>
  <si>
    <t>43230-00000-000-000-000</t>
  </si>
  <si>
    <t>Incremento por variación de inventarios de Mercancías en Proceso de Elaboración</t>
  </si>
  <si>
    <t>43240-00000-000-000-000</t>
  </si>
  <si>
    <t>Incremento por variación de inventarios de Materia Primas, Materialesy Suministros para Producción</t>
  </si>
  <si>
    <t>43250-00000-000-000-000</t>
  </si>
  <si>
    <t>Incremento por variación de Almacenes de Materia Primas, Materialesy Suministros de Consumo</t>
  </si>
  <si>
    <t>43300-00000-000-000-000</t>
  </si>
  <si>
    <t>Disminución del Exceso de Estimaciones por Perdida o Deterioro u Obsolescencia</t>
  </si>
  <si>
    <t>43310-00000-000-000-000</t>
  </si>
  <si>
    <t>43400-00000-000-000-000</t>
  </si>
  <si>
    <t>Disminución del exceso de provisiones</t>
  </si>
  <si>
    <t>43410-00000-000-000-000</t>
  </si>
  <si>
    <t>43900-00000-000-000-000</t>
  </si>
  <si>
    <t>Otros ingresos y Beneficios Varios</t>
  </si>
  <si>
    <t>43920-00000-000-000-000</t>
  </si>
  <si>
    <t>Bonificaciones y Descuentos Obtenidos</t>
  </si>
  <si>
    <t>43930-00000-000-000-000</t>
  </si>
  <si>
    <t>Diferencis por Tipo de Cambios a Favor</t>
  </si>
  <si>
    <t>43940-00000-000-000-000</t>
  </si>
  <si>
    <t>Diferencias de Cotizaciones a Favor en Valores Negociables</t>
  </si>
  <si>
    <t>43950-00000-000-000-000</t>
  </si>
  <si>
    <t>Resultados por Posicion Monetaria</t>
  </si>
  <si>
    <t>43960-00000-000-000-000</t>
  </si>
  <si>
    <t>43970-00000-000-000-000</t>
  </si>
  <si>
    <t>43990-00000-000-000-000</t>
  </si>
  <si>
    <t>“Bajo protesta de decir verdad declaramos que los Estados Financieros y sus Notas son razonablemente correctos y son responsabilidad del emisor”</t>
  </si>
  <si>
    <t xml:space="preserve">Notas a los Estados Financieros </t>
  </si>
  <si>
    <t>Notas de Desglose</t>
  </si>
  <si>
    <t>I) NOTAS AL ESTADO DE ACTIVIDADES</t>
  </si>
  <si>
    <t>1. Explicar aquellas cuentas de los rubros que integran los grupos de: Ingresos de Gestión; Participaciones, Aportaciones, Convenios, Incentivos Derivados de la Colaboración Fiscal, Fondos distintos de Aportaciones, Transparencias, Asignaciones, Subsidios y Subvenciones, y Pensiones y Jubilaciones; y Otros Ingresos y Beneficios, que en lo individual representen el 15% o más del total del rubro al que corresponden.</t>
  </si>
  <si>
    <r>
      <t xml:space="preserve">     </t>
    </r>
    <r>
      <rPr>
        <b/>
        <sz val="11"/>
        <color theme="1"/>
        <rFont val="Calibri"/>
        <family val="2"/>
        <scheme val="minor"/>
      </rPr>
      <t>Ingresos y Otros Beneficios:</t>
    </r>
  </si>
  <si>
    <t xml:space="preserve">     Gastos y Otras Pérdidas:</t>
  </si>
  <si>
    <t>% Gasto</t>
  </si>
  <si>
    <t>51000-00000-000-000-000</t>
  </si>
  <si>
    <t>Gastos de Funcionamiento</t>
  </si>
  <si>
    <t>51100-00000-000-000-000</t>
  </si>
  <si>
    <t>Servicios Personales</t>
  </si>
  <si>
    <t>51110-00000-000-000-000</t>
  </si>
  <si>
    <t>Remuneraciones al Personal Permanente</t>
  </si>
  <si>
    <t>51120-00000-000-000-000</t>
  </si>
  <si>
    <t>Remuneraciones al Personal Transitorio</t>
  </si>
  <si>
    <t>51130-00000-000-000-000</t>
  </si>
  <si>
    <t>Remuneraciones Adicionales y Especiales</t>
  </si>
  <si>
    <t>51140-00000-000-000-000</t>
  </si>
  <si>
    <t>Seguridad Social</t>
  </si>
  <si>
    <t>51150-00000-000-000-000</t>
  </si>
  <si>
    <t>Otras Prestaciones Sociales y Economicas</t>
  </si>
  <si>
    <t>51160-00000-000-000-000</t>
  </si>
  <si>
    <t>51200-00000-000-000-000</t>
  </si>
  <si>
    <t>Materiales y Suministros</t>
  </si>
  <si>
    <t>51210-00000-000-000-000</t>
  </si>
  <si>
    <t>Materiales de Admón y Emisión de Doctos</t>
  </si>
  <si>
    <t>51220-00000-000-000-000</t>
  </si>
  <si>
    <t>Alimentos y Utensilios</t>
  </si>
  <si>
    <t>51230-00000-000-000-000</t>
  </si>
  <si>
    <t>Materias Primas y Materiales de Producción</t>
  </si>
  <si>
    <t>51240-00000-000-000-000</t>
  </si>
  <si>
    <t>Material de Construcción y Reparación</t>
  </si>
  <si>
    <t>51250-00000-000-000-000</t>
  </si>
  <si>
    <t>Productos Químico y Farmacéuticos</t>
  </si>
  <si>
    <t>51260-00000-000-000-000</t>
  </si>
  <si>
    <t>Combustibles, Lubricantes y Aditivos</t>
  </si>
  <si>
    <t>51270-00000-000-000-000</t>
  </si>
  <si>
    <t>Vestuarios, blancos, Prendas de Protección</t>
  </si>
  <si>
    <t>51290-00000-000-000-000</t>
  </si>
  <si>
    <t>Herramientas, Refacciones y Accesorios</t>
  </si>
  <si>
    <t>51300-00000-000-000-000</t>
  </si>
  <si>
    <t>Servicios Generales</t>
  </si>
  <si>
    <t>51310-00000-000-000-000</t>
  </si>
  <si>
    <t>Servicios Básicos</t>
  </si>
  <si>
    <t>51320-00000-000-000-000</t>
  </si>
  <si>
    <t>Servicios de Arrendamientos</t>
  </si>
  <si>
    <t>51330-00000-000-000-000</t>
  </si>
  <si>
    <t>Servicios Profesionales, Cientificos, Técnicos y Otros</t>
  </si>
  <si>
    <t>51340-00000-000-000-000</t>
  </si>
  <si>
    <t>Servicios Financieros Bancarios y Comerciales</t>
  </si>
  <si>
    <t>51350-00000-000-000-000</t>
  </si>
  <si>
    <t>Servicios de Instalación, Reparacion, Mantto y Conservación</t>
  </si>
  <si>
    <t>51360-00000-000-000-000</t>
  </si>
  <si>
    <t>Servicio de comunicación Social y Publicidad</t>
  </si>
  <si>
    <t>Servicios de Traslados Y Viaticos</t>
  </si>
  <si>
    <t>51380-00000-000-000-000</t>
  </si>
  <si>
    <t>Servicios Oficiales</t>
  </si>
  <si>
    <t>51390-00000-000-000-000</t>
  </si>
  <si>
    <t>Otros Servicios Generales</t>
  </si>
  <si>
    <t>52000-00000-000-000-000</t>
  </si>
  <si>
    <t>Transferencias, Asignaciones, Subsidios y Otras Ayudas</t>
  </si>
  <si>
    <t>52400-00000-000-000-000</t>
  </si>
  <si>
    <t>Ayudas Sociales</t>
  </si>
  <si>
    <t>52440-00000-000-000-000</t>
  </si>
  <si>
    <t>52460-00000-000-000-000</t>
  </si>
  <si>
    <t>Donativos</t>
  </si>
  <si>
    <t>54000-00000-000-000-000</t>
  </si>
  <si>
    <t>Intereses, Comisiones y Otros Gastos de la Deuda Pública</t>
  </si>
  <si>
    <t>54100-00000-000-000-000</t>
  </si>
  <si>
    <t>Intereses, de la Deuda Pública.</t>
  </si>
  <si>
    <t>54110-00000-000-000-000</t>
  </si>
  <si>
    <t>Intereses de la deuda Publica</t>
  </si>
  <si>
    <t>54300-00000-000-000-000</t>
  </si>
  <si>
    <t>Otros gastos de la Deuda Pública</t>
  </si>
  <si>
    <t>54310-00000-000-000-000</t>
  </si>
  <si>
    <t>55000-00000-000-000-000</t>
  </si>
  <si>
    <t>Otros Gasto Y Perdidas Extraordinarias</t>
  </si>
  <si>
    <t>55100-00000-000-000-000</t>
  </si>
  <si>
    <t>Estimacion, Depreciaciones Deter. Obsolescencia</t>
  </si>
  <si>
    <t>55110-00000-000-000-000</t>
  </si>
  <si>
    <t>Estimación, De Activos Circulantes</t>
  </si>
  <si>
    <t>55130-00000-000-000-000</t>
  </si>
  <si>
    <t>Depreciación de Bienes Inmuebles</t>
  </si>
  <si>
    <t>55140-00000-000-000-000</t>
  </si>
  <si>
    <t>Depreciación de Infraestructura</t>
  </si>
  <si>
    <t>55150-00000-000-000-000</t>
  </si>
  <si>
    <t>Depreciación de Bienes Muebles</t>
  </si>
  <si>
    <t>55180-00000-000-000-000</t>
  </si>
  <si>
    <t>55900-00000-000-000-000</t>
  </si>
  <si>
    <t>Otros Gastos</t>
  </si>
  <si>
    <t>55910-00000-000-000-000</t>
  </si>
  <si>
    <t>Gastos de Ejercicios Anteriores</t>
  </si>
  <si>
    <t>56000-00000-000-000-000</t>
  </si>
  <si>
    <t>Inversión Pública</t>
  </si>
  <si>
    <t>56100-00000-000-000-000</t>
  </si>
  <si>
    <t>Inversión Pública no Capitalizada</t>
  </si>
  <si>
    <t>56110-00000-000-000-000</t>
  </si>
  <si>
    <t>Construcción en bienes no Capitalizables</t>
  </si>
  <si>
    <t>5000</t>
  </si>
  <si>
    <t>GASTOS Y OTRAS PERDIDAS</t>
  </si>
  <si>
    <t>II) NOTAS AL ESTADO DE SITUACIÓN FINANCIERA</t>
  </si>
  <si>
    <t>ACTIVO</t>
  </si>
  <si>
    <t xml:space="preserve">     Efectivo y Equivalentes</t>
  </si>
  <si>
    <t>1. Se informará acerca de los fondos con afectación específica, el tipo y monto de los mismos; de las inversiones temporales se revelará su tipo y monto.</t>
  </si>
  <si>
    <t>Tipo</t>
  </si>
  <si>
    <t xml:space="preserve">Clasificación a corto </t>
  </si>
  <si>
    <t>11141-51013-005-000-000</t>
  </si>
  <si>
    <t>Inversión Bancomer Cta 0186973663</t>
  </si>
  <si>
    <t>Pagare bancario rendimiento liquidable al vencimiento</t>
  </si>
  <si>
    <t>11141-51013-006-000-000</t>
  </si>
  <si>
    <t>Inversión Banamex Cta 70137313586</t>
  </si>
  <si>
    <t>INVERSIONES TEMPORALES:</t>
  </si>
  <si>
    <t>FONDO CON AFECTACIÓN ESPECÍFICA</t>
  </si>
  <si>
    <t>Importe pendiente de cobro</t>
  </si>
  <si>
    <t>Montos sujetos a algún tipo de juicio</t>
  </si>
  <si>
    <t>Factibilidad de Cobro</t>
  </si>
  <si>
    <t>11220-00000-000-000-000</t>
  </si>
  <si>
    <t>Cuentas por cobrar por ventas de servicios</t>
  </si>
  <si>
    <t>Sin Juicio</t>
  </si>
  <si>
    <t>Sub-Total (1)</t>
  </si>
  <si>
    <t>11230-00000-000-000-000</t>
  </si>
  <si>
    <t xml:space="preserve">Deudores Diversos por Cobrar a Corto Plazo </t>
  </si>
  <si>
    <t>Sub-Total (2)</t>
  </si>
  <si>
    <t>11290-0000-000-000-000</t>
  </si>
  <si>
    <t>Otros Derechos a Recibir Efectivo</t>
  </si>
  <si>
    <t>Sub-Total (3)</t>
  </si>
  <si>
    <t xml:space="preserve">Total </t>
  </si>
  <si>
    <t xml:space="preserve">     Derechos a recibir Efectivo y Equivalentes y Bienes o Servicios</t>
  </si>
  <si>
    <t>2. Por tipo de contribución se informará el monto que se encuentra pendiente de cobro y por recuperar de hasta cinco ejercicios anteriores, asimismo, se deberán considerar los montos sujetos a algún tipo de juicio con una antigüedad mayor a la señalada y la factibilidad de cobro.</t>
  </si>
  <si>
    <t xml:space="preserve">1.  Explicar aquella cuentas de los rubros que integran los grupos de : Gastos de Funcionamiento;Transferencias, Subsidios y Otras Ayudas; Participaciones y Aportaciones; Intereses, Comisiones y Otros Gastos de la Deuda Pública; Otros Gastos yPérdidas Extraordinarias, así como Inversión Pública, que en lo individual representen el 15% o más del total del rubro al que corresponden. </t>
  </si>
  <si>
    <t>3.  Se informará de manera agrupada, los derechos a recibir efectivo y equivalentes, y bienes o servicios, (excepto cuentas por cobrar de contribuciones e inversiones financieras) en una desagragación por su vencimiento en dás a 90, 180, menor o igual a 365 y mayor a 365. Adicionalmente, se informará de las características cualitativas relevantes que afecten a estas cuentas.</t>
  </si>
  <si>
    <t>90 Dias</t>
  </si>
  <si>
    <t>365 y Mas</t>
  </si>
  <si>
    <t>Montos Sujetos algun tipo de juicio</t>
  </si>
  <si>
    <t>11310-00000-000-000-000</t>
  </si>
  <si>
    <t>Anticipo por Adquisiciones de Bienes y Prestacion de Servicios a Corto Plazo</t>
  </si>
  <si>
    <t>11340-00000-000-000-000</t>
  </si>
  <si>
    <t>Anticipo a Contratistas por Obras Publicas a Corto Plazo</t>
  </si>
  <si>
    <t>Juicio Mercantil</t>
  </si>
  <si>
    <t>4.   Se clasificarán como inventarios los bienes disponibles para la transformación. Esta nota aplica para aquellos entes públicos que realicen algún proceso de transformación y/o elaboración de bienes . En la nota se informará del sistema de costeo y método de  valuación aplicados a los inventarios, así como la conveniencia de su aplicación dada la naturaleza de los mismos. Adicionalmente, se revelará el impacto en la información financiera por cambios en el método o sistema.</t>
  </si>
  <si>
    <t>Método</t>
  </si>
  <si>
    <t>11410-00000-000-000-000</t>
  </si>
  <si>
    <t>Inventarios de Mercancías para Venta</t>
  </si>
  <si>
    <t>11420-00000-000-000-000</t>
  </si>
  <si>
    <t>Inventarios de Mercancías Terminadas</t>
  </si>
  <si>
    <t>11430-00000-000-000-000</t>
  </si>
  <si>
    <t>Inventarios de Mercancías en proceso de Elaboración</t>
  </si>
  <si>
    <t>11440-00000-000-000-000</t>
  </si>
  <si>
    <t>Inventarios de Materias Primas , materiales y suministros para su producción</t>
  </si>
  <si>
    <t>11450-00000-000-000-000</t>
  </si>
  <si>
    <t>Bienes en Transito</t>
  </si>
  <si>
    <t xml:space="preserve">     Inventarios</t>
  </si>
  <si>
    <t xml:space="preserve">     Almacenes</t>
  </si>
  <si>
    <t>5.  De la cuenta Almacenes se informará acerca del método de valuación, así como la conveniencia de su aplicación. Adicionalmente, se revelará el impacto en la información financiera por cambios en el método.</t>
  </si>
  <si>
    <t>11511-00000-000-000-000</t>
  </si>
  <si>
    <t>Materiales de Administración</t>
  </si>
  <si>
    <t>11513-00000-000-000-000</t>
  </si>
  <si>
    <t>Materiales y Arts de Construcción</t>
  </si>
  <si>
    <t>11514-00000-000-000-000</t>
  </si>
  <si>
    <t>Productos Químicos y Farmacéuticos</t>
  </si>
  <si>
    <t>11515-00000-000-000-000</t>
  </si>
  <si>
    <t>Combustibles y Lubricantes</t>
  </si>
  <si>
    <t>11516-00000-000-000-000</t>
  </si>
  <si>
    <t>Vestuarios, Blancos y Prendas de protección</t>
  </si>
  <si>
    <t>11518-00000-000-000-000</t>
  </si>
  <si>
    <t>11519-00000-000-000-000</t>
  </si>
  <si>
    <t>Materias Primas y Materiales</t>
  </si>
  <si>
    <t xml:space="preserve">     Inversiones Financieras</t>
  </si>
  <si>
    <t>6.   De la cuenta Fideicomisos, Mandatos y Contratos Análogos se informarán los recursos asignados por tipo y monto, y características significativas que tengan o puedan tener alguna incidencia en las mismas.</t>
  </si>
  <si>
    <t>Características</t>
  </si>
  <si>
    <t>Nombre del Fideicomiso</t>
  </si>
  <si>
    <t>Objeto del Fideicomiso</t>
  </si>
  <si>
    <t>12130-00000-000-000-000</t>
  </si>
  <si>
    <t>Fideicomisos, Mandatos y Contratos Análogos</t>
  </si>
  <si>
    <t>Total:</t>
  </si>
  <si>
    <t>7.   Se informarán los saldos e integraciónde las cuentas: Participaciones y Aportaciones de Capital, Inversiones a Largo Plazo y Títulos y Valores a Largo Plazo.</t>
  </si>
  <si>
    <t>Ente público</t>
  </si>
  <si>
    <t>12110-00000-000-000-000</t>
  </si>
  <si>
    <t>12120-00000-000-000-000</t>
  </si>
  <si>
    <t>12140-00000-000-000-000</t>
  </si>
  <si>
    <t xml:space="preserve">     Bienes Muebles, e Inmuebles e Intangibles</t>
  </si>
  <si>
    <t>8.    Se informará de manera agrupada por cuenta, los rubros de Bienes Muebles e Inmuebles, el monto de la cuenta y de la depreciación del ejercicio y la acumulada, el método de depreciación, tasas determinadas y los criterios de aplicación de los mismos. Asimismo, se informará de las características significativas del estado en que se encuentren los activos.</t>
  </si>
  <si>
    <t>Depreciación</t>
  </si>
  <si>
    <t>Depreciación Acumulada</t>
  </si>
  <si>
    <t>Método de Depreciación</t>
  </si>
  <si>
    <t>Tasa</t>
  </si>
  <si>
    <t>12310-00000-000-000-000</t>
  </si>
  <si>
    <t>Terrenos</t>
  </si>
  <si>
    <t>12320-00000-000-000-000</t>
  </si>
  <si>
    <t>Viviendas</t>
  </si>
  <si>
    <t>12330-00000-000-000-000</t>
  </si>
  <si>
    <t>Linea Recta</t>
  </si>
  <si>
    <t>Regular Estado</t>
  </si>
  <si>
    <t>12340-00000-000-000-000</t>
  </si>
  <si>
    <t>Infraestructura</t>
  </si>
  <si>
    <t>12350-00000-000-000-000</t>
  </si>
  <si>
    <t>Bienes Muebles:</t>
  </si>
  <si>
    <t>Bienes Muebles</t>
  </si>
  <si>
    <t>12410-00000-000-000-000</t>
  </si>
  <si>
    <t>Mobiliario y Eqpo de Administración</t>
  </si>
  <si>
    <t>12420-00000-000-000-000</t>
  </si>
  <si>
    <t>Mobiliario y Eqpo Educacional y Recreativo</t>
  </si>
  <si>
    <t>12430-00000-000-000-000</t>
  </si>
  <si>
    <t>Instrumental Médico y de Laboratorio</t>
  </si>
  <si>
    <t>12440-00000-000-000-000</t>
  </si>
  <si>
    <t>Vehículos y equipo transporte</t>
  </si>
  <si>
    <t>12460-00000-000-000-000</t>
  </si>
  <si>
    <t>Maquinaria y otros Eqpos y Herramientas</t>
  </si>
  <si>
    <t>Total de la Depreciación Acumulada</t>
  </si>
  <si>
    <t xml:space="preserve">               Bienes Inmuebles :</t>
  </si>
  <si>
    <t>Intangibles y Diferidos</t>
  </si>
  <si>
    <t>Amortización</t>
  </si>
  <si>
    <t>Amortización Acumulada</t>
  </si>
  <si>
    <t>Método de Amortización</t>
  </si>
  <si>
    <t>12500-00000-000-000-000</t>
  </si>
  <si>
    <t>Activos Intangibles</t>
  </si>
  <si>
    <t>12510-00000-000-000-000</t>
  </si>
  <si>
    <t>Sofware</t>
  </si>
  <si>
    <t>12520-00000-000-000-000</t>
  </si>
  <si>
    <t>Patentes, Marcas y derechos</t>
  </si>
  <si>
    <t>12530-00000-000-000-000</t>
  </si>
  <si>
    <t>Concesiones y franquicias</t>
  </si>
  <si>
    <t>12540-00000-000-000-000</t>
  </si>
  <si>
    <t>Licencias</t>
  </si>
  <si>
    <t>12590-00000-000-000-000</t>
  </si>
  <si>
    <t>Otros Intangibles</t>
  </si>
  <si>
    <t>12700-00000-000-000-000</t>
  </si>
  <si>
    <t>Activo Diferido</t>
  </si>
  <si>
    <t>12710-00000-000-000-000</t>
  </si>
  <si>
    <t>12720-00000-000-000-000</t>
  </si>
  <si>
    <t>Derechos sobre bienes en régimen de arrendamiento financiero</t>
  </si>
  <si>
    <t>12730-00000-000-000-000</t>
  </si>
  <si>
    <t>Gastos pagados x adelantado a largo plazo</t>
  </si>
  <si>
    <t>12740-00000-000-000-000</t>
  </si>
  <si>
    <t>Anticipo a largo plazo</t>
  </si>
  <si>
    <t>12750-00000-000-000-000</t>
  </si>
  <si>
    <t>Beneficios al retiro de empleados pagados x anticipado</t>
  </si>
  <si>
    <t>12790-00000-000-000-000</t>
  </si>
  <si>
    <t>Otros Activos Diferidos</t>
  </si>
  <si>
    <t xml:space="preserve">     Estimaciones y Deterioros</t>
  </si>
  <si>
    <t>10.   Se informarán los criterios utilizados para la determinación de las estimaciones; por ejemplo: estimación de cuentas incobrables, estimación por deterioro de inventarios, deterioro de bienes y cualquier otra que aplique.</t>
  </si>
  <si>
    <t>“Bajo protesta de decir verdad declaramos que los Estados Financieros y sus Notas son razonablemente correctos y son  responsabilidad del emisor”</t>
  </si>
  <si>
    <t xml:space="preserve">     Otros Activos</t>
  </si>
  <si>
    <t>11.   De las cuentas de otros activos se informará por tipo circulante o no circulante, los montos totales asociados y sus características cualitativas significativas que les impacte financieramente</t>
  </si>
  <si>
    <t xml:space="preserve">          Otros Activos Circulantes.</t>
  </si>
  <si>
    <t>Naturaleza</t>
  </si>
  <si>
    <t>Caracteristicas</t>
  </si>
  <si>
    <t>11910-00000-000-000-000</t>
  </si>
  <si>
    <t>Valores en Garantía</t>
  </si>
  <si>
    <t>11920-00000-000-000-000</t>
  </si>
  <si>
    <t>Bienes en Garantía (Excluye Depósitos en Garantía)</t>
  </si>
  <si>
    <t>11930-00000-000-000-000</t>
  </si>
  <si>
    <t xml:space="preserve">Bienes Derivados de Embargos, Decomisos, Aseguramientos y Dación en Pagos </t>
  </si>
  <si>
    <t>11940-00000-000-000-000</t>
  </si>
  <si>
    <t>Adquisición con Fondos de Terceros</t>
  </si>
  <si>
    <t>12910-00000-000-000-000</t>
  </si>
  <si>
    <t>Bienes en Concesión</t>
  </si>
  <si>
    <t>12920-00000-000-000-000</t>
  </si>
  <si>
    <t>Bienes en Arrendamiento Financiero.</t>
  </si>
  <si>
    <t>12930-00000-000-000-000</t>
  </si>
  <si>
    <t>Bienes en Comodato</t>
  </si>
  <si>
    <t xml:space="preserve">          Otros Activos No Circulantes.</t>
  </si>
  <si>
    <t>Pasivo</t>
  </si>
  <si>
    <t xml:space="preserve">     Cuentas y Documentos por Pagar</t>
  </si>
  <si>
    <t>1.-   Se elaborará una relación de las cuentas y documentos por pagar en una desagregación por su vencimiento en días a 90, 180, menor a igual a 365 y mayor a 365. Asimismo, se informará sobre la factibilidad del pago de dichos pasivos.</t>
  </si>
  <si>
    <t>21100-00000-000-000-000</t>
  </si>
  <si>
    <t>Cuentas por Pagar.</t>
  </si>
  <si>
    <t>21110-00000-000-000-000</t>
  </si>
  <si>
    <t>Servicios Personales a Corto Plazo.</t>
  </si>
  <si>
    <t>21120-00000-000-000-000</t>
  </si>
  <si>
    <t>Proveedores por Pagar a Corto Plazo.</t>
  </si>
  <si>
    <t>21130-00000-000-000-000</t>
  </si>
  <si>
    <t>Contratistas por Pagar a Corto Plazo.</t>
  </si>
  <si>
    <t>21140-00000-000-000-000</t>
  </si>
  <si>
    <t xml:space="preserve">Partcipaciones y aportaciones por pagar a corto plazo </t>
  </si>
  <si>
    <t>21150-00000-000-000-000</t>
  </si>
  <si>
    <t xml:space="preserve">Transferencias otorgadas para pagar a corto plazo </t>
  </si>
  <si>
    <t>21160-00000-000-000-000</t>
  </si>
  <si>
    <t>Ints. y comisiones y otros gastos de la deuda publica a corto plazo.</t>
  </si>
  <si>
    <t>21170-00000-000-000-000</t>
  </si>
  <si>
    <t>Retenc. y Contribuciones por Pagar a Corto Plazo</t>
  </si>
  <si>
    <t>21180-00000-000-000-000</t>
  </si>
  <si>
    <t xml:space="preserve">Dev. de la ley de ingresos por pagar a corto plazo. </t>
  </si>
  <si>
    <t>21190-00000-000-000-000</t>
  </si>
  <si>
    <t>Otras Cuentas por pagar.</t>
  </si>
  <si>
    <t>.</t>
  </si>
  <si>
    <t>“Bajo protesta de decir verdad declaramos que los Estados Financieros y sus Notas son razonablemente correctos y responsabilidad del emisor”</t>
  </si>
  <si>
    <t xml:space="preserve">     Fondos y Bienes de Terceros en Garantía y/o Administación</t>
  </si>
  <si>
    <t>2.   Se infromará de manera agrupada los recursos localizados en Fondos de Bienes de Terceros en Garantía y/o Administración a corto y largo plazo, así como la naturaleza de dichos recursos y sus características cualitativas significativas que les afecten o puedieran afectarles financieramente.</t>
  </si>
  <si>
    <t>Características cualitativas</t>
  </si>
  <si>
    <t>21610-00000-000-000-000</t>
  </si>
  <si>
    <t>Fondos en garantía a corto plazo</t>
  </si>
  <si>
    <t>21620-00000-000-000-000</t>
  </si>
  <si>
    <t>Fondos en administarción a corto plazo</t>
  </si>
  <si>
    <t>21630-00000-000-000-000</t>
  </si>
  <si>
    <t>Fondos Contingentes a corto plazo</t>
  </si>
  <si>
    <t>21640-00000-000-000-000</t>
  </si>
  <si>
    <t>Fondos de fideicomisos, mandatos y análogos a corto plazo</t>
  </si>
  <si>
    <t>21650-00000-000-000-000</t>
  </si>
  <si>
    <t>Otros fondos de terceros a corto plazo</t>
  </si>
  <si>
    <t>22510-00000-000-000-000</t>
  </si>
  <si>
    <t>Fondos en garantía a Largo Plazo</t>
  </si>
  <si>
    <t>22520-00000-000-000-000</t>
  </si>
  <si>
    <t>Fondos en administarción a Largo Plazo</t>
  </si>
  <si>
    <t>22530-00000-000-000-000</t>
  </si>
  <si>
    <t>Fondos contingentes a Largo Plazo</t>
  </si>
  <si>
    <t>22540-00000-000-000-000</t>
  </si>
  <si>
    <t>Fondos de fideicomisos, mandatos y contratos análogos a largo Plazo</t>
  </si>
  <si>
    <t xml:space="preserve">     Pasivos Diferidos </t>
  </si>
  <si>
    <t>3.   Se informará de las cuentas de los pasivos diferidos por tipo, monto y naturaleza, así como las características significativas que les impacten o pudieran impactarles financieramente.</t>
  </si>
  <si>
    <t>21510-00000-000-000-000</t>
  </si>
  <si>
    <t>Ingresos Cobrados por Adelantado a corto plazo</t>
  </si>
  <si>
    <t>Particulares</t>
  </si>
  <si>
    <t>21520-00000-000-000-000</t>
  </si>
  <si>
    <t>Intereses Cobrados por Adelantado a corto plazo</t>
  </si>
  <si>
    <t>21590-00000-000-000-000</t>
  </si>
  <si>
    <t>Otros pasivos diferidos a corto plazo</t>
  </si>
  <si>
    <t xml:space="preserve">     Provisiones</t>
  </si>
  <si>
    <t>4.   Se informará de las cuentas de los pasivos diferidos por tipo, monto y naturaleza, así como las características significativas que les impacten o pudieran impactarles financieramente.</t>
  </si>
  <si>
    <t>21700-00000-000-000-000</t>
  </si>
  <si>
    <t>Provisiones a Corto Plazo</t>
  </si>
  <si>
    <t>21710-00000-000-000-000</t>
  </si>
  <si>
    <t>Provisiones para Demandas y Juicios Corto Plazo</t>
  </si>
  <si>
    <t>21720-00000-000-000-000</t>
  </si>
  <si>
    <t>Provisiones para Contingencias Corto Plazo</t>
  </si>
  <si>
    <t>21790-00000-000-000-000</t>
  </si>
  <si>
    <t>Otras Provisiones a Corto Plazo</t>
  </si>
  <si>
    <t xml:space="preserve">     Otros Pasivos</t>
  </si>
  <si>
    <t>5.   De las cuentas de otros pasivos se informará por tipo circulante o no circulante, los montos totales y sus características cualitativas que les impanten financieramente.</t>
  </si>
  <si>
    <t>21910-00000-000-000-000</t>
  </si>
  <si>
    <t>Ingresos por Clasificar</t>
  </si>
  <si>
    <t>21920-00000-000-000-000</t>
  </si>
  <si>
    <t>Recaudacion por Participar</t>
  </si>
  <si>
    <t>21990-00000-000-000-000</t>
  </si>
  <si>
    <t>Otros Pasivos Circulantes</t>
  </si>
  <si>
    <r>
      <t xml:space="preserve">III)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V</t>
    </r>
    <r>
      <rPr>
        <b/>
        <sz val="11"/>
        <color theme="1"/>
        <rFont val="Calibri"/>
        <family val="2"/>
        <scheme val="minor"/>
      </rPr>
      <t xml:space="preserve">ARIARIÓN EN LA </t>
    </r>
    <r>
      <rPr>
        <b/>
        <sz val="12"/>
        <color theme="1"/>
        <rFont val="Calibri"/>
        <family val="2"/>
        <scheme val="minor"/>
      </rPr>
      <t>H</t>
    </r>
    <r>
      <rPr>
        <b/>
        <sz val="11"/>
        <color theme="1"/>
        <rFont val="Calibri"/>
        <family val="2"/>
        <scheme val="minor"/>
      </rPr>
      <t xml:space="preserve">ACIENDA </t>
    </r>
    <r>
      <rPr>
        <b/>
        <sz val="12"/>
        <color theme="1"/>
        <rFont val="Calibri"/>
        <family val="2"/>
        <scheme val="minor"/>
      </rPr>
      <t>P</t>
    </r>
    <r>
      <rPr>
        <b/>
        <sz val="11"/>
        <color theme="1"/>
        <rFont val="Calibri"/>
        <family val="2"/>
        <scheme val="minor"/>
      </rPr>
      <t>ÚBLICA</t>
    </r>
  </si>
  <si>
    <t>1.   Se informará de manera agrupada, acerca de las modificaciones al patrimonio contribuido por tipo, naturaleza y monto.</t>
  </si>
  <si>
    <t>Saldo Inicial</t>
  </si>
  <si>
    <t>Saldo Final</t>
  </si>
  <si>
    <t>Modificación</t>
  </si>
  <si>
    <t>Informe</t>
  </si>
  <si>
    <t>31100-00000-000-000-000</t>
  </si>
  <si>
    <t>En el periodo que se informa no hubo variaciones al Patrimonio Contribuido</t>
  </si>
  <si>
    <t>31200-00000-000-000-000</t>
  </si>
  <si>
    <t>Donación de Capital</t>
  </si>
  <si>
    <t>Donación</t>
  </si>
  <si>
    <t>Estatal, Privada</t>
  </si>
  <si>
    <t>31300-00000-000-000-000</t>
  </si>
  <si>
    <t>Actualización de la Hacienda Pública/Patrimonio</t>
  </si>
  <si>
    <t>2.   Se informará de manera agrupada, acerca del monto y procedencia de los recursos que modifiquen al patrimonio generado.</t>
  </si>
  <si>
    <t>32100-00000-000-000-000</t>
  </si>
  <si>
    <t>Resultado Del Ejercicio ( Ahorro/ Desahorro )</t>
  </si>
  <si>
    <t>Actualización de Hacienda</t>
  </si>
  <si>
    <t>Federal, Estatal y Recursos Propios</t>
  </si>
  <si>
    <t>32200-00000-000-000-000</t>
  </si>
  <si>
    <t>Resultado Del Ejercicios Anteriores</t>
  </si>
  <si>
    <t>Federal Estatal, Municipal y Recursos Propios</t>
  </si>
  <si>
    <t>32310-00000-000-000-000</t>
  </si>
  <si>
    <t>32320-00000-000-000-000</t>
  </si>
  <si>
    <t>32390-00000-000-000-000</t>
  </si>
  <si>
    <t>Revaluos de Bienes e Inmuebles</t>
  </si>
  <si>
    <t>Revaluos de Bienes Muebles</t>
  </si>
  <si>
    <t>Otros Revaluos</t>
  </si>
  <si>
    <t>Recursos Propios</t>
  </si>
  <si>
    <t>32520-00000-000-000-000</t>
  </si>
  <si>
    <t>Cambio por Errores Contables</t>
  </si>
  <si>
    <t>Subtotal</t>
  </si>
  <si>
    <t>"Bajo protesta de decir verdad declaramos que los Estados Financieros y sus Notas son razonablemente correctos y son responsabilidad del emisor"</t>
  </si>
  <si>
    <r>
      <t xml:space="preserve">IV) </t>
    </r>
    <r>
      <rPr>
        <b/>
        <sz val="12"/>
        <color theme="1"/>
        <rFont val="Calibri"/>
        <family val="2"/>
        <scheme val="minor"/>
      </rPr>
      <t>N</t>
    </r>
    <r>
      <rPr>
        <b/>
        <sz val="11"/>
        <color theme="1"/>
        <rFont val="Calibri"/>
        <family val="2"/>
        <scheme val="minor"/>
      </rPr>
      <t xml:space="preserve">OTAS AL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 xml:space="preserve">STADO DE </t>
    </r>
    <r>
      <rPr>
        <b/>
        <sz val="12"/>
        <color theme="1"/>
        <rFont val="Calibri"/>
        <family val="2"/>
        <scheme val="minor"/>
      </rPr>
      <t>F</t>
    </r>
    <r>
      <rPr>
        <b/>
        <sz val="11"/>
        <color theme="1"/>
        <rFont val="Calibri"/>
        <family val="2"/>
        <scheme val="minor"/>
      </rPr>
      <t xml:space="preserve">LUJO DE </t>
    </r>
    <r>
      <rPr>
        <b/>
        <sz val="12"/>
        <color theme="1"/>
        <rFont val="Calibri"/>
        <family val="2"/>
        <scheme val="minor"/>
      </rPr>
      <t>E</t>
    </r>
    <r>
      <rPr>
        <b/>
        <sz val="11"/>
        <color theme="1"/>
        <rFont val="Calibri"/>
        <family val="2"/>
        <scheme val="minor"/>
      </rPr>
      <t>FECTIVO</t>
    </r>
  </si>
  <si>
    <t>Concepto</t>
  </si>
  <si>
    <t xml:space="preserve">Efectivo </t>
  </si>
  <si>
    <t>11110-00000-000-000-000</t>
  </si>
  <si>
    <t>Efectivo</t>
  </si>
  <si>
    <t>Bancos - Tesorería</t>
  </si>
  <si>
    <t>11120-00000-000-000-000</t>
  </si>
  <si>
    <t>Bancos/tesoreria</t>
  </si>
  <si>
    <t>Bancos - Dependencias</t>
  </si>
  <si>
    <t>11130-00000-000-000-000</t>
  </si>
  <si>
    <t>Bancos/Dependencias y otros</t>
  </si>
  <si>
    <t>Inversiones Temporales (hasta 3 meses)</t>
  </si>
  <si>
    <t>11140-00000-000-000-000</t>
  </si>
  <si>
    <t xml:space="preserve">Inversiones temporales </t>
  </si>
  <si>
    <t>Fondos con  afecación específica</t>
  </si>
  <si>
    <t>11150-00000-000-000-000</t>
  </si>
  <si>
    <t>Fondos con efectaciones especificas</t>
  </si>
  <si>
    <t>11160-00000-000-000-000</t>
  </si>
  <si>
    <t>Total efectivo y equivalente</t>
  </si>
  <si>
    <t>Efectivo y Equivalente</t>
  </si>
  <si>
    <t>Depósitos de Fondos de Terceros en garantía y/o Administración</t>
  </si>
  <si>
    <t>Otros Efectivos y Equivalentes</t>
  </si>
  <si>
    <t>11190-00000-000-000-000</t>
  </si>
  <si>
    <t>2.-   Detallar las adquisiciones de las Actividades de Inversión efectivamente pagadas, respecto del apartado de aplicación.</t>
  </si>
  <si>
    <t>Adquisiciones de Actividades de Inversión efectivamente pagadas</t>
  </si>
  <si>
    <t>Bienes Inmuebles, Infraestructura y Construccion</t>
  </si>
  <si>
    <t>Edificio No Habitacionales</t>
  </si>
  <si>
    <t>Construcciones en Proceso de Dom Publico</t>
  </si>
  <si>
    <t>Construcciones en Proceso en Bienes Propios</t>
  </si>
  <si>
    <t>Otros Bienes Inmuebles</t>
  </si>
  <si>
    <t>Mobiliario y Equipo de Administración</t>
  </si>
  <si>
    <t>Mobiliario y Equipo Educacional y Recrativo</t>
  </si>
  <si>
    <t>Equipo e Instrumental MédIco y de Laboratorio</t>
  </si>
  <si>
    <t>Vehículos y Equipo de Transporte</t>
  </si>
  <si>
    <t>Equipo de Defensa y Seguridad</t>
  </si>
  <si>
    <t>Maquinaria y Otros Eqpo y herramientas</t>
  </si>
  <si>
    <t>Colecciones, Obras de Arte y Objetos Valiosos</t>
  </si>
  <si>
    <t>ActIvos Biologicos</t>
  </si>
  <si>
    <t>"Bajo protesta de decir verdad declaramos que los Estados Financieros y sus Notas son razonablemente correctos y son responsabilidad del emisor.</t>
  </si>
  <si>
    <t>3.   Presentar la Conciliación de los Flujos de Efectivo Netos de las Actividades de Operación y los Saldos de Resultados del Ejercicio (Ahorro/Desahorro).</t>
  </si>
  <si>
    <t>Resultados del Ejercicio Ahorro/Desahorro</t>
  </si>
  <si>
    <t>Movimientos de partidas (o rubros) que no afectan al efectivo</t>
  </si>
  <si>
    <t>Incremento en provisiones</t>
  </si>
  <si>
    <t>Incremento en Inversiones producido por revaluación</t>
  </si>
  <si>
    <t>Ganacia/pérdida en venta Bienes Muebles, Inmuebles e Intangibles.</t>
  </si>
  <si>
    <t>Intereses , Comisiones y Otros Gastos de la Deuda Publica</t>
  </si>
  <si>
    <t>Incremento de Cuentas por Cobrar</t>
  </si>
  <si>
    <t>Flujos de Efectivo Netos de las Actividades de Operación</t>
  </si>
  <si>
    <t>V) CONCILIACIÓN ENTRE LOS INGRESOS PRESUPUESTARIOS Y CONTABLES, ASI COMO ENTRE LOS EGRESOS PRESUPUESTARIOS Y LOS GASTOS CONTABLES.</t>
  </si>
  <si>
    <t>22500-00000-000-000-000</t>
  </si>
  <si>
    <t>Fondos y Bienes de Terceros en Garantía y/o Administración a Largo Plazo</t>
  </si>
  <si>
    <t>Fondos y Bienes de Terceros en Garantía y/o Administración a Corto Plazo</t>
  </si>
  <si>
    <t>21600-00000-000-000-000</t>
  </si>
  <si>
    <t>(Cifras en Pesos)</t>
  </si>
  <si>
    <t>9.   Se informará de manera agrupada por cuenta, los rubros de activos intengibles y diferidos, su monto y naturaleza, amortización del ejercicio acumulada, tasa y métodos aplicados</t>
  </si>
  <si>
    <t>Comision de Agua Potable y Alcantarillado del Municipio de Acapulco</t>
  </si>
  <si>
    <t>Conciliación entre los Ingresos Presupuestarios y Contables</t>
  </si>
  <si>
    <t>del 1° de Enero al 31 de Diciembre de 2023.</t>
  </si>
  <si>
    <t>(Cifras en pesos)</t>
  </si>
  <si>
    <t>1. Total de Ingresos Presupuestarios</t>
  </si>
  <si>
    <t>2. Más Ingresos Contables No Presupuestarios</t>
  </si>
  <si>
    <t>2.1     Ingresos Financieros</t>
  </si>
  <si>
    <t>2.2     Incremento por Variación de Inventarios</t>
  </si>
  <si>
    <t>2.3     Disminución del Exceso de Estimaciones por Pérdida o Deterioro u Obsolescencia</t>
  </si>
  <si>
    <t>2.4     Disminución del Exceso de Provisiones</t>
  </si>
  <si>
    <t>2.5     Otros Ingresos y Beneficios Varios</t>
  </si>
  <si>
    <t>2.6     Otros Ingresos Contables No Presupuestarios</t>
  </si>
  <si>
    <t>3. Menos Ingresos Presupuestarios No Contables</t>
  </si>
  <si>
    <t>3.1     Aprovechamientos Patrimoniales</t>
  </si>
  <si>
    <t>3.2     Ingresos Derivados de Financiamientos</t>
  </si>
  <si>
    <t>3.3     Otros Ingresos Presupuestarios No Contables</t>
  </si>
  <si>
    <t>1. Total de Ingresos Contables</t>
  </si>
  <si>
    <t>1. Total de Egresos Presupuestarios</t>
  </si>
  <si>
    <t>2. Menos Egresos Presupuestarios No Contables</t>
  </si>
  <si>
    <t>2.1     Materias Primas y Materiales de Producción y Comercialización</t>
  </si>
  <si>
    <t>2.2     Materiales y Suministros</t>
  </si>
  <si>
    <t>2.3     Mobiliario y Equipo de Administración</t>
  </si>
  <si>
    <t>2.4     Mobiliario y Equipo Educacional y Recreativo</t>
  </si>
  <si>
    <t>2.5     Equipo e Instrumental Médico y de Laboratorio</t>
  </si>
  <si>
    <t>2.6     Vehículos y Equipo de Transporte</t>
  </si>
  <si>
    <t>2.7     Equipo de Defensa y Seguridad</t>
  </si>
  <si>
    <t>2.8     Maquinaria, Otros Equipos y Herramientas</t>
  </si>
  <si>
    <t>2.9     Activos Biológicos</t>
  </si>
  <si>
    <t>2.10    Bienes Inmuebles</t>
  </si>
  <si>
    <t>2.11    Activos Intangibles</t>
  </si>
  <si>
    <t>2.12    Obra Pública en Bienes de Dominio Público</t>
  </si>
  <si>
    <t>2.13    Obra Pública en Bienes Propios</t>
  </si>
  <si>
    <t>2.14    Acciones y Particiapaciones de Capital</t>
  </si>
  <si>
    <t>2.15    Compra de Títulos y Valores</t>
  </si>
  <si>
    <t>2.16    Concesión de Préstamos</t>
  </si>
  <si>
    <t>2.17    Inversiones en Fideicomisos, Mandatos y Otros Análogos</t>
  </si>
  <si>
    <t>2.18    Provisiones para Contingencias y Otras Erogaciones Especiales</t>
  </si>
  <si>
    <t>2.19    Amortización de la Deuda Pública</t>
  </si>
  <si>
    <t>2.20    Adeudos de Ejercicios Fiscales Anteriores (ADEFAS)</t>
  </si>
  <si>
    <t>2.21    Otros Egresos Presupuestarios No Contables</t>
  </si>
  <si>
    <t>3. Más Gastos Contables No Presupuestarios</t>
  </si>
  <si>
    <t>3.1     Estimaciones, Depreciaciones, Deterioros, Obsolescencia y Amortizaciones</t>
  </si>
  <si>
    <t>3.2     Provisiones</t>
  </si>
  <si>
    <t>3.3     Disminución de Inventarios</t>
  </si>
  <si>
    <t>3.4     Otros Gastos</t>
  </si>
  <si>
    <t>3.5     Inversión Pública no Capitalizable</t>
  </si>
  <si>
    <t>3.6     Materiales y Suministros (consumos)</t>
  </si>
  <si>
    <t>3.7     Otros Gastos Contables No Presupuestarios</t>
  </si>
  <si>
    <t>4. Total de Gastos Contables</t>
  </si>
  <si>
    <t>Pago de Estímulos a Servidores Publicos</t>
  </si>
  <si>
    <t>55160-00000-000-000-000</t>
  </si>
  <si>
    <t>Deterioro de Bienes</t>
  </si>
  <si>
    <t>Disminución de Bienes por pérdida u obsolescencia</t>
  </si>
  <si>
    <t>1.   Presentar el análisis de las cifras del periodo actual  y periodo anterior  del Efectivo y Equivalentes al Efectivo, al Final del ejercicio del Estado de Flujos de Efectivo, respecto a la composición del rubro de Efectivo y Equivalentes.</t>
  </si>
  <si>
    <t>Subsidios y subvenciones</t>
  </si>
  <si>
    <t>55930-00000-000-000-000</t>
  </si>
  <si>
    <t>Bonificaciones y Descuentos Otorgados</t>
  </si>
  <si>
    <t>Registros por diferencia en las comprobaciones de gastos entre otros.</t>
  </si>
  <si>
    <t>Perdidas por Responsabilidades</t>
  </si>
  <si>
    <t>55920-00000-000-000-000</t>
  </si>
  <si>
    <t>Estudios, Formulación y Evaluación de Proyectos.</t>
  </si>
  <si>
    <t>Poca Probabilidad de cobro.</t>
  </si>
  <si>
    <t>11141-00000-000-000</t>
  </si>
  <si>
    <t>Poca probabilidad de cobro.</t>
  </si>
  <si>
    <r>
      <t xml:space="preserve">Primeras Entradas Primeras Salidas </t>
    </r>
    <r>
      <rPr>
        <b/>
        <sz val="10"/>
        <color theme="1"/>
        <rFont val="Arial"/>
        <family val="2"/>
      </rPr>
      <t>(PEPS).</t>
    </r>
  </si>
  <si>
    <t>Regular Estado.</t>
  </si>
  <si>
    <t>Linea Recta.</t>
  </si>
  <si>
    <t>Terrenos.</t>
  </si>
  <si>
    <t>Viviendas.</t>
  </si>
  <si>
    <t>Edificios no Habitacionales.</t>
  </si>
  <si>
    <t>Infraestructura.</t>
  </si>
  <si>
    <t>Construcciones en Proceso en Bienes de Dominio Público.</t>
  </si>
  <si>
    <t>Participaciones y Aportaciones de Capital.</t>
  </si>
  <si>
    <t>Títulos y Valores a Largo Plazo.</t>
  </si>
  <si>
    <t>Inversiones a Largo Plazo.</t>
  </si>
  <si>
    <t>Sin Metodo.</t>
  </si>
  <si>
    <t>Depreciación en linea recta con tasa del 10% de los siguientes bienes: Maq. Y eqpo. De Sistema de Agua  y de Alcantarillado;  4% en Obras de Agua Potable y Alcantarillado.</t>
  </si>
  <si>
    <t>Conciliación entre los Egresos Presupuestarios y Contables</t>
  </si>
  <si>
    <t>Se cumple con las percepciones que marca la Ley: Aguinaldo, Prima Vacacional, Prima Dominical, Quinquenios, Horas extras, Compensaciones,</t>
  </si>
  <si>
    <t>Adquisición de Productos Quimicos como Cloro Gas, Sulfato de Aluminio para la  Potabilización del Agua que se distribuye a la Ciudadania en Acapulco.</t>
  </si>
  <si>
    <t>Apoyo para la Fiesta Regional de Aguas calientes, perteneciente a los Bienes Comunales de Cacahuatepec.</t>
  </si>
  <si>
    <r>
      <t xml:space="preserve">Consumo de gasolina y diesel para el parque vehícular </t>
    </r>
    <r>
      <rPr>
        <b/>
        <sz val="10"/>
        <color rgb="FF000000"/>
        <rFont val="Arial"/>
        <family val="2"/>
      </rPr>
      <t>propio</t>
    </r>
    <r>
      <rPr>
        <sz val="10"/>
        <color rgb="FF000000"/>
        <rFont val="Arial"/>
        <family val="2"/>
      </rPr>
      <t xml:space="preserve"> </t>
    </r>
    <r>
      <rPr>
        <b/>
        <sz val="10"/>
        <color rgb="FF000000"/>
        <rFont val="Arial"/>
        <family val="2"/>
      </rPr>
      <t>(128 Móviles)</t>
    </r>
    <r>
      <rPr>
        <sz val="10"/>
        <color rgb="FF000000"/>
        <rFont val="Arial"/>
        <family val="2"/>
      </rPr>
      <t xml:space="preserve"> y parque de vehículos en </t>
    </r>
    <r>
      <rPr>
        <b/>
        <sz val="10"/>
        <color rgb="FF000000"/>
        <rFont val="Arial"/>
        <family val="2"/>
      </rPr>
      <t>comodato ( 11 móviles)</t>
    </r>
    <r>
      <rPr>
        <sz val="10"/>
        <color rgb="FF000000"/>
        <rFont val="Arial"/>
        <family val="2"/>
      </rPr>
      <t>, para las actividades propias de cada dirección, cabe comentar que el costo del combustible es variable.</t>
    </r>
  </si>
  <si>
    <t>Registro de salidas de materiales y suministros de años anteriores.</t>
  </si>
  <si>
    <t>Se estima un 10% derivado de la nota informativa firmada por el Enc. De la Dirección comercial de fecha 31 de enero 2024, unicamente a las cuentas de Usuarios.</t>
  </si>
  <si>
    <t>Otras Inversiones</t>
  </si>
  <si>
    <t>Intereses bancarios en cuentas productivas.</t>
  </si>
  <si>
    <t>Son Ingresos propios por la prestación del servicio de Agua Potable, Alcantarillado y Saneamiento, e Ingresos por los servicios administrativos establecidos en la Ley de Ingresos Municipal para el ejercicio fiscal 2025.</t>
  </si>
  <si>
    <t>Son retribuciones del ISR por salarios de acuerdo a la Ley de Coordinación Fiscal Art. 3B.</t>
  </si>
  <si>
    <t>Utilidades por Participación Patrimonial</t>
  </si>
  <si>
    <t>Diferencias por Restructuración de Deuda Pública a Favor</t>
  </si>
  <si>
    <t>51370-00000-000-000-000</t>
  </si>
  <si>
    <t>Adquiscion de Refacc. Y Accesorios para equipo de computo, de transporte, de equipo menor de maquinaria, neumaticos, etc.</t>
  </si>
  <si>
    <t>Consumo de energía electrica para los diversas plantas de tratamiento y rebombeos, carcamos y oficinas administrativas; telefonía fija, telefonía celular, internet, correo, permisos y licencias, etc.</t>
  </si>
  <si>
    <t xml:space="preserve">
</t>
  </si>
  <si>
    <t>Del 1° de Enero al 30 de Junio de 2025</t>
  </si>
  <si>
    <t>del 1° de Enero al 30 de Junio de 2025.</t>
  </si>
  <si>
    <t>Se provisionan seis tipos de nominas: Base, Contrato, Eventual, Funcionarios, Base considerados, y Contrato Considerados</t>
  </si>
  <si>
    <t>Nombre de la Cuenta</t>
  </si>
  <si>
    <t>Factibilidad de Pago</t>
  </si>
  <si>
    <t>Minima, en relacion 365 y mas</t>
  </si>
  <si>
    <t xml:space="preserve">Depreciación en linea recta con tasa del 10% de los siguientes bienes: BienesMuebles </t>
  </si>
  <si>
    <t>11610-00000-000-000-000</t>
  </si>
  <si>
    <t>Criterio</t>
  </si>
  <si>
    <t>Estimación Cuentas Incobrables por Derechos a Recibir Efectivos y Equivalentes.</t>
  </si>
  <si>
    <t xml:space="preserve">Se aplica el 10% sobre Saldo Insolutos de Ejercicios Anteriores  de la cuentas 11221-00000-000-000-00 para Aplicar en Diversos Campañas de Descuentos como Preescripciones Etc.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</si>
</sst>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7" formatCode="&quot;$&quot;#,##0.00;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&quot;$&quot;#,##0.00"/>
    <numFmt numFmtId="166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0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Arial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FF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A7A7A7"/>
      </left>
      <right style="thin">
        <color rgb="FFA7A7A7"/>
      </right>
      <top style="thin">
        <color rgb="FFA7A7A7"/>
      </top>
      <bottom style="thin">
        <color rgb="FFA7A7A7"/>
      </bottom>
      <diagonal/>
    </border>
    <border>
      <left style="thin">
        <color indexed="64"/>
      </left>
      <right style="thin">
        <color indexed="64"/>
      </right>
      <top style="thin">
        <color rgb="FFA7A7A7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0" borderId="0"/>
    <xf numFmtId="0" fontId="4" fillId="0" borderId="0"/>
    <xf numFmtId="0" fontId="1" fillId="0" borderId="0"/>
    <xf numFmtId="44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/>
  </cellStyleXfs>
  <cellXfs count="1008">
    <xf numFmtId="0" fontId="0" fillId="0" borderId="0" xfId="0"/>
    <xf numFmtId="0" fontId="1" fillId="0" borderId="0" xfId="1"/>
    <xf numFmtId="0" fontId="8" fillId="0" borderId="1" xfId="3" applyFont="1" applyFill="1" applyBorder="1" applyAlignment="1">
      <alignment horizontal="center" vertical="center"/>
    </xf>
    <xf numFmtId="44" fontId="8" fillId="0" borderId="2" xfId="4" applyFont="1" applyFill="1" applyBorder="1" applyAlignment="1">
      <alignment horizontal="center" vertical="center" wrapText="1"/>
    </xf>
    <xf numFmtId="4" fontId="8" fillId="0" borderId="2" xfId="5" applyNumberFormat="1" applyFont="1" applyFill="1" applyBorder="1" applyAlignment="1">
      <alignment horizontal="center" vertical="center" wrapText="1"/>
    </xf>
    <xf numFmtId="0" fontId="9" fillId="3" borderId="4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top" wrapText="1"/>
    </xf>
    <xf numFmtId="0" fontId="5" fillId="0" borderId="0" xfId="0" applyFont="1" applyAlignment="1">
      <alignment horizontal="justify" vertical="justify"/>
    </xf>
    <xf numFmtId="0" fontId="4" fillId="0" borderId="0" xfId="0" applyFont="1" applyAlignment="1">
      <alignment vertical="justify"/>
    </xf>
    <xf numFmtId="0" fontId="12" fillId="3" borderId="4" xfId="0" applyFont="1" applyFill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vertical="center" wrapText="1"/>
    </xf>
    <xf numFmtId="10" fontId="10" fillId="0" borderId="5" xfId="6" applyNumberFormat="1" applyFont="1" applyBorder="1" applyAlignment="1">
      <alignment vertical="center"/>
    </xf>
    <xf numFmtId="164" fontId="12" fillId="0" borderId="5" xfId="4" applyNumberFormat="1" applyFont="1" applyFill="1" applyBorder="1" applyAlignment="1">
      <alignment vertical="center" wrapText="1"/>
    </xf>
    <xf numFmtId="0" fontId="13" fillId="3" borderId="4" xfId="0" applyFont="1" applyFill="1" applyBorder="1" applyAlignment="1">
      <alignment horizontal="center" vertical="top" wrapText="1"/>
    </xf>
    <xf numFmtId="164" fontId="13" fillId="0" borderId="5" xfId="4" applyNumberFormat="1" applyFont="1" applyFill="1" applyBorder="1" applyAlignment="1">
      <alignment vertical="top" wrapText="1"/>
    </xf>
    <xf numFmtId="0" fontId="9" fillId="3" borderId="8" xfId="2" applyFont="1" applyFill="1" applyBorder="1" applyAlignment="1">
      <alignment horizontal="center" vertical="top" wrapText="1"/>
    </xf>
    <xf numFmtId="164" fontId="8" fillId="0" borderId="7" xfId="4" applyNumberFormat="1" applyFont="1" applyFill="1" applyBorder="1" applyAlignment="1">
      <alignment horizontal="right" vertical="center" wrapText="1"/>
    </xf>
    <xf numFmtId="0" fontId="11" fillId="3" borderId="8" xfId="2" applyFont="1" applyFill="1" applyBorder="1" applyAlignment="1">
      <alignment horizontal="center" vertical="top" wrapText="1"/>
    </xf>
    <xf numFmtId="164" fontId="11" fillId="0" borderId="5" xfId="4" applyNumberFormat="1" applyFont="1" applyFill="1" applyBorder="1" applyAlignment="1">
      <alignment vertical="top" wrapText="1"/>
    </xf>
    <xf numFmtId="164" fontId="11" fillId="0" borderId="7" xfId="4" applyNumberFormat="1" applyFont="1" applyFill="1" applyBorder="1" applyAlignment="1">
      <alignment vertical="top" wrapText="1"/>
    </xf>
    <xf numFmtId="164" fontId="11" fillId="0" borderId="5" xfId="4" applyNumberFormat="1" applyFont="1" applyFill="1" applyBorder="1" applyAlignment="1">
      <alignment horizontal="right" wrapText="1"/>
    </xf>
    <xf numFmtId="164" fontId="11" fillId="0" borderId="5" xfId="4" applyNumberFormat="1" applyFont="1" applyFill="1" applyBorder="1" applyAlignment="1">
      <alignment wrapText="1"/>
    </xf>
    <xf numFmtId="0" fontId="9" fillId="3" borderId="9" xfId="2" applyFont="1" applyFill="1" applyBorder="1" applyAlignment="1">
      <alignment horizontal="center" vertical="top" wrapText="1"/>
    </xf>
    <xf numFmtId="7" fontId="9" fillId="3" borderId="10" xfId="4" applyNumberFormat="1" applyFont="1" applyFill="1" applyBorder="1" applyAlignment="1">
      <alignment vertical="top" wrapText="1"/>
    </xf>
    <xf numFmtId="44" fontId="8" fillId="0" borderId="3" xfId="4" applyFont="1" applyFill="1" applyBorder="1" applyAlignment="1">
      <alignment horizontal="center" vertical="center" wrapText="1"/>
    </xf>
    <xf numFmtId="0" fontId="9" fillId="3" borderId="18" xfId="2" applyFont="1" applyFill="1" applyBorder="1" applyAlignment="1">
      <alignment horizontal="center" vertical="top" wrapText="1"/>
    </xf>
    <xf numFmtId="0" fontId="11" fillId="3" borderId="18" xfId="2" applyFont="1" applyFill="1" applyBorder="1" applyAlignment="1">
      <alignment horizontal="center" vertical="top" wrapText="1"/>
    </xf>
    <xf numFmtId="0" fontId="11" fillId="3" borderId="4" xfId="2" applyFont="1" applyFill="1" applyBorder="1" applyAlignment="1">
      <alignment horizontal="center" vertical="center" wrapText="1"/>
    </xf>
    <xf numFmtId="0" fontId="7" fillId="0" borderId="0" xfId="2" applyFont="1" applyFill="1" applyAlignment="1">
      <alignment horizontal="left" vertical="justify"/>
    </xf>
    <xf numFmtId="0" fontId="15" fillId="0" borderId="0" xfId="1" applyFont="1"/>
    <xf numFmtId="0" fontId="14" fillId="0" borderId="4" xfId="7" applyFont="1" applyBorder="1" applyAlignment="1">
      <alignment horizontal="center" vertical="top" wrapText="1"/>
    </xf>
    <xf numFmtId="0" fontId="10" fillId="0" borderId="4" xfId="7" applyFont="1" applyBorder="1" applyAlignment="1">
      <alignment horizontal="center" wrapText="1"/>
    </xf>
    <xf numFmtId="164" fontId="9" fillId="0" borderId="5" xfId="4" applyNumberFormat="1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right" vertical="center" wrapText="1"/>
    </xf>
    <xf numFmtId="164" fontId="11" fillId="0" borderId="5" xfId="4" applyNumberFormat="1" applyFont="1" applyFill="1" applyBorder="1" applyAlignment="1">
      <alignment vertical="center" wrapText="1"/>
    </xf>
    <xf numFmtId="7" fontId="9" fillId="3" borderId="10" xfId="4" applyNumberFormat="1" applyFont="1" applyFill="1" applyBorder="1" applyAlignment="1">
      <alignment vertical="center" wrapText="1"/>
    </xf>
    <xf numFmtId="164" fontId="11" fillId="0" borderId="7" xfId="4" applyNumberFormat="1" applyFont="1" applyFill="1" applyBorder="1" applyAlignment="1">
      <alignment vertical="center" wrapText="1"/>
    </xf>
    <xf numFmtId="164" fontId="9" fillId="0" borderId="7" xfId="4" applyNumberFormat="1" applyFont="1" applyFill="1" applyBorder="1" applyAlignment="1">
      <alignment vertical="center" wrapText="1"/>
    </xf>
    <xf numFmtId="0" fontId="1" fillId="0" borderId="0" xfId="1" applyAlignment="1"/>
    <xf numFmtId="0" fontId="0" fillId="0" borderId="0" xfId="1" applyFont="1" applyAlignment="1">
      <alignment vertical="center"/>
    </xf>
    <xf numFmtId="0" fontId="2" fillId="0" borderId="0" xfId="0" applyFont="1"/>
    <xf numFmtId="0" fontId="2" fillId="0" borderId="0" xfId="0" applyFont="1" applyAlignment="1">
      <alignment vertical="center"/>
    </xf>
    <xf numFmtId="10" fontId="8" fillId="4" borderId="5" xfId="4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vertical="top" wrapText="1"/>
    </xf>
    <xf numFmtId="0" fontId="13" fillId="0" borderId="5" xfId="0" applyFont="1" applyFill="1" applyBorder="1" applyAlignment="1">
      <alignment vertical="center" wrapText="1"/>
    </xf>
    <xf numFmtId="44" fontId="10" fillId="4" borderId="5" xfId="4" applyFont="1" applyFill="1" applyBorder="1" applyAlignment="1">
      <alignment vertical="center" wrapText="1"/>
    </xf>
    <xf numFmtId="44" fontId="10" fillId="4" borderId="5" xfId="4" applyFont="1" applyFill="1" applyBorder="1" applyAlignment="1">
      <alignment horizontal="left" vertical="center" wrapText="1"/>
    </xf>
    <xf numFmtId="44" fontId="9" fillId="0" borderId="5" xfId="4" applyFont="1" applyFill="1" applyBorder="1" applyAlignment="1">
      <alignment horizontal="left" vertical="center" wrapText="1"/>
    </xf>
    <xf numFmtId="44" fontId="10" fillId="0" borderId="5" xfId="4" applyFont="1" applyFill="1" applyBorder="1" applyAlignment="1">
      <alignment horizontal="left" vertical="center" wrapText="1"/>
    </xf>
    <xf numFmtId="44" fontId="9" fillId="3" borderId="5" xfId="4" applyFont="1" applyFill="1" applyBorder="1" applyAlignment="1">
      <alignment horizontal="left" vertical="center" wrapText="1"/>
    </xf>
    <xf numFmtId="0" fontId="8" fillId="0" borderId="5" xfId="6" applyFont="1" applyBorder="1" applyAlignment="1">
      <alignment horizontal="left" vertical="center" wrapText="1"/>
    </xf>
    <xf numFmtId="0" fontId="16" fillId="0" borderId="5" xfId="6" applyFont="1" applyBorder="1" applyAlignment="1">
      <alignment horizontal="left" vertical="center" wrapText="1"/>
    </xf>
    <xf numFmtId="0" fontId="8" fillId="4" borderId="5" xfId="6" applyFont="1" applyFill="1" applyBorder="1" applyAlignment="1">
      <alignment horizontal="left" vertical="center" wrapText="1"/>
    </xf>
    <xf numFmtId="0" fontId="2" fillId="0" borderId="0" xfId="1" applyFont="1" applyAlignment="1">
      <alignment vertical="center"/>
    </xf>
    <xf numFmtId="0" fontId="11" fillId="3" borderId="42" xfId="2" applyFont="1" applyFill="1" applyBorder="1" applyAlignment="1">
      <alignment horizontal="center" vertical="top" wrapText="1"/>
    </xf>
    <xf numFmtId="0" fontId="9" fillId="3" borderId="32" xfId="2" applyFont="1" applyFill="1" applyBorder="1" applyAlignment="1">
      <alignment vertical="top" wrapText="1"/>
    </xf>
    <xf numFmtId="0" fontId="0" fillId="0" borderId="33" xfId="0" applyBorder="1"/>
    <xf numFmtId="0" fontId="0" fillId="0" borderId="34" xfId="0" applyBorder="1"/>
    <xf numFmtId="44" fontId="9" fillId="0" borderId="10" xfId="4" applyFont="1" applyFill="1" applyBorder="1" applyAlignment="1">
      <alignment horizontal="right" vertical="top" wrapText="1"/>
    </xf>
    <xf numFmtId="0" fontId="7" fillId="0" borderId="12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16" fillId="0" borderId="7" xfId="10" applyFont="1" applyBorder="1"/>
    <xf numFmtId="0" fontId="16" fillId="0" borderId="5" xfId="10" applyFont="1" applyBorder="1"/>
    <xf numFmtId="0" fontId="14" fillId="0" borderId="5" xfId="1" applyFont="1" applyBorder="1" applyAlignment="1">
      <alignment vertical="center" wrapText="1"/>
    </xf>
    <xf numFmtId="4" fontId="14" fillId="0" borderId="5" xfId="1" applyNumberFormat="1" applyFont="1" applyFill="1" applyBorder="1" applyAlignment="1">
      <alignment horizontal="right" vertical="center" wrapText="1"/>
    </xf>
    <xf numFmtId="0" fontId="14" fillId="0" borderId="5" xfId="1" applyFont="1" applyBorder="1" applyAlignment="1">
      <alignment horizontal="center" vertical="center"/>
    </xf>
    <xf numFmtId="0" fontId="17" fillId="0" borderId="5" xfId="0" applyFont="1" applyBorder="1"/>
    <xf numFmtId="0" fontId="14" fillId="0" borderId="5" xfId="1" applyFont="1" applyFill="1" applyBorder="1"/>
    <xf numFmtId="0" fontId="14" fillId="0" borderId="5" xfId="1" applyFont="1" applyBorder="1"/>
    <xf numFmtId="4" fontId="10" fillId="0" borderId="5" xfId="1" applyNumberFormat="1" applyFont="1" applyFill="1" applyBorder="1" applyAlignment="1">
      <alignment horizontal="right" vertical="center" wrapText="1"/>
    </xf>
    <xf numFmtId="4" fontId="14" fillId="0" borderId="45" xfId="10" applyNumberFormat="1" applyFont="1" applyFill="1" applyBorder="1" applyAlignment="1">
      <alignment horizontal="center" vertical="top" wrapText="1"/>
    </xf>
    <xf numFmtId="0" fontId="14" fillId="0" borderId="7" xfId="10" applyFont="1" applyBorder="1"/>
    <xf numFmtId="49" fontId="10" fillId="0" borderId="5" xfId="10" applyNumberFormat="1" applyFont="1" applyFill="1" applyBorder="1" applyAlignment="1">
      <alignment horizontal="left" vertical="center" wrapText="1"/>
    </xf>
    <xf numFmtId="0" fontId="14" fillId="0" borderId="21" xfId="10" applyFont="1" applyBorder="1"/>
    <xf numFmtId="49" fontId="14" fillId="0" borderId="12" xfId="10" applyNumberFormat="1" applyFont="1" applyFill="1" applyBorder="1" applyAlignment="1">
      <alignment horizontal="left" vertical="center" wrapText="1"/>
    </xf>
    <xf numFmtId="4" fontId="14" fillId="0" borderId="12" xfId="10" applyNumberFormat="1" applyFont="1" applyFill="1" applyBorder="1" applyAlignment="1">
      <alignment horizontal="right" vertical="center" wrapText="1"/>
    </xf>
    <xf numFmtId="0" fontId="14" fillId="0" borderId="22" xfId="10" applyFont="1" applyBorder="1"/>
    <xf numFmtId="0" fontId="14" fillId="0" borderId="5" xfId="10" applyFont="1" applyBorder="1"/>
    <xf numFmtId="49" fontId="10" fillId="0" borderId="12" xfId="10" applyNumberFormat="1" applyFont="1" applyFill="1" applyBorder="1" applyAlignment="1">
      <alignment horizontal="left" vertical="center" wrapText="1"/>
    </xf>
    <xf numFmtId="4" fontId="6" fillId="0" borderId="12" xfId="0" applyNumberFormat="1" applyFont="1" applyBorder="1" applyAlignment="1">
      <alignment horizontal="right" wrapText="1"/>
    </xf>
    <xf numFmtId="4" fontId="6" fillId="0" borderId="22" xfId="0" applyNumberFormat="1" applyFont="1" applyBorder="1" applyAlignment="1">
      <alignment horizontal="right" wrapText="1"/>
    </xf>
    <xf numFmtId="0" fontId="14" fillId="0" borderId="19" xfId="10" applyFont="1" applyBorder="1" applyAlignment="1">
      <alignment vertical="center" wrapText="1"/>
    </xf>
    <xf numFmtId="0" fontId="14" fillId="4" borderId="21" xfId="10" applyFont="1" applyFill="1" applyBorder="1" applyAlignment="1">
      <alignment horizontal="left" vertical="center" wrapText="1"/>
    </xf>
    <xf numFmtId="4" fontId="14" fillId="0" borderId="46" xfId="10" applyNumberFormat="1" applyFont="1" applyFill="1" applyBorder="1" applyAlignment="1">
      <alignment horizontal="center" wrapText="1"/>
    </xf>
    <xf numFmtId="0" fontId="10" fillId="0" borderId="5" xfId="10" applyFont="1" applyBorder="1" applyAlignment="1">
      <alignment vertical="center"/>
    </xf>
    <xf numFmtId="4" fontId="14" fillId="0" borderId="5" xfId="10" applyNumberFormat="1" applyFont="1" applyFill="1" applyBorder="1" applyAlignment="1">
      <alignment horizontal="center" wrapText="1"/>
    </xf>
    <xf numFmtId="49" fontId="10" fillId="0" borderId="20" xfId="10" applyNumberFormat="1" applyFont="1" applyFill="1" applyBorder="1" applyAlignment="1">
      <alignment horizontal="left" vertical="center" wrapText="1"/>
    </xf>
    <xf numFmtId="10" fontId="10" fillId="0" borderId="5" xfId="6" applyNumberFormat="1" applyFont="1" applyBorder="1" applyAlignment="1">
      <alignment horizontal="center" vertical="center"/>
    </xf>
    <xf numFmtId="44" fontId="9" fillId="0" borderId="5" xfId="4" applyFont="1" applyFill="1" applyBorder="1" applyAlignment="1">
      <alignment horizontal="right" vertical="center" wrapText="1"/>
    </xf>
    <xf numFmtId="49" fontId="14" fillId="0" borderId="5" xfId="10" applyNumberFormat="1" applyFont="1" applyFill="1" applyBorder="1" applyAlignment="1">
      <alignment horizontal="left" vertical="center" wrapText="1"/>
    </xf>
    <xf numFmtId="0" fontId="14" fillId="4" borderId="7" xfId="10" applyFont="1" applyFill="1" applyBorder="1" applyAlignment="1">
      <alignment horizontal="center" vertical="center" wrapText="1"/>
    </xf>
    <xf numFmtId="0" fontId="14" fillId="4" borderId="39" xfId="10" applyFont="1" applyFill="1" applyBorder="1" applyAlignment="1">
      <alignment horizontal="left" vertical="center" wrapText="1"/>
    </xf>
    <xf numFmtId="0" fontId="14" fillId="0" borderId="5" xfId="10" applyFont="1" applyBorder="1" applyAlignment="1">
      <alignment vertical="center" wrapText="1"/>
    </xf>
    <xf numFmtId="4" fontId="14" fillId="4" borderId="7" xfId="11" applyNumberFormat="1" applyFont="1" applyFill="1" applyBorder="1" applyAlignment="1">
      <alignment horizontal="center" vertical="center" wrapText="1"/>
    </xf>
    <xf numFmtId="4" fontId="14" fillId="0" borderId="37" xfId="10" applyNumberFormat="1" applyFont="1" applyFill="1" applyBorder="1" applyAlignment="1">
      <alignment horizontal="center" vertical="center" wrapText="1"/>
    </xf>
    <xf numFmtId="0" fontId="16" fillId="0" borderId="5" xfId="10" applyFont="1" applyBorder="1" applyAlignment="1">
      <alignment horizontal="left" vertical="center"/>
    </xf>
    <xf numFmtId="0" fontId="16" fillId="0" borderId="19" xfId="10" applyFont="1" applyBorder="1" applyAlignment="1">
      <alignment horizontal="left" vertical="center"/>
    </xf>
    <xf numFmtId="49" fontId="8" fillId="0" borderId="16" xfId="10" applyNumberFormat="1" applyFont="1" applyFill="1" applyBorder="1" applyAlignment="1">
      <alignment horizontal="left" vertical="center" wrapText="1"/>
    </xf>
    <xf numFmtId="49" fontId="8" fillId="0" borderId="53" xfId="10" applyNumberFormat="1" applyFont="1" applyFill="1" applyBorder="1" applyAlignment="1">
      <alignment horizontal="left" vertical="center" wrapText="1"/>
    </xf>
    <xf numFmtId="0" fontId="8" fillId="4" borderId="7" xfId="10" applyFont="1" applyFill="1" applyBorder="1" applyAlignment="1">
      <alignment horizontal="center" vertical="center" wrapText="1"/>
    </xf>
    <xf numFmtId="0" fontId="16" fillId="0" borderId="38" xfId="10" applyFont="1" applyBorder="1" applyAlignment="1">
      <alignment horizontal="center" vertical="center"/>
    </xf>
    <xf numFmtId="49" fontId="8" fillId="0" borderId="20" xfId="10" applyNumberFormat="1" applyFont="1" applyFill="1" applyBorder="1" applyAlignment="1">
      <alignment horizontal="left" vertical="center" wrapText="1"/>
    </xf>
    <xf numFmtId="49" fontId="16" fillId="0" borderId="21" xfId="10" applyNumberFormat="1" applyFont="1" applyFill="1" applyBorder="1" applyAlignment="1">
      <alignment horizontal="left" vertical="center" wrapText="1"/>
    </xf>
    <xf numFmtId="4" fontId="8" fillId="0" borderId="16" xfId="0" applyNumberFormat="1" applyFont="1" applyBorder="1" applyAlignment="1">
      <alignment horizontal="right" vertical="center" wrapText="1"/>
    </xf>
    <xf numFmtId="4" fontId="16" fillId="0" borderId="56" xfId="0" applyNumberFormat="1" applyFont="1" applyBorder="1" applyAlignment="1">
      <alignment horizontal="right" vertical="center" wrapText="1"/>
    </xf>
    <xf numFmtId="4" fontId="8" fillId="0" borderId="53" xfId="10" applyNumberFormat="1" applyFont="1" applyFill="1" applyBorder="1" applyAlignment="1">
      <alignment horizontal="right" vertical="center" wrapText="1"/>
    </xf>
    <xf numFmtId="4" fontId="8" fillId="0" borderId="37" xfId="0" applyNumberFormat="1" applyFont="1" applyBorder="1" applyAlignment="1">
      <alignment horizontal="right" vertical="center" wrapText="1"/>
    </xf>
    <xf numFmtId="0" fontId="16" fillId="0" borderId="56" xfId="10" applyFont="1" applyBorder="1" applyAlignment="1">
      <alignment horizontal="center" vertical="center"/>
    </xf>
    <xf numFmtId="0" fontId="16" fillId="0" borderId="17" xfId="10" applyFont="1" applyBorder="1" applyAlignment="1">
      <alignment horizontal="center" vertical="center"/>
    </xf>
    <xf numFmtId="0" fontId="16" fillId="0" borderId="7" xfId="12" applyFont="1" applyBorder="1"/>
    <xf numFmtId="0" fontId="16" fillId="0" borderId="7" xfId="12" applyFont="1" applyBorder="1" applyAlignment="1">
      <alignment vertical="top" wrapText="1"/>
    </xf>
    <xf numFmtId="0" fontId="16" fillId="0" borderId="7" xfId="12" applyFont="1" applyBorder="1" applyAlignment="1">
      <alignment vertical="center" wrapText="1"/>
    </xf>
    <xf numFmtId="0" fontId="16" fillId="0" borderId="7" xfId="12" applyFont="1" applyBorder="1" applyAlignment="1">
      <alignment wrapText="1"/>
    </xf>
    <xf numFmtId="0" fontId="16" fillId="0" borderId="7" xfId="12" applyFont="1" applyBorder="1" applyAlignment="1">
      <alignment horizontal="left" vertical="center" wrapText="1"/>
    </xf>
    <xf numFmtId="0" fontId="16" fillId="0" borderId="5" xfId="14" applyFont="1" applyBorder="1"/>
    <xf numFmtId="0" fontId="16" fillId="0" borderId="7" xfId="14" applyFont="1" applyBorder="1" applyAlignment="1">
      <alignment wrapText="1"/>
    </xf>
    <xf numFmtId="0" fontId="16" fillId="0" borderId="5" xfId="14" applyFont="1" applyBorder="1" applyAlignment="1">
      <alignment wrapText="1"/>
    </xf>
    <xf numFmtId="0" fontId="16" fillId="0" borderId="5" xfId="14" applyFont="1" applyBorder="1" applyAlignment="1">
      <alignment vertical="top" wrapText="1"/>
    </xf>
    <xf numFmtId="0" fontId="8" fillId="4" borderId="17" xfId="10" applyFont="1" applyFill="1" applyBorder="1" applyAlignment="1">
      <alignment horizontal="center" vertical="center"/>
    </xf>
    <xf numFmtId="49" fontId="16" fillId="0" borderId="37" xfId="10" applyNumberFormat="1" applyFont="1" applyFill="1" applyBorder="1" applyAlignment="1">
      <alignment horizontal="left" vertical="center" wrapText="1"/>
    </xf>
    <xf numFmtId="0" fontId="8" fillId="0" borderId="37" xfId="10" applyFont="1" applyFill="1" applyBorder="1" applyAlignment="1">
      <alignment horizontal="left" vertical="center" wrapText="1"/>
    </xf>
    <xf numFmtId="0" fontId="16" fillId="0" borderId="5" xfId="18" applyFont="1" applyBorder="1"/>
    <xf numFmtId="0" fontId="16" fillId="0" borderId="5" xfId="18" applyFont="1" applyBorder="1" applyAlignment="1">
      <alignment vertical="center" wrapText="1"/>
    </xf>
    <xf numFmtId="0" fontId="16" fillId="0" borderId="5" xfId="10" applyFont="1" applyBorder="1" applyAlignment="1">
      <alignment vertical="center" wrapText="1"/>
    </xf>
    <xf numFmtId="49" fontId="16" fillId="0" borderId="37" xfId="10" applyNumberFormat="1" applyFont="1" applyFill="1" applyBorder="1" applyAlignment="1">
      <alignment horizontal="left" wrapText="1"/>
    </xf>
    <xf numFmtId="0" fontId="3" fillId="0" borderId="0" xfId="12" applyFont="1" applyAlignment="1"/>
    <xf numFmtId="4" fontId="16" fillId="0" borderId="5" xfId="12" applyNumberFormat="1" applyFont="1" applyBorder="1" applyAlignment="1">
      <alignment horizontal="left" wrapText="1"/>
    </xf>
    <xf numFmtId="4" fontId="16" fillId="0" borderId="5" xfId="12" applyNumberFormat="1" applyFont="1" applyBorder="1"/>
    <xf numFmtId="0" fontId="16" fillId="0" borderId="5" xfId="12" applyFont="1" applyBorder="1" applyAlignment="1">
      <alignment horizontal="left" vertical="center" wrapText="1"/>
    </xf>
    <xf numFmtId="0" fontId="8" fillId="4" borderId="20" xfId="12" applyFont="1" applyFill="1" applyBorder="1" applyAlignment="1">
      <alignment horizontal="center" vertical="center" wrapText="1"/>
    </xf>
    <xf numFmtId="0" fontId="16" fillId="0" borderId="20" xfId="12" applyFont="1" applyBorder="1" applyAlignment="1">
      <alignment horizontal="left" vertical="center" wrapText="1"/>
    </xf>
    <xf numFmtId="0" fontId="16" fillId="0" borderId="21" xfId="12" applyFont="1" applyBorder="1" applyAlignment="1">
      <alignment vertical="center"/>
    </xf>
    <xf numFmtId="0" fontId="16" fillId="0" borderId="20" xfId="12" applyFont="1" applyBorder="1" applyAlignment="1">
      <alignment vertical="center"/>
    </xf>
    <xf numFmtId="0" fontId="7" fillId="0" borderId="0" xfId="0" applyFont="1" applyFill="1" applyAlignment="1">
      <alignment horizontal="left" vertical="justify" wrapText="1"/>
    </xf>
    <xf numFmtId="0" fontId="16" fillId="0" borderId="0" xfId="12" applyFont="1" applyBorder="1" applyAlignment="1">
      <alignment horizontal="left" vertical="center" wrapText="1"/>
    </xf>
    <xf numFmtId="49" fontId="8" fillId="0" borderId="0" xfId="12" applyNumberFormat="1" applyFont="1" applyFill="1" applyBorder="1" applyAlignment="1">
      <alignment horizontal="left" vertical="center" wrapText="1"/>
    </xf>
    <xf numFmtId="4" fontId="8" fillId="0" borderId="0" xfId="12" applyNumberFormat="1" applyFont="1" applyFill="1" applyBorder="1" applyAlignment="1">
      <alignment horizontal="right" wrapText="1"/>
    </xf>
    <xf numFmtId="4" fontId="8" fillId="0" borderId="0" xfId="12" applyNumberFormat="1" applyFont="1" applyFill="1" applyBorder="1" applyAlignment="1">
      <alignment horizontal="center" wrapText="1"/>
    </xf>
    <xf numFmtId="0" fontId="16" fillId="0" borderId="0" xfId="12" applyFont="1" applyBorder="1" applyAlignment="1">
      <alignment horizontal="left" wrapText="1"/>
    </xf>
    <xf numFmtId="0" fontId="3" fillId="0" borderId="0" xfId="22" applyFont="1" applyAlignment="1"/>
    <xf numFmtId="0" fontId="10" fillId="0" borderId="5" xfId="22" applyFont="1" applyBorder="1" applyAlignment="1">
      <alignment horizontal="left" wrapText="1"/>
    </xf>
    <xf numFmtId="0" fontId="14" fillId="0" borderId="5" xfId="22" applyFont="1" applyBorder="1" applyAlignment="1">
      <alignment horizontal="left" wrapText="1"/>
    </xf>
    <xf numFmtId="0" fontId="14" fillId="0" borderId="5" xfId="22" applyFont="1" applyBorder="1"/>
    <xf numFmtId="0" fontId="14" fillId="0" borderId="5" xfId="22" applyFont="1" applyBorder="1" applyAlignment="1">
      <alignment horizontal="left"/>
    </xf>
    <xf numFmtId="0" fontId="7" fillId="0" borderId="5" xfId="15" applyFont="1" applyFill="1" applyBorder="1" applyAlignment="1">
      <alignment horizontal="left" vertical="center" wrapText="1"/>
    </xf>
    <xf numFmtId="0" fontId="7" fillId="0" borderId="5" xfId="15" applyFont="1" applyFill="1" applyBorder="1" applyAlignment="1">
      <alignment horizontal="left" vertical="top" wrapText="1"/>
    </xf>
    <xf numFmtId="0" fontId="17" fillId="0" borderId="0" xfId="0" applyFont="1" applyBorder="1"/>
    <xf numFmtId="0" fontId="5" fillId="0" borderId="12" xfId="0" applyFont="1" applyBorder="1" applyAlignment="1">
      <alignment vertical="center"/>
    </xf>
    <xf numFmtId="0" fontId="3" fillId="0" borderId="0" xfId="23" applyFont="1" applyAlignment="1">
      <alignment vertical="center"/>
    </xf>
    <xf numFmtId="0" fontId="8" fillId="0" borderId="0" xfId="12" applyFont="1" applyAlignment="1"/>
    <xf numFmtId="0" fontId="8" fillId="0" borderId="0" xfId="12" applyFont="1" applyBorder="1" applyAlignment="1"/>
    <xf numFmtId="0" fontId="3" fillId="0" borderId="0" xfId="12" applyFont="1" applyAlignment="1">
      <alignment vertical="center"/>
    </xf>
    <xf numFmtId="0" fontId="3" fillId="0" borderId="0" xfId="24" applyFont="1" applyAlignment="1"/>
    <xf numFmtId="0" fontId="16" fillId="0" borderId="5" xfId="24" applyFont="1" applyBorder="1"/>
    <xf numFmtId="0" fontId="5" fillId="0" borderId="0" xfId="26" applyFont="1" applyAlignment="1">
      <alignment vertical="center"/>
    </xf>
    <xf numFmtId="0" fontId="16" fillId="0" borderId="0" xfId="24" applyFont="1" applyAlignment="1">
      <alignment horizontal="justify"/>
    </xf>
    <xf numFmtId="0" fontId="16" fillId="0" borderId="5" xfId="24" applyFont="1" applyBorder="1" applyAlignment="1">
      <alignment vertical="center" wrapText="1"/>
    </xf>
    <xf numFmtId="0" fontId="16" fillId="0" borderId="5" xfId="24" applyFont="1" applyBorder="1" applyAlignment="1">
      <alignment horizontal="left" vertical="top" wrapText="1"/>
    </xf>
    <xf numFmtId="0" fontId="16" fillId="0" borderId="5" xfId="24" applyFont="1" applyBorder="1" applyAlignment="1">
      <alignment vertical="top" wrapText="1"/>
    </xf>
    <xf numFmtId="0" fontId="8" fillId="4" borderId="5" xfId="24" applyFont="1" applyFill="1" applyBorder="1" applyAlignment="1">
      <alignment vertical="top" wrapText="1"/>
    </xf>
    <xf numFmtId="0" fontId="16" fillId="4" borderId="5" xfId="24" applyFont="1" applyFill="1" applyBorder="1" applyAlignment="1">
      <alignment vertical="top" wrapText="1"/>
    </xf>
    <xf numFmtId="0" fontId="3" fillId="0" borderId="0" xfId="27" applyFont="1" applyAlignment="1"/>
    <xf numFmtId="0" fontId="14" fillId="0" borderId="0" xfId="27" applyFont="1" applyBorder="1"/>
    <xf numFmtId="0" fontId="14" fillId="0" borderId="0" xfId="27" applyFont="1" applyFill="1" applyBorder="1" applyAlignment="1">
      <alignment horizontal="left" vertical="center" wrapText="1"/>
    </xf>
    <xf numFmtId="4" fontId="10" fillId="0" borderId="0" xfId="27" applyNumberFormat="1" applyFont="1" applyFill="1" applyBorder="1" applyAlignment="1">
      <alignment horizontal="right" wrapText="1"/>
    </xf>
    <xf numFmtId="4" fontId="14" fillId="0" borderId="0" xfId="27" applyNumberFormat="1" applyFont="1" applyFill="1" applyBorder="1" applyAlignment="1">
      <alignment horizontal="right" vertical="center" wrapText="1"/>
    </xf>
    <xf numFmtId="0" fontId="3" fillId="0" borderId="0" xfId="29" applyFont="1" applyAlignment="1"/>
    <xf numFmtId="4" fontId="16" fillId="0" borderId="5" xfId="2" applyNumberFormat="1" applyFont="1" applyBorder="1" applyAlignment="1">
      <alignment vertical="top" wrapText="1"/>
    </xf>
    <xf numFmtId="0" fontId="16" fillId="0" borderId="0" xfId="29" applyFont="1" applyBorder="1"/>
    <xf numFmtId="49" fontId="16" fillId="0" borderId="0" xfId="29" applyNumberFormat="1" applyFont="1" applyFill="1" applyBorder="1" applyAlignment="1">
      <alignment horizontal="left" vertical="center" wrapText="1"/>
    </xf>
    <xf numFmtId="4" fontId="16" fillId="0" borderId="0" xfId="29" applyNumberFormat="1" applyFont="1" applyFill="1" applyBorder="1" applyAlignment="1">
      <alignment horizontal="right" vertical="center" wrapText="1"/>
    </xf>
    <xf numFmtId="4" fontId="16" fillId="0" borderId="0" xfId="29" applyNumberFormat="1" applyFont="1" applyFill="1" applyBorder="1" applyAlignment="1">
      <alignment horizontal="right" wrapText="1"/>
    </xf>
    <xf numFmtId="4" fontId="8" fillId="0" borderId="5" xfId="32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center" vertical="center" wrapText="1"/>
    </xf>
    <xf numFmtId="0" fontId="16" fillId="0" borderId="5" xfId="34" applyFont="1" applyBorder="1"/>
    <xf numFmtId="0" fontId="16" fillId="0" borderId="5" xfId="34" applyFont="1" applyBorder="1" applyAlignment="1">
      <alignment vertical="center" wrapText="1"/>
    </xf>
    <xf numFmtId="0" fontId="16" fillId="0" borderId="5" xfId="34" applyFont="1" applyBorder="1" applyAlignment="1">
      <alignment horizontal="left" vertical="center" wrapText="1"/>
    </xf>
    <xf numFmtId="11" fontId="16" fillId="0" borderId="5" xfId="34" applyNumberFormat="1" applyFont="1" applyBorder="1" applyAlignment="1">
      <alignment vertical="center" wrapText="1"/>
    </xf>
    <xf numFmtId="11" fontId="16" fillId="0" borderId="5" xfId="34" applyNumberFormat="1" applyFont="1" applyBorder="1" applyAlignment="1">
      <alignment horizontal="left" vertical="center" wrapText="1"/>
    </xf>
    <xf numFmtId="0" fontId="16" fillId="0" borderId="5" xfId="34" applyFont="1" applyBorder="1" applyAlignment="1">
      <alignment horizontal="center" vertical="center" wrapText="1"/>
    </xf>
    <xf numFmtId="4" fontId="8" fillId="0" borderId="20" xfId="34" applyNumberFormat="1" applyFont="1" applyFill="1" applyBorder="1" applyAlignment="1">
      <alignment vertical="center" wrapText="1"/>
    </xf>
    <xf numFmtId="4" fontId="8" fillId="0" borderId="5" xfId="34" applyNumberFormat="1" applyFont="1" applyFill="1" applyBorder="1" applyAlignment="1">
      <alignment vertical="center" wrapText="1"/>
    </xf>
    <xf numFmtId="0" fontId="14" fillId="0" borderId="4" xfId="7" applyFont="1" applyBorder="1" applyAlignment="1">
      <alignment horizontal="center" vertical="center" wrapText="1"/>
    </xf>
    <xf numFmtId="0" fontId="6" fillId="0" borderId="12" xfId="0" applyFont="1" applyBorder="1" applyAlignment="1">
      <alignment vertical="center"/>
    </xf>
    <xf numFmtId="4" fontId="14" fillId="0" borderId="7" xfId="10" applyNumberFormat="1" applyFont="1" applyFill="1" applyBorder="1" applyAlignment="1">
      <alignment horizontal="right" vertical="center" wrapText="1"/>
    </xf>
    <xf numFmtId="4" fontId="14" fillId="0" borderId="37" xfId="10" applyNumberFormat="1" applyFont="1" applyFill="1" applyBorder="1" applyAlignment="1">
      <alignment horizontal="right" vertical="center" wrapText="1"/>
    </xf>
    <xf numFmtId="4" fontId="16" fillId="0" borderId="38" xfId="0" applyNumberFormat="1" applyFont="1" applyBorder="1" applyAlignment="1">
      <alignment horizontal="right" vertical="center" wrapText="1"/>
    </xf>
    <xf numFmtId="4" fontId="16" fillId="0" borderId="56" xfId="10" applyNumberFormat="1" applyFont="1" applyFill="1" applyBorder="1" applyAlignment="1">
      <alignment horizontal="right" vertical="center" wrapText="1"/>
    </xf>
    <xf numFmtId="0" fontId="16" fillId="0" borderId="54" xfId="10" applyFont="1" applyBorder="1" applyAlignment="1">
      <alignment horizontal="center" vertical="center"/>
    </xf>
    <xf numFmtId="4" fontId="16" fillId="0" borderId="37" xfId="10" applyNumberFormat="1" applyFont="1" applyFill="1" applyBorder="1" applyAlignment="1">
      <alignment horizontal="center" vertical="center" wrapText="1"/>
    </xf>
    <xf numFmtId="0" fontId="16" fillId="0" borderId="19" xfId="10" applyFont="1" applyBorder="1" applyAlignment="1">
      <alignment horizontal="left" vertical="center" wrapText="1"/>
    </xf>
    <xf numFmtId="0" fontId="16" fillId="0" borderId="5" xfId="10" applyFont="1" applyBorder="1" applyAlignment="1">
      <alignment horizontal="left" vertical="center" wrapText="1"/>
    </xf>
    <xf numFmtId="0" fontId="1" fillId="0" borderId="0" xfId="1" applyAlignment="1">
      <alignment vertical="center"/>
    </xf>
    <xf numFmtId="164" fontId="12" fillId="0" borderId="5" xfId="4" applyNumberFormat="1" applyFont="1" applyFill="1" applyBorder="1" applyAlignment="1">
      <alignment vertical="top" wrapText="1"/>
    </xf>
    <xf numFmtId="0" fontId="0" fillId="0" borderId="0" xfId="0" applyBorder="1"/>
    <xf numFmtId="0" fontId="14" fillId="0" borderId="5" xfId="7" applyFont="1" applyBorder="1" applyAlignment="1">
      <alignment horizontal="center" wrapText="1"/>
    </xf>
    <xf numFmtId="0" fontId="14" fillId="0" borderId="8" xfId="7" applyFont="1" applyBorder="1" applyAlignment="1">
      <alignment horizontal="center" wrapText="1"/>
    </xf>
    <xf numFmtId="164" fontId="11" fillId="0" borderId="7" xfId="4" applyNumberFormat="1" applyFont="1" applyFill="1" applyBorder="1" applyAlignment="1">
      <alignment wrapText="1"/>
    </xf>
    <xf numFmtId="0" fontId="3" fillId="0" borderId="0" xfId="23" applyFont="1" applyAlignment="1"/>
    <xf numFmtId="0" fontId="6" fillId="0" borderId="0" xfId="0" applyFont="1" applyBorder="1" applyAlignment="1">
      <alignment vertical="center"/>
    </xf>
    <xf numFmtId="0" fontId="5" fillId="0" borderId="0" xfId="2" applyFont="1" applyBorder="1" applyAlignment="1">
      <alignment horizontal="left" wrapText="1"/>
    </xf>
    <xf numFmtId="4" fontId="16" fillId="0" borderId="61" xfId="0" applyNumberFormat="1" applyFont="1" applyBorder="1" applyAlignment="1">
      <alignment horizontal="right" vertical="center" wrapText="1"/>
    </xf>
    <xf numFmtId="7" fontId="11" fillId="0" borderId="5" xfId="4" applyNumberFormat="1" applyFont="1" applyFill="1" applyBorder="1" applyAlignment="1">
      <alignment horizontal="right" vertical="center" wrapText="1"/>
    </xf>
    <xf numFmtId="44" fontId="8" fillId="0" borderId="5" xfId="4" applyFont="1" applyFill="1" applyBorder="1" applyAlignment="1">
      <alignment horizontal="center" vertical="center" wrapText="1"/>
    </xf>
    <xf numFmtId="9" fontId="4" fillId="0" borderId="5" xfId="2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4" fontId="8" fillId="0" borderId="5" xfId="24" applyNumberFormat="1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16" fillId="0" borderId="0" xfId="0" applyFont="1"/>
    <xf numFmtId="0" fontId="8" fillId="0" borderId="1" xfId="7" applyFont="1" applyFill="1" applyBorder="1" applyAlignment="1">
      <alignment horizontal="center" vertical="center"/>
    </xf>
    <xf numFmtId="0" fontId="8" fillId="0" borderId="5" xfId="6" applyFont="1" applyFill="1" applyBorder="1" applyAlignment="1">
      <alignment horizontal="center" vertical="center"/>
    </xf>
    <xf numFmtId="4" fontId="8" fillId="0" borderId="5" xfId="5" applyNumberFormat="1" applyFont="1" applyFill="1" applyBorder="1" applyAlignment="1">
      <alignment horizontal="center" vertical="center" wrapText="1"/>
    </xf>
    <xf numFmtId="0" fontId="19" fillId="0" borderId="0" xfId="36" applyFont="1" applyAlignment="1">
      <alignment horizontal="left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8" fillId="0" borderId="5" xfId="34" applyFont="1" applyFill="1" applyBorder="1" applyAlignment="1">
      <alignment horizontal="center" vertical="center"/>
    </xf>
    <xf numFmtId="4" fontId="8" fillId="0" borderId="5" xfId="35" applyNumberFormat="1" applyFont="1" applyFill="1" applyBorder="1" applyAlignment="1">
      <alignment horizontal="center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0" fontId="16" fillId="0" borderId="5" xfId="32" applyFont="1" applyBorder="1" applyAlignment="1">
      <alignment horizontal="center" vertical="center"/>
    </xf>
    <xf numFmtId="4" fontId="8" fillId="0" borderId="5" xfId="30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11" fontId="16" fillId="0" borderId="5" xfId="24" applyNumberFormat="1" applyFont="1" applyFill="1" applyBorder="1" applyAlignment="1">
      <alignment horizontal="right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8" fillId="4" borderId="5" xfId="12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/>
    </xf>
    <xf numFmtId="0" fontId="16" fillId="0" borderId="5" xfId="12" applyFont="1" applyBorder="1" applyAlignment="1">
      <alignment horizontal="left" wrapText="1"/>
    </xf>
    <xf numFmtId="4" fontId="8" fillId="4" borderId="5" xfId="13" applyNumberFormat="1" applyFont="1" applyFill="1" applyBorder="1" applyAlignment="1">
      <alignment horizontal="center" vertical="center" wrapText="1"/>
    </xf>
    <xf numFmtId="0" fontId="7" fillId="0" borderId="5" xfId="15" applyFont="1" applyFill="1" applyBorder="1" applyAlignment="1">
      <alignment horizontal="left" wrapText="1"/>
    </xf>
    <xf numFmtId="0" fontId="8" fillId="4" borderId="5" xfId="22" applyFont="1" applyFill="1" applyBorder="1" applyAlignment="1">
      <alignment horizontal="center" vertical="center"/>
    </xf>
    <xf numFmtId="0" fontId="4" fillId="0" borderId="20" xfId="20" applyFont="1" applyFill="1" applyBorder="1" applyAlignment="1">
      <alignment horizontal="left" vertical="center" wrapText="1"/>
    </xf>
    <xf numFmtId="0" fontId="8" fillId="4" borderId="5" xfId="18" applyFont="1" applyFill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3" fillId="0" borderId="5" xfId="0" applyFont="1" applyFill="1" applyBorder="1" applyAlignment="1">
      <alignment horizontal="left" vertical="center" wrapText="1"/>
    </xf>
    <xf numFmtId="0" fontId="12" fillId="0" borderId="5" xfId="0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center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4" borderId="5" xfId="5" applyNumberFormat="1" applyFont="1" applyFill="1" applyBorder="1" applyAlignment="1">
      <alignment horizontal="center" vertical="center" wrapText="1"/>
    </xf>
    <xf numFmtId="0" fontId="8" fillId="4" borderId="5" xfId="1" applyFont="1" applyFill="1" applyBorder="1" applyAlignment="1">
      <alignment horizontal="center" vertical="center"/>
    </xf>
    <xf numFmtId="0" fontId="13" fillId="3" borderId="5" xfId="0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4" fontId="6" fillId="0" borderId="5" xfId="0" applyNumberFormat="1" applyFont="1" applyBorder="1" applyAlignment="1">
      <alignment horizontal="right" wrapText="1"/>
    </xf>
    <xf numFmtId="0" fontId="8" fillId="4" borderId="5" xfId="10" applyFont="1" applyFill="1" applyBorder="1" applyAlignment="1">
      <alignment horizontal="center" vertical="center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4" borderId="5" xfId="11" applyNumberFormat="1" applyFont="1" applyFill="1" applyBorder="1" applyAlignment="1">
      <alignment horizontal="center" vertical="center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4" fontId="10" fillId="4" borderId="5" xfId="1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left"/>
    </xf>
    <xf numFmtId="0" fontId="12" fillId="3" borderId="5" xfId="0" applyFont="1" applyFill="1" applyBorder="1" applyAlignment="1">
      <alignment vertical="center" wrapText="1"/>
    </xf>
    <xf numFmtId="49" fontId="16" fillId="0" borderId="55" xfId="10" applyNumberFormat="1" applyFont="1" applyFill="1" applyBorder="1" applyAlignment="1">
      <alignment horizontal="justify" vertical="justify" wrapText="1"/>
    </xf>
    <xf numFmtId="49" fontId="16" fillId="0" borderId="20" xfId="10" applyNumberFormat="1" applyFont="1" applyFill="1" applyBorder="1" applyAlignment="1">
      <alignment horizontal="justify" vertical="justify" wrapText="1"/>
    </xf>
    <xf numFmtId="4" fontId="16" fillId="0" borderId="5" xfId="34" applyNumberFormat="1" applyFont="1" applyFill="1" applyBorder="1" applyAlignment="1">
      <alignment horizontal="righ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10" fontId="14" fillId="0" borderId="5" xfId="6" applyNumberFormat="1" applyFont="1" applyBorder="1" applyAlignment="1">
      <alignment horizontal="center" vertical="center"/>
    </xf>
    <xf numFmtId="10" fontId="10" fillId="0" borderId="5" xfId="4" applyNumberFormat="1" applyFont="1" applyFill="1" applyBorder="1" applyAlignment="1">
      <alignment horizontal="center" vertical="center" wrapText="1"/>
    </xf>
    <xf numFmtId="10" fontId="10" fillId="0" borderId="5" xfId="6" applyNumberFormat="1" applyFont="1" applyFill="1" applyBorder="1" applyAlignment="1">
      <alignment horizontal="center" vertical="center" wrapText="1"/>
    </xf>
    <xf numFmtId="4" fontId="0" fillId="0" borderId="0" xfId="0" applyNumberFormat="1"/>
    <xf numFmtId="7" fontId="10" fillId="0" borderId="5" xfId="4" applyNumberFormat="1" applyFont="1" applyFill="1" applyBorder="1" applyAlignment="1">
      <alignment horizontal="right" vertical="center" wrapText="1"/>
    </xf>
    <xf numFmtId="7" fontId="9" fillId="0" borderId="5" xfId="4" applyNumberFormat="1" applyFont="1" applyFill="1" applyBorder="1" applyAlignment="1">
      <alignment horizontal="right" vertical="center" wrapText="1"/>
    </xf>
    <xf numFmtId="0" fontId="24" fillId="0" borderId="0" xfId="0" applyFont="1"/>
    <xf numFmtId="7" fontId="8" fillId="0" borderId="7" xfId="4" applyNumberFormat="1" applyFont="1" applyFill="1" applyBorder="1" applyAlignment="1">
      <alignment horizontal="right" vertical="center" wrapText="1"/>
    </xf>
    <xf numFmtId="166" fontId="4" fillId="0" borderId="5" xfId="20" applyNumberFormat="1" applyFont="1" applyFill="1" applyBorder="1" applyAlignment="1">
      <alignment horizontal="center" vertical="center"/>
    </xf>
    <xf numFmtId="9" fontId="16" fillId="0" borderId="5" xfId="12" applyNumberFormat="1" applyFont="1" applyBorder="1" applyAlignment="1">
      <alignment horizontal="center" vertical="center" wrapText="1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0" borderId="5" xfId="10" applyNumberFormat="1" applyFont="1" applyFill="1" applyBorder="1" applyAlignment="1">
      <alignment horizontal="right" vertical="center" wrapText="1"/>
    </xf>
    <xf numFmtId="44" fontId="9" fillId="0" borderId="26" xfId="4" applyFont="1" applyFill="1" applyBorder="1" applyAlignment="1">
      <alignment horizontal="right" wrapText="1"/>
    </xf>
    <xf numFmtId="4" fontId="18" fillId="7" borderId="70" xfId="0" applyNumberFormat="1" applyFont="1" applyFill="1" applyBorder="1" applyAlignment="1">
      <alignment vertical="center" wrapText="1"/>
    </xf>
    <xf numFmtId="4" fontId="16" fillId="0" borderId="5" xfId="24" applyNumberFormat="1" applyFont="1" applyFill="1" applyBorder="1" applyAlignment="1">
      <alignment horizontal="right" vertical="center" wrapText="1"/>
    </xf>
    <xf numFmtId="4" fontId="16" fillId="0" borderId="5" xfId="24" applyNumberFormat="1" applyFont="1" applyFill="1" applyBorder="1" applyAlignment="1">
      <alignment horizontal="right" vertical="center" wrapText="1"/>
    </xf>
    <xf numFmtId="0" fontId="13" fillId="0" borderId="5" xfId="0" applyFont="1" applyFill="1" applyBorder="1" applyAlignment="1">
      <alignment horizontal="left" vertical="center" wrapText="1"/>
    </xf>
    <xf numFmtId="4" fontId="14" fillId="7" borderId="70" xfId="0" applyNumberFormat="1" applyFont="1" applyFill="1" applyBorder="1" applyAlignment="1">
      <alignment vertical="center" wrapText="1"/>
    </xf>
    <xf numFmtId="4" fontId="14" fillId="7" borderId="5" xfId="0" applyNumberFormat="1" applyFont="1" applyFill="1" applyBorder="1" applyAlignment="1">
      <alignment vertical="center" wrapText="1"/>
    </xf>
    <xf numFmtId="0" fontId="14" fillId="7" borderId="5" xfId="0" applyFont="1" applyFill="1" applyBorder="1" applyAlignment="1">
      <alignment vertical="center" wrapText="1"/>
    </xf>
    <xf numFmtId="4" fontId="14" fillId="7" borderId="71" xfId="0" applyNumberFormat="1" applyFont="1" applyFill="1" applyBorder="1" applyAlignment="1">
      <alignment vertical="center" wrapText="1"/>
    </xf>
    <xf numFmtId="0" fontId="0" fillId="0" borderId="0" xfId="0" applyAlignment="1">
      <alignment wrapText="1"/>
    </xf>
    <xf numFmtId="4" fontId="11" fillId="0" borderId="0" xfId="0" applyNumberFormat="1" applyFont="1"/>
    <xf numFmtId="4" fontId="12" fillId="0" borderId="0" xfId="0" applyNumberFormat="1" applyFont="1"/>
    <xf numFmtId="0" fontId="0" fillId="0" borderId="0" xfId="1" applyFont="1"/>
    <xf numFmtId="0" fontId="0" fillId="0" borderId="0" xfId="0" quotePrefix="1"/>
    <xf numFmtId="4" fontId="0" fillId="0" borderId="0" xfId="0" applyNumberFormat="1" applyAlignment="1">
      <alignment vertical="center"/>
    </xf>
    <xf numFmtId="4" fontId="16" fillId="0" borderId="5" xfId="24" applyNumberFormat="1" applyFont="1" applyFill="1" applyBorder="1" applyAlignment="1">
      <alignment horizontal="right" vertical="center" wrapText="1"/>
    </xf>
    <xf numFmtId="4" fontId="16" fillId="0" borderId="5" xfId="24" applyNumberFormat="1" applyFont="1" applyFill="1" applyBorder="1" applyAlignment="1">
      <alignment horizontal="center" vertical="center" wrapText="1"/>
    </xf>
    <xf numFmtId="4" fontId="16" fillId="0" borderId="5" xfId="24" applyNumberFormat="1" applyFont="1" applyFill="1" applyBorder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14" fillId="0" borderId="0" xfId="7" applyFont="1" applyBorder="1" applyAlignment="1">
      <alignment horizontal="center" wrapText="1"/>
    </xf>
    <xf numFmtId="0" fontId="14" fillId="0" borderId="0" xfId="7" applyFont="1" applyBorder="1" applyAlignment="1">
      <alignment horizontal="left" vertical="center"/>
    </xf>
    <xf numFmtId="164" fontId="11" fillId="0" borderId="0" xfId="4" applyNumberFormat="1" applyFont="1" applyFill="1" applyBorder="1" applyAlignment="1">
      <alignment horizontal="right" vertical="center" wrapText="1"/>
    </xf>
    <xf numFmtId="164" fontId="11" fillId="0" borderId="0" xfId="4" applyNumberFormat="1" applyFont="1" applyFill="1" applyBorder="1" applyAlignment="1">
      <alignment horizontal="right" wrapText="1"/>
    </xf>
    <xf numFmtId="164" fontId="11" fillId="0" borderId="0" xfId="4" applyNumberFormat="1" applyFont="1" applyFill="1" applyBorder="1" applyAlignment="1">
      <alignment horizontal="center" wrapText="1"/>
    </xf>
    <xf numFmtId="0" fontId="13" fillId="3" borderId="0" xfId="0" applyFont="1" applyFill="1" applyBorder="1" applyAlignment="1">
      <alignment horizontal="center" vertical="top" wrapText="1"/>
    </xf>
    <xf numFmtId="0" fontId="12" fillId="3" borderId="0" xfId="0" applyFont="1" applyFill="1" applyBorder="1" applyAlignment="1">
      <alignment horizontal="left" vertical="top" wrapText="1"/>
    </xf>
    <xf numFmtId="164" fontId="12" fillId="0" borderId="0" xfId="4" applyNumberFormat="1" applyFont="1" applyFill="1" applyBorder="1" applyAlignment="1">
      <alignment vertical="top" wrapText="1"/>
    </xf>
    <xf numFmtId="164" fontId="12" fillId="0" borderId="0" xfId="4" applyNumberFormat="1" applyFont="1" applyFill="1" applyBorder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16" fillId="0" borderId="5" xfId="0" applyFont="1" applyBorder="1" applyAlignment="1">
      <alignment horizontal="left"/>
    </xf>
    <xf numFmtId="0" fontId="16" fillId="0" borderId="5" xfId="0" applyFont="1" applyBorder="1" applyAlignment="1">
      <alignment horizontal="center"/>
    </xf>
    <xf numFmtId="0" fontId="16" fillId="0" borderId="0" xfId="0" applyFont="1" applyBorder="1" applyAlignment="1">
      <alignment horizontal="left"/>
    </xf>
    <xf numFmtId="0" fontId="16" fillId="0" borderId="0" xfId="0" applyFont="1" applyBorder="1" applyAlignment="1">
      <alignment horizontal="center"/>
    </xf>
    <xf numFmtId="0" fontId="21" fillId="0" borderId="5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31" xfId="0" applyFont="1" applyBorder="1" applyAlignment="1">
      <alignment horizontal="center"/>
    </xf>
    <xf numFmtId="0" fontId="16" fillId="0" borderId="18" xfId="0" applyFont="1" applyBorder="1" applyAlignment="1">
      <alignment horizontal="left"/>
    </xf>
    <xf numFmtId="0" fontId="16" fillId="0" borderId="16" xfId="0" applyFont="1" applyBorder="1" applyAlignment="1">
      <alignment horizontal="left"/>
    </xf>
    <xf numFmtId="0" fontId="16" fillId="0" borderId="17" xfId="0" applyFont="1" applyBorder="1" applyAlignment="1">
      <alignment horizontal="left"/>
    </xf>
    <xf numFmtId="0" fontId="16" fillId="0" borderId="20" xfId="0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6" fillId="0" borderId="44" xfId="0" applyFont="1" applyBorder="1" applyAlignment="1">
      <alignment horizontal="center"/>
    </xf>
    <xf numFmtId="0" fontId="21" fillId="0" borderId="65" xfId="0" applyFont="1" applyBorder="1" applyAlignment="1">
      <alignment horizontal="left" vertical="center"/>
    </xf>
    <xf numFmtId="0" fontId="21" fillId="0" borderId="66" xfId="0" applyFont="1" applyBorder="1" applyAlignment="1">
      <alignment horizontal="left" vertical="center"/>
    </xf>
    <xf numFmtId="0" fontId="16" fillId="0" borderId="66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left" vertical="center"/>
    </xf>
    <xf numFmtId="0" fontId="21" fillId="2" borderId="28" xfId="0" applyFont="1" applyFill="1" applyBorder="1" applyAlignment="1">
      <alignment horizontal="left" vertical="center"/>
    </xf>
    <xf numFmtId="0" fontId="22" fillId="2" borderId="1" xfId="0" applyFont="1" applyFill="1" applyBorder="1" applyAlignment="1">
      <alignment horizontal="center" vertical="center"/>
    </xf>
    <xf numFmtId="0" fontId="22" fillId="2" borderId="28" xfId="0" applyFont="1" applyFill="1" applyBorder="1" applyAlignment="1">
      <alignment horizontal="center" vertical="center"/>
    </xf>
    <xf numFmtId="0" fontId="22" fillId="2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64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16" fillId="0" borderId="9" xfId="0" applyFont="1" applyBorder="1" applyAlignment="1">
      <alignment horizontal="left"/>
    </xf>
    <xf numFmtId="0" fontId="16" fillId="0" borderId="10" xfId="0" applyFont="1" applyBorder="1" applyAlignment="1">
      <alignment horizontal="left"/>
    </xf>
    <xf numFmtId="0" fontId="16" fillId="0" borderId="10" xfId="0" applyFont="1" applyBorder="1" applyAlignment="1">
      <alignment horizontal="center"/>
    </xf>
    <xf numFmtId="0" fontId="16" fillId="0" borderId="35" xfId="0" applyFont="1" applyBorder="1" applyAlignment="1">
      <alignment horizontal="center"/>
    </xf>
    <xf numFmtId="0" fontId="22" fillId="2" borderId="1" xfId="0" applyFont="1" applyFill="1" applyBorder="1" applyAlignment="1">
      <alignment horizontal="center"/>
    </xf>
    <xf numFmtId="0" fontId="22" fillId="2" borderId="28" xfId="0" applyFont="1" applyFill="1" applyBorder="1" applyAlignment="1">
      <alignment horizontal="center"/>
    </xf>
    <xf numFmtId="0" fontId="22" fillId="2" borderId="3" xfId="0" applyFont="1" applyFill="1" applyBorder="1" applyAlignment="1">
      <alignment horizontal="center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0" fillId="0" borderId="0" xfId="0" applyAlignment="1">
      <alignment horizontal="center"/>
    </xf>
    <xf numFmtId="0" fontId="0" fillId="0" borderId="66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5" fillId="0" borderId="5" xfId="0" applyFont="1" applyBorder="1" applyAlignment="1">
      <alignment horizontal="left" vertical="center" wrapText="1"/>
    </xf>
    <xf numFmtId="4" fontId="8" fillId="0" borderId="5" xfId="4" applyNumberFormat="1" applyFont="1" applyBorder="1" applyAlignment="1">
      <alignment horizontal="right" vertical="center"/>
    </xf>
    <xf numFmtId="0" fontId="16" fillId="0" borderId="5" xfId="40" applyFont="1" applyBorder="1" applyAlignment="1">
      <alignment horizontal="left" vertical="center" wrapText="1"/>
    </xf>
    <xf numFmtId="4" fontId="16" fillId="0" borderId="5" xfId="4" applyNumberFormat="1" applyFont="1" applyBorder="1" applyAlignment="1">
      <alignment horizontal="right" vertical="center"/>
    </xf>
    <xf numFmtId="164" fontId="16" fillId="0" borderId="5" xfId="4" applyNumberFormat="1" applyFont="1" applyBorder="1" applyAlignment="1">
      <alignment horizontal="right" vertical="center"/>
    </xf>
    <xf numFmtId="0" fontId="16" fillId="0" borderId="5" xfId="40" applyFont="1" applyBorder="1" applyAlignment="1">
      <alignment horizontal="left" vertical="center"/>
    </xf>
    <xf numFmtId="0" fontId="8" fillId="4" borderId="5" xfId="40" applyFont="1" applyFill="1" applyBorder="1" applyAlignment="1">
      <alignment horizontal="left" vertical="center" wrapText="1"/>
    </xf>
    <xf numFmtId="44" fontId="8" fillId="0" borderId="5" xfId="4" applyFont="1" applyBorder="1" applyAlignment="1">
      <alignment horizontal="left" vertical="center"/>
    </xf>
    <xf numFmtId="44" fontId="8" fillId="0" borderId="5" xfId="4" applyFont="1" applyBorder="1" applyAlignment="1">
      <alignment horizontal="right" vertical="center"/>
    </xf>
    <xf numFmtId="0" fontId="8" fillId="0" borderId="5" xfId="40" applyFont="1" applyBorder="1" applyAlignment="1">
      <alignment horizontal="left" vertical="center" wrapText="1"/>
    </xf>
    <xf numFmtId="164" fontId="8" fillId="0" borderId="5" xfId="4" applyNumberFormat="1" applyFont="1" applyBorder="1" applyAlignment="1">
      <alignment horizontal="right" vertical="center"/>
    </xf>
    <xf numFmtId="0" fontId="8" fillId="0" borderId="5" xfId="37" applyFont="1" applyFill="1" applyBorder="1" applyAlignment="1">
      <alignment horizontal="left" vertical="center" wrapText="1"/>
    </xf>
    <xf numFmtId="7" fontId="8" fillId="0" borderId="5" xfId="4" applyNumberFormat="1" applyFont="1" applyFill="1" applyBorder="1" applyAlignment="1">
      <alignment horizontal="right" vertical="center" wrapText="1"/>
    </xf>
    <xf numFmtId="7" fontId="8" fillId="0" borderId="17" xfId="4" applyNumberFormat="1" applyFont="1" applyFill="1" applyBorder="1" applyAlignment="1">
      <alignment horizontal="right" vertical="center" wrapText="1"/>
    </xf>
    <xf numFmtId="0" fontId="5" fillId="5" borderId="12" xfId="0" applyFont="1" applyFill="1" applyBorder="1" applyAlignment="1" applyProtection="1">
      <alignment horizontal="left" vertical="center" wrapText="1"/>
    </xf>
    <xf numFmtId="0" fontId="19" fillId="0" borderId="0" xfId="39" applyFont="1" applyAlignment="1">
      <alignment horizontal="left" wrapText="1"/>
    </xf>
    <xf numFmtId="0" fontId="8" fillId="4" borderId="5" xfId="40" applyFont="1" applyFill="1" applyBorder="1" applyAlignment="1">
      <alignment horizontal="center" vertical="center"/>
    </xf>
    <xf numFmtId="0" fontId="8" fillId="4" borderId="5" xfId="41" applyNumberFormat="1" applyFont="1" applyFill="1" applyBorder="1" applyAlignment="1">
      <alignment horizontal="center" vertical="center" wrapText="1"/>
    </xf>
    <xf numFmtId="0" fontId="16" fillId="0" borderId="5" xfId="37" applyFont="1" applyBorder="1" applyAlignment="1">
      <alignment horizontal="left"/>
    </xf>
    <xf numFmtId="4" fontId="16" fillId="0" borderId="20" xfId="37" applyNumberFormat="1" applyFont="1" applyBorder="1" applyAlignment="1">
      <alignment horizontal="right"/>
    </xf>
    <xf numFmtId="4" fontId="16" fillId="0" borderId="16" xfId="37" applyNumberFormat="1" applyFont="1" applyBorder="1" applyAlignment="1">
      <alignment horizontal="right"/>
    </xf>
    <xf numFmtId="4" fontId="16" fillId="0" borderId="17" xfId="37" applyNumberFormat="1" applyFont="1" applyBorder="1" applyAlignment="1">
      <alignment horizontal="right"/>
    </xf>
    <xf numFmtId="4" fontId="16" fillId="0" borderId="17" xfId="4" applyNumberFormat="1" applyFont="1" applyFill="1" applyBorder="1" applyAlignment="1">
      <alignment horizontal="right" vertical="center" wrapText="1"/>
    </xf>
    <xf numFmtId="4" fontId="16" fillId="0" borderId="5" xfId="4" applyNumberFormat="1" applyFont="1" applyFill="1" applyBorder="1" applyAlignment="1">
      <alignment horizontal="right" vertical="center" wrapText="1"/>
    </xf>
    <xf numFmtId="0" fontId="8" fillId="0" borderId="5" xfId="37" applyFont="1" applyBorder="1" applyAlignment="1">
      <alignment horizontal="left"/>
    </xf>
    <xf numFmtId="7" fontId="8" fillId="0" borderId="20" xfId="4" applyNumberFormat="1" applyFont="1" applyBorder="1" applyAlignment="1">
      <alignment horizontal="right"/>
    </xf>
    <xf numFmtId="7" fontId="8" fillId="0" borderId="16" xfId="4" applyNumberFormat="1" applyFont="1" applyBorder="1" applyAlignment="1">
      <alignment horizontal="right"/>
    </xf>
    <xf numFmtId="7" fontId="8" fillId="0" borderId="17" xfId="4" applyNumberFormat="1" applyFont="1" applyBorder="1" applyAlignment="1">
      <alignment horizontal="right"/>
    </xf>
    <xf numFmtId="7" fontId="8" fillId="0" borderId="5" xfId="4" applyNumberFormat="1" applyFont="1" applyBorder="1" applyAlignment="1">
      <alignment horizontal="right"/>
    </xf>
    <xf numFmtId="165" fontId="8" fillId="0" borderId="20" xfId="37" applyNumberFormat="1" applyFont="1" applyBorder="1" applyAlignment="1">
      <alignment horizontal="right"/>
    </xf>
    <xf numFmtId="165" fontId="8" fillId="0" borderId="16" xfId="37" applyNumberFormat="1" applyFont="1" applyBorder="1" applyAlignment="1">
      <alignment horizontal="right"/>
    </xf>
    <xf numFmtId="165" fontId="8" fillId="0" borderId="17" xfId="37" applyNumberFormat="1" applyFont="1" applyBorder="1" applyAlignment="1">
      <alignment horizontal="right"/>
    </xf>
    <xf numFmtId="4" fontId="16" fillId="0" borderId="5" xfId="37" applyNumberFormat="1" applyFont="1" applyBorder="1" applyAlignment="1">
      <alignment horizontal="right"/>
    </xf>
    <xf numFmtId="4" fontId="16" fillId="0" borderId="20" xfId="4" applyNumberFormat="1" applyFont="1" applyBorder="1" applyAlignment="1">
      <alignment horizontal="right"/>
    </xf>
    <xf numFmtId="4" fontId="16" fillId="0" borderId="16" xfId="4" applyNumberFormat="1" applyFont="1" applyBorder="1" applyAlignment="1">
      <alignment horizontal="right"/>
    </xf>
    <xf numFmtId="4" fontId="16" fillId="0" borderId="17" xfId="4" applyNumberFormat="1" applyFont="1" applyBorder="1" applyAlignment="1">
      <alignment horizontal="right"/>
    </xf>
    <xf numFmtId="164" fontId="16" fillId="0" borderId="20" xfId="4" applyNumberFormat="1" applyFont="1" applyBorder="1" applyAlignment="1">
      <alignment horizontal="right"/>
    </xf>
    <xf numFmtId="164" fontId="16" fillId="0" borderId="16" xfId="4" applyNumberFormat="1" applyFont="1" applyBorder="1" applyAlignment="1">
      <alignment horizontal="right"/>
    </xf>
    <xf numFmtId="164" fontId="16" fillId="0" borderId="17" xfId="4" applyNumberFormat="1" applyFont="1" applyBorder="1" applyAlignment="1">
      <alignment horizontal="right"/>
    </xf>
    <xf numFmtId="11" fontId="16" fillId="0" borderId="5" xfId="37" applyNumberFormat="1" applyFont="1" applyBorder="1" applyAlignment="1">
      <alignment horizontal="left"/>
    </xf>
    <xf numFmtId="11" fontId="16" fillId="0" borderId="20" xfId="4" applyNumberFormat="1" applyFont="1" applyBorder="1" applyAlignment="1">
      <alignment horizontal="right"/>
    </xf>
    <xf numFmtId="11" fontId="16" fillId="0" borderId="16" xfId="4" applyNumberFormat="1" applyFont="1" applyBorder="1" applyAlignment="1">
      <alignment horizontal="right"/>
    </xf>
    <xf numFmtId="11" fontId="16" fillId="0" borderId="17" xfId="4" applyNumberFormat="1" applyFont="1" applyBorder="1" applyAlignment="1">
      <alignment horizontal="right"/>
    </xf>
    <xf numFmtId="4" fontId="16" fillId="0" borderId="5" xfId="4" applyNumberFormat="1" applyFont="1" applyBorder="1" applyAlignment="1">
      <alignment horizontal="right"/>
    </xf>
    <xf numFmtId="4" fontId="16" fillId="0" borderId="20" xfId="4" applyNumberFormat="1" applyFont="1" applyFill="1" applyBorder="1" applyAlignment="1">
      <alignment horizontal="right" vertical="center" wrapText="1"/>
    </xf>
    <xf numFmtId="4" fontId="16" fillId="0" borderId="16" xfId="4" applyNumberFormat="1" applyFont="1" applyFill="1" applyBorder="1" applyAlignment="1">
      <alignment horizontal="right" vertical="center" wrapText="1"/>
    </xf>
    <xf numFmtId="0" fontId="19" fillId="6" borderId="20" xfId="37" applyFont="1" applyFill="1" applyBorder="1" applyAlignment="1">
      <alignment horizontal="center"/>
    </xf>
    <xf numFmtId="0" fontId="19" fillId="6" borderId="16" xfId="37" applyFont="1" applyFill="1" applyBorder="1" applyAlignment="1">
      <alignment horizontal="center"/>
    </xf>
    <xf numFmtId="0" fontId="19" fillId="6" borderId="17" xfId="37" applyFont="1" applyFill="1" applyBorder="1" applyAlignment="1">
      <alignment horizontal="center"/>
    </xf>
    <xf numFmtId="0" fontId="10" fillId="6" borderId="21" xfId="37" applyFont="1" applyFill="1" applyBorder="1" applyAlignment="1">
      <alignment horizontal="center" vertical="center"/>
    </xf>
    <xf numFmtId="0" fontId="10" fillId="6" borderId="12" xfId="37" applyFont="1" applyFill="1" applyBorder="1" applyAlignment="1">
      <alignment horizontal="center" vertical="center"/>
    </xf>
    <xf numFmtId="0" fontId="10" fillId="6" borderId="22" xfId="37" applyFont="1" applyFill="1" applyBorder="1" applyAlignment="1">
      <alignment horizontal="center" vertical="center"/>
    </xf>
    <xf numFmtId="0" fontId="10" fillId="6" borderId="20" xfId="38" applyNumberFormat="1" applyFont="1" applyFill="1" applyBorder="1" applyAlignment="1">
      <alignment horizontal="center" vertical="center" wrapText="1"/>
    </xf>
    <xf numFmtId="0" fontId="10" fillId="6" borderId="16" xfId="38" applyNumberFormat="1" applyFont="1" applyFill="1" applyBorder="1" applyAlignment="1">
      <alignment horizontal="center" vertical="center" wrapText="1"/>
    </xf>
    <xf numFmtId="0" fontId="10" fillId="6" borderId="17" xfId="38" applyNumberFormat="1" applyFont="1" applyFill="1" applyBorder="1" applyAlignment="1">
      <alignment horizontal="center" vertical="center" wrapText="1"/>
    </xf>
    <xf numFmtId="0" fontId="10" fillId="6" borderId="5" xfId="38" applyNumberFormat="1" applyFont="1" applyFill="1" applyBorder="1" applyAlignment="1">
      <alignment horizontal="center" vertical="center" wrapText="1"/>
    </xf>
    <xf numFmtId="0" fontId="8" fillId="0" borderId="5" xfId="37" applyFont="1" applyBorder="1" applyAlignment="1">
      <alignment horizontal="left" vertical="center" wrapText="1"/>
    </xf>
    <xf numFmtId="7" fontId="8" fillId="0" borderId="20" xfId="4" applyNumberFormat="1" applyFont="1" applyBorder="1" applyAlignment="1">
      <alignment horizontal="right" vertical="center"/>
    </xf>
    <xf numFmtId="7" fontId="8" fillId="0" borderId="16" xfId="4" applyNumberFormat="1" applyFont="1" applyBorder="1" applyAlignment="1">
      <alignment horizontal="right" vertical="center"/>
    </xf>
    <xf numFmtId="7" fontId="8" fillId="0" borderId="17" xfId="4" applyNumberFormat="1" applyFont="1" applyBorder="1" applyAlignment="1">
      <alignment horizontal="right" vertical="center"/>
    </xf>
    <xf numFmtId="7" fontId="8" fillId="0" borderId="5" xfId="4" applyNumberFormat="1" applyFont="1" applyBorder="1" applyAlignment="1">
      <alignment horizontal="right" vertical="center"/>
    </xf>
    <xf numFmtId="0" fontId="16" fillId="0" borderId="5" xfId="36" applyFont="1" applyBorder="1" applyAlignment="1">
      <alignment horizontal="center"/>
    </xf>
    <xf numFmtId="0" fontId="8" fillId="0" borderId="5" xfId="36" applyFont="1" applyFill="1" applyBorder="1" applyAlignment="1">
      <alignment horizontal="left" vertical="center" wrapText="1"/>
    </xf>
    <xf numFmtId="0" fontId="7" fillId="0" borderId="0" xfId="0" applyFont="1" applyBorder="1" applyAlignment="1">
      <alignment horizontal="left" wrapText="1"/>
    </xf>
    <xf numFmtId="0" fontId="16" fillId="4" borderId="5" xfId="36" applyFont="1" applyFill="1" applyBorder="1" applyAlignment="1">
      <alignment horizontal="left"/>
    </xf>
    <xf numFmtId="0" fontId="16" fillId="6" borderId="20" xfId="36" applyFont="1" applyFill="1" applyBorder="1" applyAlignment="1">
      <alignment horizontal="left"/>
    </xf>
    <xf numFmtId="0" fontId="16" fillId="6" borderId="16" xfId="36" applyFont="1" applyFill="1" applyBorder="1" applyAlignment="1">
      <alignment horizontal="left"/>
    </xf>
    <xf numFmtId="0" fontId="16" fillId="6" borderId="17" xfId="36" applyFont="1" applyFill="1" applyBorder="1" applyAlignment="1">
      <alignment horizontal="left"/>
    </xf>
    <xf numFmtId="165" fontId="16" fillId="0" borderId="5" xfId="36" applyNumberFormat="1" applyFont="1" applyBorder="1" applyAlignment="1">
      <alignment horizontal="right"/>
    </xf>
    <xf numFmtId="0" fontId="16" fillId="0" borderId="5" xfId="36" applyFont="1" applyBorder="1" applyAlignment="1">
      <alignment horizontal="right"/>
    </xf>
    <xf numFmtId="0" fontId="16" fillId="4" borderId="20" xfId="36" applyFont="1" applyFill="1" applyBorder="1" applyAlignment="1">
      <alignment horizontal="center"/>
    </xf>
    <xf numFmtId="0" fontId="16" fillId="4" borderId="16" xfId="36" applyFont="1" applyFill="1" applyBorder="1" applyAlignment="1">
      <alignment horizontal="center"/>
    </xf>
    <xf numFmtId="0" fontId="16" fillId="4" borderId="17" xfId="36" applyFont="1" applyFill="1" applyBorder="1" applyAlignment="1">
      <alignment horizontal="center"/>
    </xf>
    <xf numFmtId="165" fontId="16" fillId="0" borderId="20" xfId="36" applyNumberFormat="1" applyFont="1" applyBorder="1" applyAlignment="1">
      <alignment horizontal="right"/>
    </xf>
    <xf numFmtId="165" fontId="16" fillId="0" borderId="16" xfId="36" applyNumberFormat="1" applyFont="1" applyBorder="1" applyAlignment="1">
      <alignment horizontal="right"/>
    </xf>
    <xf numFmtId="165" fontId="16" fillId="0" borderId="17" xfId="36" applyNumberFormat="1" applyFont="1" applyBorder="1" applyAlignment="1">
      <alignment horizontal="right"/>
    </xf>
    <xf numFmtId="0" fontId="16" fillId="6" borderId="5" xfId="36" applyFont="1" applyFill="1" applyBorder="1" applyAlignment="1">
      <alignment horizontal="left"/>
    </xf>
    <xf numFmtId="0" fontId="16" fillId="6" borderId="5" xfId="36" applyFont="1" applyFill="1" applyBorder="1" applyAlignment="1">
      <alignment horizontal="center"/>
    </xf>
    <xf numFmtId="0" fontId="16" fillId="6" borderId="20" xfId="36" applyFont="1" applyFill="1" applyBorder="1" applyAlignment="1">
      <alignment horizontal="left" wrapText="1"/>
    </xf>
    <xf numFmtId="0" fontId="16" fillId="6" borderId="16" xfId="36" applyFont="1" applyFill="1" applyBorder="1" applyAlignment="1">
      <alignment horizontal="left" wrapText="1"/>
    </xf>
    <xf numFmtId="0" fontId="16" fillId="6" borderId="17" xfId="36" applyFont="1" applyFill="1" applyBorder="1" applyAlignment="1">
      <alignment horizontal="left" wrapText="1"/>
    </xf>
    <xf numFmtId="0" fontId="16" fillId="0" borderId="5" xfId="36" applyFont="1" applyBorder="1" applyAlignment="1">
      <alignment horizontal="left"/>
    </xf>
    <xf numFmtId="0" fontId="16" fillId="0" borderId="20" xfId="36" applyFont="1" applyBorder="1" applyAlignment="1">
      <alignment horizontal="center"/>
    </xf>
    <xf numFmtId="0" fontId="16" fillId="0" borderId="16" xfId="36" applyFont="1" applyBorder="1" applyAlignment="1">
      <alignment horizontal="center"/>
    </xf>
    <xf numFmtId="0" fontId="16" fillId="0" borderId="17" xfId="36" applyFont="1" applyBorder="1" applyAlignment="1">
      <alignment horizontal="center"/>
    </xf>
    <xf numFmtId="43" fontId="16" fillId="0" borderId="5" xfId="21" applyFont="1" applyBorder="1" applyAlignment="1">
      <alignment horizontal="right"/>
    </xf>
    <xf numFmtId="44" fontId="16" fillId="0" borderId="5" xfId="4" applyFont="1" applyBorder="1" applyAlignment="1">
      <alignment horizontal="right"/>
    </xf>
    <xf numFmtId="0" fontId="5" fillId="5" borderId="0" xfId="0" applyFont="1" applyFill="1" applyBorder="1" applyAlignment="1" applyProtection="1">
      <alignment horizontal="left" vertical="top" wrapText="1"/>
    </xf>
    <xf numFmtId="0" fontId="19" fillId="0" borderId="0" xfId="36" applyFont="1" applyAlignment="1">
      <alignment horizontal="left" wrapText="1"/>
    </xf>
    <xf numFmtId="0" fontId="20" fillId="0" borderId="20" xfId="0" applyFont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8" fillId="6" borderId="5" xfId="36" applyFont="1" applyFill="1" applyBorder="1" applyAlignment="1">
      <alignment horizontal="center" vertical="center"/>
    </xf>
    <xf numFmtId="0" fontId="8" fillId="6" borderId="5" xfId="35" applyNumberFormat="1" applyFont="1" applyFill="1" applyBorder="1" applyAlignment="1">
      <alignment horizontal="center" vertical="center" wrapText="1"/>
    </xf>
    <xf numFmtId="49" fontId="8" fillId="0" borderId="20" xfId="34" applyNumberFormat="1" applyFont="1" applyFill="1" applyBorder="1" applyAlignment="1">
      <alignment horizontal="left" vertical="center" wrapText="1"/>
    </xf>
    <xf numFmtId="49" fontId="8" fillId="0" borderId="16" xfId="34" applyNumberFormat="1" applyFont="1" applyFill="1" applyBorder="1" applyAlignment="1">
      <alignment horizontal="left" vertical="center" wrapText="1"/>
    </xf>
    <xf numFmtId="49" fontId="8" fillId="0" borderId="17" xfId="34" applyNumberFormat="1" applyFont="1" applyFill="1" applyBorder="1" applyAlignment="1">
      <alignment horizontal="left" vertical="center" wrapText="1"/>
    </xf>
    <xf numFmtId="4" fontId="16" fillId="0" borderId="5" xfId="34" applyNumberFormat="1" applyFont="1" applyFill="1" applyBorder="1" applyAlignment="1">
      <alignment horizontal="right" vertical="center" wrapText="1"/>
    </xf>
    <xf numFmtId="0" fontId="16" fillId="0" borderId="5" xfId="32" applyFont="1" applyBorder="1" applyAlignment="1">
      <alignment horizontal="left" vertical="center" wrapText="1"/>
    </xf>
    <xf numFmtId="4" fontId="8" fillId="0" borderId="5" xfId="34" applyNumberFormat="1" applyFont="1" applyFill="1" applyBorder="1" applyAlignment="1">
      <alignment horizontal="right" vertical="center" wrapText="1"/>
    </xf>
    <xf numFmtId="0" fontId="16" fillId="0" borderId="5" xfId="34" applyFont="1" applyBorder="1" applyAlignment="1">
      <alignment horizontal="center"/>
    </xf>
    <xf numFmtId="49" fontId="16" fillId="0" borderId="5" xfId="34" applyNumberFormat="1" applyFont="1" applyFill="1" applyBorder="1" applyAlignment="1">
      <alignment horizontal="left" vertical="center" wrapText="1"/>
    </xf>
    <xf numFmtId="0" fontId="16" fillId="0" borderId="21" xfId="32" applyFont="1" applyBorder="1" applyAlignment="1">
      <alignment horizontal="center" vertical="justify"/>
    </xf>
    <xf numFmtId="0" fontId="16" fillId="0" borderId="22" xfId="32" applyFont="1" applyBorder="1" applyAlignment="1">
      <alignment horizontal="center" vertical="justify"/>
    </xf>
    <xf numFmtId="0" fontId="16" fillId="0" borderId="14" xfId="32" applyFont="1" applyBorder="1" applyAlignment="1">
      <alignment horizontal="center" vertical="justify"/>
    </xf>
    <xf numFmtId="0" fontId="16" fillId="0" borderId="15" xfId="32" applyFont="1" applyBorder="1" applyAlignment="1">
      <alignment horizontal="center" vertical="justify"/>
    </xf>
    <xf numFmtId="0" fontId="16" fillId="0" borderId="39" xfId="32" applyFont="1" applyBorder="1" applyAlignment="1">
      <alignment horizontal="center" vertical="justify"/>
    </xf>
    <xf numFmtId="0" fontId="16" fillId="0" borderId="40" xfId="32" applyFont="1" applyBorder="1" applyAlignment="1">
      <alignment horizontal="center" vertical="justify"/>
    </xf>
    <xf numFmtId="0" fontId="0" fillId="0" borderId="16" xfId="0" applyBorder="1" applyAlignment="1">
      <alignment horizontal="center"/>
    </xf>
    <xf numFmtId="49" fontId="16" fillId="0" borderId="48" xfId="34" applyNumberFormat="1" applyFont="1" applyFill="1" applyBorder="1" applyAlignment="1">
      <alignment horizontal="left" vertical="center" wrapText="1"/>
    </xf>
    <xf numFmtId="49" fontId="16" fillId="0" borderId="58" xfId="34" applyNumberFormat="1" applyFont="1" applyFill="1" applyBorder="1" applyAlignment="1">
      <alignment horizontal="left" vertical="center" wrapText="1"/>
    </xf>
    <xf numFmtId="49" fontId="16" fillId="0" borderId="49" xfId="34" applyNumberFormat="1" applyFont="1" applyFill="1" applyBorder="1" applyAlignment="1">
      <alignment horizontal="left" vertical="center" wrapText="1"/>
    </xf>
    <xf numFmtId="0" fontId="16" fillId="0" borderId="20" xfId="34" applyFont="1" applyBorder="1" applyAlignment="1">
      <alignment horizontal="center" vertical="center"/>
    </xf>
    <xf numFmtId="0" fontId="16" fillId="0" borderId="17" xfId="34" applyFont="1" applyBorder="1" applyAlignment="1">
      <alignment horizontal="center" vertical="center"/>
    </xf>
    <xf numFmtId="0" fontId="8" fillId="0" borderId="5" xfId="34" applyFont="1" applyFill="1" applyBorder="1" applyAlignment="1">
      <alignment horizontal="center" vertical="center"/>
    </xf>
    <xf numFmtId="4" fontId="8" fillId="0" borderId="5" xfId="35" applyNumberFormat="1" applyFont="1" applyFill="1" applyBorder="1" applyAlignment="1">
      <alignment horizontal="center" vertical="center" wrapText="1"/>
    </xf>
    <xf numFmtId="49" fontId="16" fillId="0" borderId="55" xfId="34" applyNumberFormat="1" applyFont="1" applyFill="1" applyBorder="1" applyAlignment="1">
      <alignment horizontal="left" vertical="center" wrapText="1"/>
    </xf>
    <xf numFmtId="49" fontId="16" fillId="0" borderId="47" xfId="34" applyNumberFormat="1" applyFont="1" applyFill="1" applyBorder="1" applyAlignment="1">
      <alignment horizontal="left" vertical="center" wrapText="1"/>
    </xf>
    <xf numFmtId="49" fontId="16" fillId="0" borderId="54" xfId="34" applyNumberFormat="1" applyFont="1" applyFill="1" applyBorder="1" applyAlignment="1">
      <alignment horizontal="left" vertical="center" wrapText="1"/>
    </xf>
    <xf numFmtId="0" fontId="16" fillId="0" borderId="5" xfId="32" applyFont="1" applyBorder="1" applyAlignment="1">
      <alignment horizontal="center" vertical="justify"/>
    </xf>
    <xf numFmtId="49" fontId="16" fillId="0" borderId="60" xfId="34" applyNumberFormat="1" applyFont="1" applyFill="1" applyBorder="1" applyAlignment="1">
      <alignment horizontal="left" vertical="center" wrapText="1"/>
    </xf>
    <xf numFmtId="49" fontId="16" fillId="0" borderId="37" xfId="34" applyNumberFormat="1" applyFont="1" applyFill="1" applyBorder="1" applyAlignment="1">
      <alignment horizontal="left" vertical="center" wrapText="1"/>
    </xf>
    <xf numFmtId="49" fontId="16" fillId="0" borderId="59" xfId="34" applyNumberFormat="1" applyFont="1" applyFill="1" applyBorder="1" applyAlignment="1">
      <alignment horizontal="left" vertical="center" wrapText="1"/>
    </xf>
    <xf numFmtId="4" fontId="16" fillId="0" borderId="20" xfId="34" applyNumberFormat="1" applyFont="1" applyFill="1" applyBorder="1" applyAlignment="1">
      <alignment horizontal="center" vertical="center" wrapText="1"/>
    </xf>
    <xf numFmtId="4" fontId="16" fillId="0" borderId="17" xfId="34" applyNumberFormat="1" applyFont="1" applyFill="1" applyBorder="1" applyAlignment="1">
      <alignment horizontal="center" vertical="center" wrapText="1"/>
    </xf>
    <xf numFmtId="0" fontId="16" fillId="0" borderId="5" xfId="32" applyFont="1" applyBorder="1" applyAlignment="1">
      <alignment horizontal="center" vertical="center"/>
    </xf>
    <xf numFmtId="0" fontId="8" fillId="0" borderId="20" xfId="32" applyFont="1" applyFill="1" applyBorder="1" applyAlignment="1">
      <alignment horizontal="left" vertical="center" wrapText="1"/>
    </xf>
    <xf numFmtId="0" fontId="8" fillId="0" borderId="16" xfId="32" applyFont="1" applyFill="1" applyBorder="1" applyAlignment="1">
      <alignment horizontal="left" vertical="center" wrapText="1"/>
    </xf>
    <xf numFmtId="0" fontId="8" fillId="0" borderId="17" xfId="32" applyFont="1" applyFill="1" applyBorder="1" applyAlignment="1">
      <alignment horizontal="left" vertical="center" wrapText="1"/>
    </xf>
    <xf numFmtId="44" fontId="8" fillId="0" borderId="5" xfId="32" applyNumberFormat="1" applyFont="1" applyFill="1" applyBorder="1" applyAlignment="1">
      <alignment horizontal="center" vertical="top"/>
    </xf>
    <xf numFmtId="4" fontId="8" fillId="0" borderId="5" xfId="32" applyNumberFormat="1" applyFont="1" applyFill="1" applyBorder="1" applyAlignment="1">
      <alignment horizontal="center" vertical="center" wrapText="1"/>
    </xf>
    <xf numFmtId="164" fontId="16" fillId="0" borderId="5" xfId="32" applyNumberFormat="1" applyFont="1" applyFill="1" applyBorder="1" applyAlignment="1">
      <alignment horizontal="right" vertical="center"/>
    </xf>
    <xf numFmtId="49" fontId="16" fillId="0" borderId="5" xfId="32" applyNumberFormat="1" applyFont="1" applyFill="1" applyBorder="1" applyAlignment="1">
      <alignment horizontal="center" vertical="center" wrapText="1"/>
    </xf>
    <xf numFmtId="4" fontId="16" fillId="0" borderId="5" xfId="32" applyNumberFormat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 wrapText="1"/>
    </xf>
    <xf numFmtId="0" fontId="8" fillId="0" borderId="5" xfId="29" applyFont="1" applyBorder="1" applyAlignment="1">
      <alignment horizontal="left"/>
    </xf>
    <xf numFmtId="49" fontId="8" fillId="0" borderId="5" xfId="29" applyNumberFormat="1" applyFont="1" applyFill="1" applyBorder="1" applyAlignment="1">
      <alignment horizontal="center" vertical="center" wrapText="1"/>
    </xf>
    <xf numFmtId="4" fontId="8" fillId="0" borderId="5" xfId="29" applyNumberFormat="1" applyFont="1" applyFill="1" applyBorder="1" applyAlignment="1">
      <alignment horizontal="right" vertical="center" wrapText="1"/>
    </xf>
    <xf numFmtId="4" fontId="16" fillId="0" borderId="5" xfId="29" applyNumberFormat="1" applyFont="1" applyFill="1" applyBorder="1" applyAlignment="1">
      <alignment horizontal="center" wrapText="1"/>
    </xf>
    <xf numFmtId="49" fontId="16" fillId="0" borderId="5" xfId="32" applyNumberFormat="1" applyFont="1" applyFill="1" applyBorder="1" applyAlignment="1">
      <alignment horizontal="left" vertical="center" wrapText="1"/>
    </xf>
    <xf numFmtId="0" fontId="16" fillId="0" borderId="21" xfId="32" applyFont="1" applyBorder="1" applyAlignment="1">
      <alignment horizontal="justify" vertical="center"/>
    </xf>
    <xf numFmtId="0" fontId="16" fillId="0" borderId="22" xfId="32" applyFont="1" applyBorder="1" applyAlignment="1">
      <alignment horizontal="justify" vertical="center"/>
    </xf>
    <xf numFmtId="0" fontId="16" fillId="0" borderId="14" xfId="32" applyFont="1" applyBorder="1" applyAlignment="1">
      <alignment horizontal="justify" vertical="center"/>
    </xf>
    <xf numFmtId="0" fontId="16" fillId="0" borderId="15" xfId="32" applyFont="1" applyBorder="1" applyAlignment="1">
      <alignment horizontal="justify" vertical="center"/>
    </xf>
    <xf numFmtId="0" fontId="16" fillId="0" borderId="39" xfId="32" applyFont="1" applyBorder="1" applyAlignment="1">
      <alignment horizontal="justify" vertical="center"/>
    </xf>
    <xf numFmtId="0" fontId="16" fillId="0" borderId="40" xfId="32" applyFont="1" applyBorder="1" applyAlignment="1">
      <alignment horizontal="justify" vertical="center"/>
    </xf>
    <xf numFmtId="44" fontId="16" fillId="0" borderId="5" xfId="32" applyNumberFormat="1" applyFont="1" applyFill="1" applyBorder="1" applyAlignment="1">
      <alignment horizontal="center" vertical="center"/>
    </xf>
    <xf numFmtId="49" fontId="16" fillId="0" borderId="20" xfId="29" applyNumberFormat="1" applyFont="1" applyFill="1" applyBorder="1" applyAlignment="1">
      <alignment horizontal="left" vertical="center" wrapText="1"/>
    </xf>
    <xf numFmtId="49" fontId="16" fillId="0" borderId="16" xfId="29" applyNumberFormat="1" applyFont="1" applyFill="1" applyBorder="1" applyAlignment="1">
      <alignment horizontal="left" vertical="center" wrapText="1"/>
    </xf>
    <xf numFmtId="49" fontId="16" fillId="0" borderId="17" xfId="29" applyNumberFormat="1" applyFont="1" applyFill="1" applyBorder="1" applyAlignment="1">
      <alignment horizontal="left" vertical="center" wrapText="1"/>
    </xf>
    <xf numFmtId="4" fontId="16" fillId="0" borderId="5" xfId="29" applyNumberFormat="1" applyFont="1" applyFill="1" applyBorder="1" applyAlignment="1">
      <alignment horizontal="right" vertical="center" wrapText="1"/>
    </xf>
    <xf numFmtId="0" fontId="5" fillId="0" borderId="0" xfId="2" applyFont="1" applyAlignment="1">
      <alignment horizontal="left" vertical="justify" wrapText="1"/>
    </xf>
    <xf numFmtId="0" fontId="4" fillId="0" borderId="0" xfId="0" applyFont="1" applyAlignment="1">
      <alignment horizontal="left" vertical="justify" wrapText="1"/>
    </xf>
    <xf numFmtId="0" fontId="8" fillId="0" borderId="5" xfId="32" applyFont="1" applyFill="1" applyBorder="1" applyAlignment="1">
      <alignment horizontal="center" vertical="center"/>
    </xf>
    <xf numFmtId="4" fontId="8" fillId="0" borderId="5" xfId="33" applyNumberFormat="1" applyFont="1" applyFill="1" applyBorder="1" applyAlignment="1">
      <alignment horizontal="center" vertical="center" wrapText="1"/>
    </xf>
    <xf numFmtId="0" fontId="16" fillId="0" borderId="5" xfId="29" applyFont="1" applyBorder="1" applyAlignment="1">
      <alignment horizontal="left" vertical="center"/>
    </xf>
    <xf numFmtId="49" fontId="16" fillId="0" borderId="5" xfId="29" applyNumberFormat="1" applyFont="1" applyFill="1" applyBorder="1" applyAlignment="1">
      <alignment horizontal="left" vertical="center" wrapText="1"/>
    </xf>
    <xf numFmtId="0" fontId="16" fillId="0" borderId="5" xfId="29" applyFont="1" applyBorder="1" applyAlignment="1">
      <alignment horizontal="left"/>
    </xf>
    <xf numFmtId="0" fontId="4" fillId="2" borderId="0" xfId="2" applyFont="1" applyFill="1" applyAlignment="1">
      <alignment horizontal="left" vertical="justify" wrapText="1"/>
    </xf>
    <xf numFmtId="0" fontId="8" fillId="0" borderId="5" xfId="29" applyFont="1" applyFill="1" applyBorder="1" applyAlignment="1">
      <alignment horizontal="center" vertical="center"/>
    </xf>
    <xf numFmtId="4" fontId="8" fillId="0" borderId="5" xfId="30" applyNumberFormat="1" applyFont="1" applyFill="1" applyBorder="1" applyAlignment="1">
      <alignment horizontal="center" vertical="center" wrapText="1"/>
    </xf>
    <xf numFmtId="0" fontId="8" fillId="0" borderId="5" xfId="29" applyFont="1" applyFill="1" applyBorder="1" applyAlignment="1">
      <alignment horizontal="center" vertical="center" wrapText="1"/>
    </xf>
    <xf numFmtId="0" fontId="5" fillId="0" borderId="0" xfId="2" applyFont="1" applyAlignment="1">
      <alignment horizontal="left" vertical="center" wrapText="1"/>
    </xf>
    <xf numFmtId="0" fontId="4" fillId="0" borderId="5" xfId="31" applyFont="1" applyFill="1" applyBorder="1" applyAlignment="1">
      <alignment horizontal="left" vertical="center"/>
    </xf>
    <xf numFmtId="4" fontId="16" fillId="0" borderId="5" xfId="2" applyNumberFormat="1" applyFont="1" applyBorder="1" applyAlignment="1">
      <alignment horizontal="right" vertical="center" wrapText="1"/>
    </xf>
    <xf numFmtId="4" fontId="16" fillId="0" borderId="20" xfId="29" applyNumberFormat="1" applyFont="1" applyFill="1" applyBorder="1" applyAlignment="1">
      <alignment horizontal="center" vertical="center" wrapText="1"/>
    </xf>
    <xf numFmtId="4" fontId="16" fillId="0" borderId="17" xfId="29" applyNumberFormat="1" applyFont="1" applyFill="1" applyBorder="1" applyAlignment="1">
      <alignment horizontal="center" vertical="center" wrapText="1"/>
    </xf>
    <xf numFmtId="49" fontId="16" fillId="0" borderId="5" xfId="29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4" fillId="4" borderId="20" xfId="27" applyFont="1" applyFill="1" applyBorder="1" applyAlignment="1">
      <alignment horizontal="left" vertical="center"/>
    </xf>
    <xf numFmtId="0" fontId="14" fillId="4" borderId="17" xfId="27" applyFont="1" applyFill="1" applyBorder="1" applyAlignment="1">
      <alignment horizontal="left" vertical="center"/>
    </xf>
    <xf numFmtId="0" fontId="14" fillId="4" borderId="5" xfId="27" applyFont="1" applyFill="1" applyBorder="1" applyAlignment="1">
      <alignment horizontal="left" vertical="center" wrapText="1"/>
    </xf>
    <xf numFmtId="4" fontId="14" fillId="4" borderId="5" xfId="27" applyNumberFormat="1" applyFont="1" applyFill="1" applyBorder="1" applyAlignment="1">
      <alignment horizontal="right" vertical="center" wrapText="1"/>
    </xf>
    <xf numFmtId="49" fontId="14" fillId="0" borderId="5" xfId="27" applyNumberFormat="1" applyFont="1" applyFill="1" applyBorder="1" applyAlignment="1">
      <alignment horizontal="center" vertical="center" wrapText="1"/>
    </xf>
    <xf numFmtId="4" fontId="14" fillId="0" borderId="5" xfId="27" applyNumberFormat="1" applyFont="1" applyFill="1" applyBorder="1" applyAlignment="1">
      <alignment horizontal="center" wrapText="1"/>
    </xf>
    <xf numFmtId="0" fontId="14" fillId="0" borderId="5" xfId="27" applyFont="1" applyBorder="1" applyAlignment="1">
      <alignment horizontal="center"/>
    </xf>
    <xf numFmtId="49" fontId="10" fillId="0" borderId="5" xfId="27" applyNumberFormat="1" applyFont="1" applyFill="1" applyBorder="1" applyAlignment="1">
      <alignment horizontal="left" vertical="center" wrapText="1"/>
    </xf>
    <xf numFmtId="4" fontId="8" fillId="0" borderId="5" xfId="27" applyNumberFormat="1" applyFont="1" applyFill="1" applyBorder="1" applyAlignment="1">
      <alignment horizontal="right" wrapText="1"/>
    </xf>
    <xf numFmtId="0" fontId="14" fillId="4" borderId="5" xfId="27" applyFont="1" applyFill="1" applyBorder="1" applyAlignment="1">
      <alignment horizontal="left" vertical="center"/>
    </xf>
    <xf numFmtId="4" fontId="14" fillId="4" borderId="5" xfId="28" applyNumberFormat="1" applyFont="1" applyFill="1" applyBorder="1" applyAlignment="1">
      <alignment horizontal="right" vertical="center" wrapText="1"/>
    </xf>
    <xf numFmtId="0" fontId="10" fillId="4" borderId="20" xfId="27" applyFont="1" applyFill="1" applyBorder="1" applyAlignment="1">
      <alignment horizontal="left" vertical="center"/>
    </xf>
    <xf numFmtId="0" fontId="10" fillId="4" borderId="17" xfId="27" applyFont="1" applyFill="1" applyBorder="1" applyAlignment="1">
      <alignment horizontal="left" vertical="center"/>
    </xf>
    <xf numFmtId="0" fontId="9" fillId="0" borderId="20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7" xfId="0" applyFont="1" applyBorder="1" applyAlignment="1">
      <alignment horizontal="left" vertical="center" wrapText="1"/>
    </xf>
    <xf numFmtId="4" fontId="14" fillId="4" borderId="20" xfId="28" applyNumberFormat="1" applyFont="1" applyFill="1" applyBorder="1" applyAlignment="1">
      <alignment horizontal="right" vertical="center" wrapText="1"/>
    </xf>
    <xf numFmtId="4" fontId="14" fillId="4" borderId="17" xfId="28" applyNumberFormat="1" applyFont="1" applyFill="1" applyBorder="1" applyAlignment="1">
      <alignment horizontal="right" vertical="center" wrapText="1"/>
    </xf>
    <xf numFmtId="49" fontId="14" fillId="0" borderId="20" xfId="27" applyNumberFormat="1" applyFont="1" applyFill="1" applyBorder="1" applyAlignment="1">
      <alignment horizontal="center" vertical="center" wrapText="1"/>
    </xf>
    <xf numFmtId="49" fontId="14" fillId="0" borderId="17" xfId="27" applyNumberFormat="1" applyFont="1" applyFill="1" applyBorder="1" applyAlignment="1">
      <alignment horizontal="center" vertical="center" wrapText="1"/>
    </xf>
    <xf numFmtId="4" fontId="14" fillId="0" borderId="20" xfId="27" applyNumberFormat="1" applyFont="1" applyFill="1" applyBorder="1" applyAlignment="1">
      <alignment horizontal="center" wrapText="1"/>
    </xf>
    <xf numFmtId="4" fontId="14" fillId="0" borderId="16" xfId="27" applyNumberFormat="1" applyFont="1" applyFill="1" applyBorder="1" applyAlignment="1">
      <alignment horizontal="center" wrapText="1"/>
    </xf>
    <xf numFmtId="4" fontId="14" fillId="0" borderId="17" xfId="27" applyNumberFormat="1" applyFont="1" applyFill="1" applyBorder="1" applyAlignment="1">
      <alignment horizontal="center" wrapText="1"/>
    </xf>
    <xf numFmtId="0" fontId="14" fillId="4" borderId="5" xfId="27" applyFont="1" applyFill="1" applyBorder="1" applyAlignment="1">
      <alignment horizontal="left" vertical="top"/>
    </xf>
    <xf numFmtId="4" fontId="14" fillId="4" borderId="5" xfId="28" applyNumberFormat="1" applyFont="1" applyFill="1" applyBorder="1" applyAlignment="1">
      <alignment horizontal="left" vertical="center" wrapText="1"/>
    </xf>
    <xf numFmtId="0" fontId="11" fillId="0" borderId="5" xfId="0" applyFont="1" applyBorder="1" applyAlignment="1">
      <alignment horizontal="left" vertical="center"/>
    </xf>
    <xf numFmtId="4" fontId="8" fillId="0" borderId="20" xfId="28" applyNumberFormat="1" applyFont="1" applyFill="1" applyBorder="1" applyAlignment="1">
      <alignment horizontal="right" vertical="center" wrapText="1"/>
    </xf>
    <xf numFmtId="4" fontId="8" fillId="0" borderId="17" xfId="28" applyNumberFormat="1" applyFont="1" applyFill="1" applyBorder="1" applyAlignment="1">
      <alignment horizontal="right" vertical="center" wrapText="1"/>
    </xf>
    <xf numFmtId="0" fontId="8" fillId="0" borderId="20" xfId="27" applyFont="1" applyFill="1" applyBorder="1" applyAlignment="1">
      <alignment horizontal="center" vertical="center" wrapText="1"/>
    </xf>
    <xf numFmtId="0" fontId="8" fillId="0" borderId="17" xfId="27" applyFont="1" applyFill="1" applyBorder="1" applyAlignment="1">
      <alignment horizontal="center" vertical="center" wrapText="1"/>
    </xf>
    <xf numFmtId="0" fontId="8" fillId="0" borderId="16" xfId="27" applyFont="1" applyFill="1" applyBorder="1" applyAlignment="1">
      <alignment horizontal="center" vertical="center" wrapText="1"/>
    </xf>
    <xf numFmtId="0" fontId="19" fillId="2" borderId="0" xfId="27" applyFont="1" applyFill="1" applyAlignment="1">
      <alignment horizontal="center" vertical="justify" wrapText="1"/>
    </xf>
    <xf numFmtId="0" fontId="8" fillId="0" borderId="5" xfId="27" applyFont="1" applyFill="1" applyBorder="1" applyAlignment="1">
      <alignment horizontal="center" vertical="center"/>
    </xf>
    <xf numFmtId="4" fontId="8" fillId="0" borderId="5" xfId="28" applyNumberFormat="1" applyFont="1" applyFill="1" applyBorder="1" applyAlignment="1">
      <alignment horizontal="center" vertical="center" wrapText="1"/>
    </xf>
    <xf numFmtId="0" fontId="8" fillId="0" borderId="5" xfId="27" applyFont="1" applyFill="1" applyBorder="1" applyAlignment="1">
      <alignment horizontal="center" vertical="center" wrapText="1"/>
    </xf>
    <xf numFmtId="49" fontId="16" fillId="0" borderId="5" xfId="24" applyNumberFormat="1" applyFont="1" applyFill="1" applyBorder="1" applyAlignment="1">
      <alignment horizontal="center" vertical="center" wrapText="1"/>
    </xf>
    <xf numFmtId="11" fontId="16" fillId="0" borderId="5" xfId="24" applyNumberFormat="1" applyFont="1" applyFill="1" applyBorder="1" applyAlignment="1">
      <alignment horizontal="right" wrapText="1"/>
    </xf>
    <xf numFmtId="0" fontId="8" fillId="0" borderId="5" xfId="24" applyFont="1" applyFill="1" applyBorder="1" applyAlignment="1">
      <alignment horizontal="left" vertical="center" wrapText="1"/>
    </xf>
    <xf numFmtId="4" fontId="8" fillId="0" borderId="5" xfId="24" applyNumberFormat="1" applyFont="1" applyFill="1" applyBorder="1" applyAlignment="1">
      <alignment horizontal="right" vertical="center" wrapText="1"/>
    </xf>
    <xf numFmtId="4" fontId="8" fillId="0" borderId="20" xfId="24" applyNumberFormat="1" applyFont="1" applyFill="1" applyBorder="1" applyAlignment="1">
      <alignment horizontal="center" vertical="center" wrapText="1"/>
    </xf>
    <xf numFmtId="4" fontId="8" fillId="0" borderId="17" xfId="24" applyNumberFormat="1" applyFont="1" applyFill="1" applyBorder="1" applyAlignment="1">
      <alignment horizontal="center" vertical="center" wrapText="1"/>
    </xf>
    <xf numFmtId="11" fontId="16" fillId="0" borderId="20" xfId="24" applyNumberFormat="1" applyFont="1" applyFill="1" applyBorder="1" applyAlignment="1">
      <alignment horizontal="center" wrapText="1"/>
    </xf>
    <xf numFmtId="11" fontId="16" fillId="0" borderId="17" xfId="24" applyNumberFormat="1" applyFont="1" applyFill="1" applyBorder="1" applyAlignment="1">
      <alignment horizontal="center" wrapText="1"/>
    </xf>
    <xf numFmtId="4" fontId="8" fillId="0" borderId="20" xfId="24" applyNumberFormat="1" applyFont="1" applyFill="1" applyBorder="1" applyAlignment="1">
      <alignment horizontal="right" vertical="center" wrapText="1"/>
    </xf>
    <xf numFmtId="4" fontId="8" fillId="0" borderId="17" xfId="24" applyNumberFormat="1" applyFont="1" applyFill="1" applyBorder="1" applyAlignment="1">
      <alignment horizontal="right" vertical="center" wrapText="1"/>
    </xf>
    <xf numFmtId="4" fontId="16" fillId="0" borderId="20" xfId="24" applyNumberFormat="1" applyFont="1" applyFill="1" applyBorder="1" applyAlignment="1">
      <alignment horizontal="center" wrapText="1"/>
    </xf>
    <xf numFmtId="4" fontId="16" fillId="0" borderId="17" xfId="24" applyNumberFormat="1" applyFont="1" applyFill="1" applyBorder="1" applyAlignment="1">
      <alignment horizontal="center" wrapText="1"/>
    </xf>
    <xf numFmtId="49" fontId="16" fillId="0" borderId="5" xfId="24" applyNumberFormat="1" applyFont="1" applyFill="1" applyBorder="1" applyAlignment="1">
      <alignment horizontal="left" vertical="top" wrapText="1"/>
    </xf>
    <xf numFmtId="4" fontId="16" fillId="0" borderId="5" xfId="24" applyNumberFormat="1" applyFont="1" applyFill="1" applyBorder="1" applyAlignment="1">
      <alignment horizontal="right" vertical="center" wrapText="1"/>
    </xf>
    <xf numFmtId="4" fontId="16" fillId="0" borderId="20" xfId="24" applyNumberFormat="1" applyFont="1" applyFill="1" applyBorder="1" applyAlignment="1">
      <alignment vertical="center" wrapText="1"/>
    </xf>
    <xf numFmtId="4" fontId="16" fillId="0" borderId="17" xfId="24" applyNumberFormat="1" applyFont="1" applyFill="1" applyBorder="1" applyAlignment="1">
      <alignment vertical="center" wrapText="1"/>
    </xf>
    <xf numFmtId="4" fontId="16" fillId="0" borderId="20" xfId="24" applyNumberFormat="1" applyFont="1" applyFill="1" applyBorder="1" applyAlignment="1">
      <alignment horizontal="right" vertical="center" wrapText="1"/>
    </xf>
    <xf numFmtId="4" fontId="16" fillId="0" borderId="17" xfId="24" applyNumberFormat="1" applyFont="1" applyFill="1" applyBorder="1" applyAlignment="1">
      <alignment horizontal="right" vertical="center" wrapText="1"/>
    </xf>
    <xf numFmtId="4" fontId="16" fillId="7" borderId="20" xfId="0" applyNumberFormat="1" applyFont="1" applyFill="1" applyBorder="1" applyAlignment="1">
      <alignment horizontal="right" vertical="center" wrapText="1"/>
    </xf>
    <xf numFmtId="4" fontId="16" fillId="7" borderId="17" xfId="0" applyNumberFormat="1" applyFont="1" applyFill="1" applyBorder="1" applyAlignment="1">
      <alignment horizontal="right" vertical="center" wrapText="1"/>
    </xf>
    <xf numFmtId="0" fontId="8" fillId="4" borderId="5" xfId="24" applyFont="1" applyFill="1" applyBorder="1" applyAlignment="1">
      <alignment horizontal="center" vertical="center"/>
    </xf>
    <xf numFmtId="4" fontId="16" fillId="0" borderId="5" xfId="24" applyNumberFormat="1" applyFont="1" applyFill="1" applyBorder="1" applyAlignment="1">
      <alignment horizontal="center" vertical="center" wrapText="1"/>
    </xf>
    <xf numFmtId="0" fontId="16" fillId="4" borderId="5" xfId="24" applyFont="1" applyFill="1" applyBorder="1" applyAlignment="1">
      <alignment horizontal="left" vertical="top"/>
    </xf>
    <xf numFmtId="0" fontId="5" fillId="0" borderId="12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left" vertical="justify" wrapText="1"/>
    </xf>
    <xf numFmtId="0" fontId="8" fillId="0" borderId="5" xfId="24" applyFont="1" applyFill="1" applyBorder="1" applyAlignment="1">
      <alignment horizontal="center" vertical="center"/>
    </xf>
    <xf numFmtId="0" fontId="8" fillId="0" borderId="5" xfId="24" applyFont="1" applyFill="1" applyBorder="1" applyAlignment="1">
      <alignment horizontal="center" vertical="center" wrapText="1"/>
    </xf>
    <xf numFmtId="4" fontId="16" fillId="0" borderId="20" xfId="24" applyNumberFormat="1" applyFont="1" applyFill="1" applyBorder="1" applyAlignment="1">
      <alignment horizontal="center" vertical="center" wrapText="1"/>
    </xf>
    <xf numFmtId="4" fontId="16" fillId="0" borderId="17" xfId="24" applyNumberFormat="1" applyFont="1" applyFill="1" applyBorder="1" applyAlignment="1">
      <alignment horizontal="center" vertical="center" wrapText="1"/>
    </xf>
    <xf numFmtId="4" fontId="8" fillId="0" borderId="21" xfId="25" applyNumberFormat="1" applyFont="1" applyFill="1" applyBorder="1" applyAlignment="1">
      <alignment horizontal="center" vertical="center" wrapText="1"/>
    </xf>
    <xf numFmtId="4" fontId="8" fillId="0" borderId="22" xfId="25" applyNumberFormat="1" applyFont="1" applyFill="1" applyBorder="1" applyAlignment="1">
      <alignment horizontal="center" vertical="center" wrapText="1"/>
    </xf>
    <xf numFmtId="4" fontId="8" fillId="0" borderId="39" xfId="25" applyNumberFormat="1" applyFont="1" applyFill="1" applyBorder="1" applyAlignment="1">
      <alignment horizontal="center" vertical="center" wrapText="1"/>
    </xf>
    <xf numFmtId="4" fontId="8" fillId="0" borderId="40" xfId="25" applyNumberFormat="1" applyFont="1" applyFill="1" applyBorder="1" applyAlignment="1">
      <alignment horizontal="center" vertical="center" wrapText="1"/>
    </xf>
    <xf numFmtId="0" fontId="16" fillId="4" borderId="5" xfId="12" applyFont="1" applyFill="1" applyBorder="1" applyAlignment="1">
      <alignment horizontal="left" vertical="center" wrapText="1"/>
    </xf>
    <xf numFmtId="0" fontId="16" fillId="4" borderId="5" xfId="12" applyFont="1" applyFill="1" applyBorder="1" applyAlignment="1">
      <alignment horizontal="left" vertical="center"/>
    </xf>
    <xf numFmtId="4" fontId="16" fillId="4" borderId="5" xfId="12" applyNumberFormat="1" applyFont="1" applyFill="1" applyBorder="1" applyAlignment="1">
      <alignment horizontal="right" vertical="center" wrapText="1"/>
    </xf>
    <xf numFmtId="49" fontId="16" fillId="0" borderId="5" xfId="12" applyNumberFormat="1" applyFont="1" applyFill="1" applyBorder="1" applyAlignment="1">
      <alignment horizontal="center" vertical="center" wrapText="1"/>
    </xf>
    <xf numFmtId="4" fontId="16" fillId="0" borderId="5" xfId="12" applyNumberFormat="1" applyFont="1" applyFill="1" applyBorder="1" applyAlignment="1">
      <alignment horizontal="center" wrapText="1"/>
    </xf>
    <xf numFmtId="0" fontId="16" fillId="0" borderId="5" xfId="12" applyFont="1" applyBorder="1" applyAlignment="1">
      <alignment horizontal="left" wrapText="1"/>
    </xf>
    <xf numFmtId="49" fontId="8" fillId="0" borderId="5" xfId="12" applyNumberFormat="1" applyFont="1" applyFill="1" applyBorder="1" applyAlignment="1">
      <alignment horizontal="left" vertical="center" wrapText="1"/>
    </xf>
    <xf numFmtId="4" fontId="8" fillId="0" borderId="5" xfId="12" applyNumberFormat="1" applyFont="1" applyFill="1" applyBorder="1" applyAlignment="1">
      <alignment horizontal="right" wrapText="1"/>
    </xf>
    <xf numFmtId="0" fontId="16" fillId="4" borderId="5" xfId="12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/>
    </xf>
    <xf numFmtId="4" fontId="8" fillId="4" borderId="5" xfId="13" applyNumberFormat="1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center" vertical="center" wrapText="1"/>
    </xf>
    <xf numFmtId="0" fontId="8" fillId="0" borderId="0" xfId="12" applyFont="1" applyBorder="1" applyAlignment="1">
      <alignment horizontal="center"/>
    </xf>
    <xf numFmtId="4" fontId="16" fillId="4" borderId="5" xfId="13" applyNumberFormat="1" applyFont="1" applyFill="1" applyBorder="1" applyAlignment="1">
      <alignment horizontal="right" vertical="center" wrapText="1"/>
    </xf>
    <xf numFmtId="0" fontId="16" fillId="0" borderId="5" xfId="12" applyFont="1" applyBorder="1" applyAlignment="1">
      <alignment horizontal="center"/>
    </xf>
    <xf numFmtId="0" fontId="16" fillId="4" borderId="5" xfId="12" applyFont="1" applyFill="1" applyBorder="1" applyAlignment="1">
      <alignment horizontal="left" vertical="top" wrapText="1"/>
    </xf>
    <xf numFmtId="4" fontId="16" fillId="4" borderId="5" xfId="13" applyNumberFormat="1" applyFont="1" applyFill="1" applyBorder="1" applyAlignment="1">
      <alignment horizontal="right" vertical="top" wrapText="1"/>
    </xf>
    <xf numFmtId="0" fontId="16" fillId="0" borderId="0" xfId="23" applyFont="1" applyBorder="1" applyAlignment="1">
      <alignment horizontal="left"/>
    </xf>
    <xf numFmtId="0" fontId="16" fillId="0" borderId="0" xfId="23" applyFont="1" applyBorder="1" applyAlignment="1">
      <alignment horizontal="center"/>
    </xf>
    <xf numFmtId="0" fontId="5" fillId="0" borderId="0" xfId="2" applyFont="1" applyBorder="1" applyAlignment="1">
      <alignment horizontal="left" vertical="center" wrapText="1"/>
    </xf>
    <xf numFmtId="0" fontId="16" fillId="2" borderId="0" xfId="12" applyFont="1" applyFill="1" applyAlignment="1">
      <alignment horizontal="left" vertical="justify"/>
    </xf>
    <xf numFmtId="0" fontId="16" fillId="2" borderId="0" xfId="23" applyFont="1" applyFill="1" applyAlignment="1">
      <alignment horizontal="left" vertical="justify" wrapText="1"/>
    </xf>
    <xf numFmtId="0" fontId="18" fillId="0" borderId="12" xfId="23" applyFont="1" applyBorder="1" applyAlignment="1">
      <alignment horizontal="center"/>
    </xf>
    <xf numFmtId="0" fontId="4" fillId="0" borderId="12" xfId="2" applyFont="1" applyBorder="1" applyAlignment="1">
      <alignment horizontal="center" wrapText="1"/>
    </xf>
    <xf numFmtId="0" fontId="4" fillId="0" borderId="0" xfId="2" applyFont="1" applyBorder="1" applyAlignment="1">
      <alignment horizontal="center" wrapText="1"/>
    </xf>
    <xf numFmtId="0" fontId="10" fillId="0" borderId="5" xfId="22" applyFont="1" applyFill="1" applyBorder="1" applyAlignment="1">
      <alignment horizontal="left" wrapText="1"/>
    </xf>
    <xf numFmtId="4" fontId="10" fillId="0" borderId="5" xfId="22" applyNumberFormat="1" applyFont="1" applyFill="1" applyBorder="1" applyAlignment="1">
      <alignment horizontal="right" wrapText="1"/>
    </xf>
    <xf numFmtId="43" fontId="5" fillId="0" borderId="5" xfId="21" applyFont="1" applyFill="1" applyBorder="1" applyAlignment="1">
      <alignment horizontal="right"/>
    </xf>
    <xf numFmtId="0" fontId="14" fillId="0" borderId="5" xfId="22" applyFont="1" applyBorder="1" applyAlignment="1">
      <alignment horizontal="center"/>
    </xf>
    <xf numFmtId="4" fontId="10" fillId="0" borderId="5" xfId="22" applyNumberFormat="1" applyFont="1" applyFill="1" applyBorder="1" applyAlignment="1">
      <alignment horizontal="center" wrapText="1"/>
    </xf>
    <xf numFmtId="0" fontId="8" fillId="4" borderId="20" xfId="23" applyFont="1" applyFill="1" applyBorder="1" applyAlignment="1">
      <alignment horizontal="center" vertical="center"/>
    </xf>
    <xf numFmtId="0" fontId="8" fillId="4" borderId="17" xfId="23" applyFont="1" applyFill="1" applyBorder="1" applyAlignment="1">
      <alignment horizontal="center" vertical="center"/>
    </xf>
    <xf numFmtId="0" fontId="16" fillId="0" borderId="20" xfId="23" applyFont="1" applyBorder="1" applyAlignment="1">
      <alignment horizontal="center" vertical="center" wrapText="1"/>
    </xf>
    <xf numFmtId="0" fontId="16" fillId="0" borderId="17" xfId="23" applyFont="1" applyBorder="1" applyAlignment="1">
      <alignment horizontal="center" vertical="center" wrapText="1"/>
    </xf>
    <xf numFmtId="0" fontId="8" fillId="4" borderId="16" xfId="23" applyFont="1" applyFill="1" applyBorder="1" applyAlignment="1">
      <alignment horizontal="center" vertical="center"/>
    </xf>
    <xf numFmtId="4" fontId="4" fillId="0" borderId="20" xfId="2" applyNumberFormat="1" applyFont="1" applyBorder="1" applyAlignment="1">
      <alignment horizontal="right" vertical="center" wrapText="1"/>
    </xf>
    <xf numFmtId="0" fontId="4" fillId="0" borderId="17" xfId="2" applyFont="1" applyBorder="1" applyAlignment="1">
      <alignment horizontal="right" vertical="center" wrapText="1"/>
    </xf>
    <xf numFmtId="0" fontId="16" fillId="0" borderId="16" xfId="23" applyFont="1" applyBorder="1" applyAlignment="1">
      <alignment horizontal="center" vertical="center" wrapText="1"/>
    </xf>
    <xf numFmtId="4" fontId="4" fillId="0" borderId="39" xfId="2" applyNumberFormat="1" applyFont="1" applyBorder="1" applyAlignment="1">
      <alignment horizontal="center" vertical="center" wrapText="1"/>
    </xf>
    <xf numFmtId="4" fontId="4" fillId="0" borderId="53" xfId="2" applyNumberFormat="1" applyFont="1" applyBorder="1" applyAlignment="1">
      <alignment horizontal="center" vertical="center" wrapText="1"/>
    </xf>
    <xf numFmtId="4" fontId="4" fillId="0" borderId="40" xfId="2" applyNumberFormat="1" applyFont="1" applyBorder="1" applyAlignment="1">
      <alignment horizontal="center" vertical="center" wrapText="1"/>
    </xf>
    <xf numFmtId="0" fontId="7" fillId="0" borderId="5" xfId="15" applyFont="1" applyFill="1" applyBorder="1" applyAlignment="1">
      <alignment horizontal="left"/>
    </xf>
    <xf numFmtId="4" fontId="14" fillId="0" borderId="5" xfId="22" applyNumberFormat="1" applyFont="1" applyFill="1" applyBorder="1" applyAlignment="1">
      <alignment horizontal="right" wrapText="1"/>
    </xf>
    <xf numFmtId="4" fontId="14" fillId="0" borderId="5" xfId="22" applyNumberFormat="1" applyFont="1" applyBorder="1" applyAlignment="1">
      <alignment horizontal="right" wrapText="1"/>
    </xf>
    <xf numFmtId="43" fontId="4" fillId="0" borderId="5" xfId="21" applyFont="1" applyFill="1" applyBorder="1" applyAlignment="1">
      <alignment horizontal="right" vertical="center"/>
    </xf>
    <xf numFmtId="9" fontId="7" fillId="0" borderId="5" xfId="15" applyNumberFormat="1" applyFont="1" applyFill="1" applyBorder="1" applyAlignment="1">
      <alignment horizontal="center"/>
    </xf>
    <xf numFmtId="4" fontId="14" fillId="0" borderId="5" xfId="22" applyNumberFormat="1" applyFont="1" applyBorder="1" applyAlignment="1">
      <alignment horizontal="center" wrapText="1"/>
    </xf>
    <xf numFmtId="0" fontId="7" fillId="0" borderId="5" xfId="15" applyFont="1" applyFill="1" applyBorder="1" applyAlignment="1">
      <alignment horizontal="left" wrapText="1"/>
    </xf>
    <xf numFmtId="0" fontId="6" fillId="0" borderId="5" xfId="15" applyFont="1" applyFill="1" applyBorder="1" applyAlignment="1">
      <alignment horizontal="center"/>
    </xf>
    <xf numFmtId="4" fontId="14" fillId="0" borderId="5" xfId="12" applyNumberFormat="1" applyFont="1" applyBorder="1" applyAlignment="1">
      <alignment horizontal="center" wrapText="1"/>
    </xf>
    <xf numFmtId="49" fontId="8" fillId="0" borderId="5" xfId="22" applyNumberFormat="1" applyFont="1" applyFill="1" applyBorder="1" applyAlignment="1">
      <alignment horizontal="left" wrapText="1"/>
    </xf>
    <xf numFmtId="4" fontId="14" fillId="0" borderId="5" xfId="22" applyNumberFormat="1" applyFont="1" applyFill="1" applyBorder="1" applyAlignment="1">
      <alignment horizontal="center" wrapText="1"/>
    </xf>
    <xf numFmtId="0" fontId="14" fillId="0" borderId="5" xfId="22" applyFont="1" applyBorder="1" applyAlignment="1">
      <alignment horizontal="center" wrapText="1"/>
    </xf>
    <xf numFmtId="0" fontId="6" fillId="0" borderId="5" xfId="20" applyFont="1" applyFill="1" applyBorder="1" applyAlignment="1">
      <alignment horizontal="center"/>
    </xf>
    <xf numFmtId="0" fontId="17" fillId="0" borderId="0" xfId="0" applyFont="1" applyBorder="1" applyAlignment="1">
      <alignment horizontal="center"/>
    </xf>
    <xf numFmtId="49" fontId="10" fillId="0" borderId="20" xfId="22" applyNumberFormat="1" applyFont="1" applyFill="1" applyBorder="1" applyAlignment="1">
      <alignment horizontal="left" wrapText="1"/>
    </xf>
    <xf numFmtId="49" fontId="10" fillId="0" borderId="16" xfId="22" applyNumberFormat="1" applyFont="1" applyFill="1" applyBorder="1" applyAlignment="1">
      <alignment horizontal="left" wrapText="1"/>
    </xf>
    <xf numFmtId="49" fontId="10" fillId="0" borderId="17" xfId="22" applyNumberFormat="1" applyFont="1" applyFill="1" applyBorder="1" applyAlignment="1">
      <alignment horizontal="left" wrapText="1"/>
    </xf>
    <xf numFmtId="49" fontId="14" fillId="0" borderId="5" xfId="22" applyNumberFormat="1" applyFont="1" applyFill="1" applyBorder="1" applyAlignment="1">
      <alignment horizontal="left" vertical="center" wrapText="1"/>
    </xf>
    <xf numFmtId="4" fontId="14" fillId="0" borderId="5" xfId="22" applyNumberFormat="1" applyFont="1" applyFill="1" applyBorder="1" applyAlignment="1">
      <alignment horizontal="right" vertical="center" wrapText="1"/>
    </xf>
    <xf numFmtId="4" fontId="14" fillId="0" borderId="5" xfId="22" applyNumberFormat="1" applyFont="1" applyBorder="1" applyAlignment="1">
      <alignment horizontal="right" vertical="center" wrapText="1"/>
    </xf>
    <xf numFmtId="49" fontId="10" fillId="0" borderId="5" xfId="22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3" fillId="0" borderId="0" xfId="22" applyFont="1" applyAlignment="1">
      <alignment horizontal="center"/>
    </xf>
    <xf numFmtId="0" fontId="8" fillId="4" borderId="5" xfId="22" applyFont="1" applyFill="1" applyBorder="1" applyAlignment="1">
      <alignment horizontal="center" vertical="center"/>
    </xf>
    <xf numFmtId="4" fontId="8" fillId="4" borderId="5" xfId="16" applyNumberFormat="1" applyFont="1" applyFill="1" applyBorder="1" applyAlignment="1">
      <alignment horizontal="center" vertical="center" wrapText="1"/>
    </xf>
    <xf numFmtId="0" fontId="8" fillId="0" borderId="5" xfId="12" applyFont="1" applyFill="1" applyBorder="1" applyAlignment="1">
      <alignment horizontal="left" vertical="center" wrapText="1"/>
    </xf>
    <xf numFmtId="43" fontId="25" fillId="0" borderId="5" xfId="21" applyFont="1" applyFill="1" applyBorder="1" applyAlignment="1">
      <alignment horizontal="center" vertical="center"/>
    </xf>
    <xf numFmtId="43" fontId="5" fillId="0" borderId="5" xfId="21" applyFont="1" applyFill="1" applyBorder="1" applyAlignment="1">
      <alignment horizontal="center" vertical="center"/>
    </xf>
    <xf numFmtId="4" fontId="8" fillId="0" borderId="5" xfId="12" applyNumberFormat="1" applyFont="1" applyFill="1" applyBorder="1" applyAlignment="1">
      <alignment horizontal="center" vertical="center" wrapText="1"/>
    </xf>
    <xf numFmtId="43" fontId="5" fillId="0" borderId="20" xfId="21" applyFont="1" applyFill="1" applyBorder="1" applyAlignment="1">
      <alignment horizontal="center" vertical="center"/>
    </xf>
    <xf numFmtId="43" fontId="5" fillId="0" borderId="17" xfId="21" applyFont="1" applyFill="1" applyBorder="1" applyAlignment="1">
      <alignment horizontal="center" vertical="center"/>
    </xf>
    <xf numFmtId="49" fontId="16" fillId="0" borderId="5" xfId="12" applyNumberFormat="1" applyFont="1" applyFill="1" applyBorder="1" applyAlignment="1">
      <alignment horizontal="left" vertical="center" wrapText="1"/>
    </xf>
    <xf numFmtId="4" fontId="16" fillId="0" borderId="5" xfId="12" applyNumberFormat="1" applyFont="1" applyFill="1" applyBorder="1" applyAlignment="1">
      <alignment horizontal="right" vertical="center" wrapText="1"/>
    </xf>
    <xf numFmtId="4" fontId="16" fillId="0" borderId="5" xfId="12" applyNumberFormat="1" applyFont="1" applyBorder="1" applyAlignment="1">
      <alignment horizontal="center" vertical="center" wrapText="1"/>
    </xf>
    <xf numFmtId="49" fontId="16" fillId="0" borderId="20" xfId="12" applyNumberFormat="1" applyFont="1" applyFill="1" applyBorder="1" applyAlignment="1">
      <alignment horizontal="left" vertical="center" wrapText="1"/>
    </xf>
    <xf numFmtId="49" fontId="16" fillId="0" borderId="17" xfId="12" applyNumberFormat="1" applyFont="1" applyFill="1" applyBorder="1" applyAlignment="1">
      <alignment horizontal="left" vertical="center" wrapText="1"/>
    </xf>
    <xf numFmtId="0" fontId="4" fillId="0" borderId="20" xfId="20" applyFont="1" applyFill="1" applyBorder="1" applyAlignment="1">
      <alignment horizontal="left" vertical="center" wrapText="1"/>
    </xf>
    <xf numFmtId="0" fontId="4" fillId="0" borderId="17" xfId="20" applyFont="1" applyFill="1" applyBorder="1" applyAlignment="1">
      <alignment horizontal="left" vertical="center" wrapText="1"/>
    </xf>
    <xf numFmtId="0" fontId="5" fillId="0" borderId="0" xfId="20" applyFont="1" applyFill="1" applyBorder="1" applyAlignment="1">
      <alignment horizontal="center" vertical="center" wrapText="1"/>
    </xf>
    <xf numFmtId="0" fontId="8" fillId="4" borderId="5" xfId="12" applyFont="1" applyFill="1" applyBorder="1" applyAlignment="1">
      <alignment horizontal="left" vertical="center"/>
    </xf>
    <xf numFmtId="49" fontId="8" fillId="0" borderId="20" xfId="12" applyNumberFormat="1" applyFont="1" applyFill="1" applyBorder="1" applyAlignment="1">
      <alignment horizontal="left" wrapText="1"/>
    </xf>
    <xf numFmtId="49" fontId="8" fillId="0" borderId="17" xfId="12" applyNumberFormat="1" applyFont="1" applyFill="1" applyBorder="1" applyAlignment="1">
      <alignment horizontal="left" wrapText="1"/>
    </xf>
    <xf numFmtId="43" fontId="5" fillId="0" borderId="5" xfId="21" applyFont="1" applyFill="1" applyBorder="1" applyAlignment="1">
      <alignment horizontal="center"/>
    </xf>
    <xf numFmtId="4" fontId="8" fillId="0" borderId="5" xfId="12" applyNumberFormat="1" applyFont="1" applyFill="1" applyBorder="1" applyAlignment="1">
      <alignment horizontal="center" wrapText="1"/>
    </xf>
    <xf numFmtId="4" fontId="16" fillId="0" borderId="20" xfId="12" applyNumberFormat="1" applyFont="1" applyFill="1" applyBorder="1" applyAlignment="1">
      <alignment horizontal="right" vertical="center" wrapText="1"/>
    </xf>
    <xf numFmtId="4" fontId="16" fillId="0" borderId="17" xfId="12" applyNumberFormat="1" applyFont="1" applyFill="1" applyBorder="1" applyAlignment="1">
      <alignment horizontal="right" vertical="center" wrapText="1"/>
    </xf>
    <xf numFmtId="164" fontId="4" fillId="0" borderId="5" xfId="21" applyNumberFormat="1" applyFont="1" applyFill="1" applyBorder="1" applyAlignment="1">
      <alignment horizontal="right" vertical="center"/>
    </xf>
    <xf numFmtId="4" fontId="16" fillId="0" borderId="5" xfId="12" applyNumberFormat="1" applyFont="1" applyBorder="1" applyAlignment="1">
      <alignment horizontal="right" vertical="center" wrapText="1"/>
    </xf>
    <xf numFmtId="4" fontId="16" fillId="0" borderId="5" xfId="12" applyNumberFormat="1" applyFont="1" applyBorder="1" applyAlignment="1">
      <alignment horizontal="center" vertical="top" wrapText="1"/>
    </xf>
    <xf numFmtId="4" fontId="16" fillId="0" borderId="5" xfId="18" applyNumberFormat="1" applyFont="1" applyFill="1" applyBorder="1" applyAlignment="1">
      <alignment horizontal="right" vertical="center" wrapText="1"/>
    </xf>
    <xf numFmtId="4" fontId="16" fillId="0" borderId="5" xfId="18" applyNumberFormat="1" applyFont="1" applyFill="1" applyBorder="1" applyAlignment="1">
      <alignment horizontal="center" wrapText="1"/>
    </xf>
    <xf numFmtId="4" fontId="16" fillId="0" borderId="5" xfId="12" applyNumberFormat="1" applyFont="1" applyBorder="1" applyAlignment="1">
      <alignment horizontal="center" wrapText="1"/>
    </xf>
    <xf numFmtId="0" fontId="5" fillId="0" borderId="0" xfId="0" applyFont="1" applyAlignment="1">
      <alignment horizontal="left" vertical="center" wrapText="1"/>
    </xf>
    <xf numFmtId="0" fontId="4" fillId="2" borderId="0" xfId="17" applyFont="1" applyFill="1" applyBorder="1" applyAlignment="1">
      <alignment horizontal="left" vertical="top" wrapText="1"/>
    </xf>
    <xf numFmtId="0" fontId="8" fillId="4" borderId="5" xfId="18" applyFont="1" applyFill="1" applyBorder="1" applyAlignment="1">
      <alignment horizontal="center" vertical="center"/>
    </xf>
    <xf numFmtId="4" fontId="8" fillId="4" borderId="5" xfId="19" applyNumberFormat="1" applyFont="1" applyFill="1" applyBorder="1" applyAlignment="1">
      <alignment horizontal="center" vertical="center" wrapText="1"/>
    </xf>
    <xf numFmtId="4" fontId="8" fillId="0" borderId="5" xfId="10" applyNumberFormat="1" applyFont="1" applyFill="1" applyBorder="1" applyAlignment="1">
      <alignment horizontal="right" vertical="center" wrapText="1"/>
    </xf>
    <xf numFmtId="4" fontId="16" fillId="0" borderId="5" xfId="10" applyNumberFormat="1" applyFont="1" applyFill="1" applyBorder="1" applyAlignment="1">
      <alignment horizontal="center" wrapText="1"/>
    </xf>
    <xf numFmtId="0" fontId="16" fillId="0" borderId="5" xfId="10" applyFont="1" applyBorder="1" applyAlignment="1">
      <alignment horizontal="center"/>
    </xf>
    <xf numFmtId="0" fontId="5" fillId="0" borderId="0" xfId="0" applyFont="1" applyBorder="1" applyAlignment="1">
      <alignment horizontal="left" vertical="center" wrapText="1"/>
    </xf>
    <xf numFmtId="0" fontId="6" fillId="0" borderId="0" xfId="0" applyFont="1" applyFill="1" applyAlignment="1">
      <alignment vertical="center" wrapText="1"/>
    </xf>
    <xf numFmtId="0" fontId="8" fillId="0" borderId="5" xfId="18" applyFont="1" applyFill="1" applyBorder="1" applyAlignment="1">
      <alignment horizontal="left" vertical="center" wrapText="1"/>
    </xf>
    <xf numFmtId="4" fontId="8" fillId="0" borderId="5" xfId="18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horizontal="left" vertical="justify" wrapText="1"/>
    </xf>
    <xf numFmtId="49" fontId="16" fillId="0" borderId="5" xfId="18" applyNumberFormat="1" applyFont="1" applyFill="1" applyBorder="1" applyAlignment="1">
      <alignment horizontal="left" vertical="center" wrapText="1"/>
    </xf>
    <xf numFmtId="4" fontId="16" fillId="0" borderId="55" xfId="14" applyNumberFormat="1" applyFont="1" applyFill="1" applyBorder="1" applyAlignment="1">
      <alignment horizontal="left" wrapText="1"/>
    </xf>
    <xf numFmtId="4" fontId="16" fillId="0" borderId="47" xfId="14" applyNumberFormat="1" applyFont="1" applyFill="1" applyBorder="1" applyAlignment="1">
      <alignment horizontal="left" wrapText="1"/>
    </xf>
    <xf numFmtId="4" fontId="16" fillId="0" borderId="54" xfId="14" applyNumberFormat="1" applyFont="1" applyFill="1" applyBorder="1" applyAlignment="1">
      <alignment horizontal="left" wrapText="1"/>
    </xf>
    <xf numFmtId="49" fontId="8" fillId="0" borderId="20" xfId="14" applyNumberFormat="1" applyFont="1" applyFill="1" applyBorder="1" applyAlignment="1">
      <alignment horizontal="left" wrapText="1"/>
    </xf>
    <xf numFmtId="49" fontId="8" fillId="0" borderId="16" xfId="14" applyNumberFormat="1" applyFont="1" applyFill="1" applyBorder="1" applyAlignment="1">
      <alignment horizontal="left" wrapText="1"/>
    </xf>
    <xf numFmtId="4" fontId="16" fillId="0" borderId="5" xfId="10" applyNumberFormat="1" applyFont="1" applyFill="1" applyBorder="1" applyAlignment="1">
      <alignment horizontal="right" vertical="center" wrapText="1"/>
    </xf>
    <xf numFmtId="0" fontId="16" fillId="0" borderId="20" xfId="10" applyFont="1" applyBorder="1" applyAlignment="1">
      <alignment horizontal="center"/>
    </xf>
    <xf numFmtId="0" fontId="16" fillId="0" borderId="16" xfId="10" applyFont="1" applyBorder="1" applyAlignment="1">
      <alignment horizontal="center"/>
    </xf>
    <xf numFmtId="0" fontId="16" fillId="0" borderId="17" xfId="10" applyFont="1" applyBorder="1" applyAlignment="1">
      <alignment horizontal="center"/>
    </xf>
    <xf numFmtId="4" fontId="8" fillId="4" borderId="5" xfId="11" applyNumberFormat="1" applyFont="1" applyFill="1" applyBorder="1" applyAlignment="1">
      <alignment horizontal="center" vertical="center" wrapText="1"/>
    </xf>
    <xf numFmtId="49" fontId="16" fillId="0" borderId="20" xfId="14" applyNumberFormat="1" applyFont="1" applyFill="1" applyBorder="1" applyAlignment="1">
      <alignment horizontal="left" vertical="center" wrapText="1"/>
    </xf>
    <xf numFmtId="49" fontId="16" fillId="0" borderId="16" xfId="14" applyNumberFormat="1" applyFont="1" applyFill="1" applyBorder="1" applyAlignment="1">
      <alignment horizontal="left" vertical="center" wrapText="1"/>
    </xf>
    <xf numFmtId="49" fontId="16" fillId="0" borderId="17" xfId="14" applyNumberFormat="1" applyFont="1" applyFill="1" applyBorder="1" applyAlignment="1">
      <alignment horizontal="left" vertical="center" wrapText="1"/>
    </xf>
    <xf numFmtId="4" fontId="14" fillId="7" borderId="20" xfId="0" applyNumberFormat="1" applyFont="1" applyFill="1" applyBorder="1" applyAlignment="1">
      <alignment horizontal="right" vertical="center" wrapText="1"/>
    </xf>
    <xf numFmtId="4" fontId="14" fillId="7" borderId="17" xfId="0" applyNumberFormat="1" applyFont="1" applyFill="1" applyBorder="1" applyAlignment="1">
      <alignment horizontal="right" vertical="center" wrapText="1"/>
    </xf>
    <xf numFmtId="49" fontId="8" fillId="0" borderId="20" xfId="12" applyNumberFormat="1" applyFont="1" applyFill="1" applyBorder="1" applyAlignment="1">
      <alignment horizontal="center" vertical="center" wrapText="1"/>
    </xf>
    <xf numFmtId="49" fontId="8" fillId="0" borderId="16" xfId="12" applyNumberFormat="1" applyFont="1" applyFill="1" applyBorder="1" applyAlignment="1">
      <alignment horizontal="center" vertical="center" wrapText="1"/>
    </xf>
    <xf numFmtId="49" fontId="8" fillId="0" borderId="17" xfId="12" applyNumberFormat="1" applyFont="1" applyFill="1" applyBorder="1" applyAlignment="1">
      <alignment horizontal="center" vertical="center" wrapText="1"/>
    </xf>
    <xf numFmtId="4" fontId="8" fillId="0" borderId="5" xfId="12" applyNumberFormat="1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left" vertical="center"/>
    </xf>
    <xf numFmtId="0" fontId="4" fillId="2" borderId="0" xfId="15" applyFont="1" applyFill="1" applyBorder="1" applyAlignment="1">
      <alignment horizontal="left" vertical="top" wrapText="1"/>
    </xf>
    <xf numFmtId="0" fontId="8" fillId="4" borderId="5" xfId="14" applyFont="1" applyFill="1" applyBorder="1" applyAlignment="1">
      <alignment horizontal="center" vertical="center"/>
    </xf>
    <xf numFmtId="0" fontId="8" fillId="4" borderId="21" xfId="14" applyFont="1" applyFill="1" applyBorder="1" applyAlignment="1">
      <alignment horizontal="center" vertical="center" wrapText="1"/>
    </xf>
    <xf numFmtId="0" fontId="8" fillId="4" borderId="12" xfId="14" applyFont="1" applyFill="1" applyBorder="1" applyAlignment="1">
      <alignment horizontal="center" vertical="center" wrapText="1"/>
    </xf>
    <xf numFmtId="0" fontId="8" fillId="4" borderId="22" xfId="14" applyFont="1" applyFill="1" applyBorder="1" applyAlignment="1">
      <alignment horizontal="center" vertical="center" wrapText="1"/>
    </xf>
    <xf numFmtId="0" fontId="8" fillId="4" borderId="14" xfId="14" applyFont="1" applyFill="1" applyBorder="1" applyAlignment="1">
      <alignment horizontal="center" vertical="center" wrapText="1"/>
    </xf>
    <xf numFmtId="0" fontId="8" fillId="4" borderId="0" xfId="14" applyFont="1" applyFill="1" applyBorder="1" applyAlignment="1">
      <alignment horizontal="center" vertical="center" wrapText="1"/>
    </xf>
    <xf numFmtId="0" fontId="8" fillId="4" borderId="15" xfId="14" applyFont="1" applyFill="1" applyBorder="1" applyAlignment="1">
      <alignment horizontal="center" vertical="center" wrapText="1"/>
    </xf>
    <xf numFmtId="4" fontId="16" fillId="0" borderId="39" xfId="12" applyNumberFormat="1" applyFont="1" applyFill="1" applyBorder="1" applyAlignment="1">
      <alignment horizontal="center" wrapText="1"/>
    </xf>
    <xf numFmtId="4" fontId="16" fillId="0" borderId="53" xfId="12" applyNumberFormat="1" applyFont="1" applyFill="1" applyBorder="1" applyAlignment="1">
      <alignment horizontal="center" wrapText="1"/>
    </xf>
    <xf numFmtId="4" fontId="16" fillId="0" borderId="40" xfId="12" applyNumberFormat="1" applyFont="1" applyFill="1" applyBorder="1" applyAlignment="1">
      <alignment horizontal="center" wrapText="1"/>
    </xf>
    <xf numFmtId="0" fontId="8" fillId="4" borderId="21" xfId="14" applyFont="1" applyFill="1" applyBorder="1" applyAlignment="1">
      <alignment horizontal="center" vertical="center"/>
    </xf>
    <xf numFmtId="0" fontId="8" fillId="4" borderId="12" xfId="14" applyFont="1" applyFill="1" applyBorder="1" applyAlignment="1">
      <alignment horizontal="center" vertical="center"/>
    </xf>
    <xf numFmtId="0" fontId="8" fillId="4" borderId="22" xfId="14" applyFont="1" applyFill="1" applyBorder="1" applyAlignment="1">
      <alignment horizontal="center" vertical="center"/>
    </xf>
    <xf numFmtId="0" fontId="8" fillId="4" borderId="39" xfId="14" applyFont="1" applyFill="1" applyBorder="1" applyAlignment="1">
      <alignment horizontal="center" vertical="center"/>
    </xf>
    <xf numFmtId="0" fontId="8" fillId="4" borderId="53" xfId="14" applyFont="1" applyFill="1" applyBorder="1" applyAlignment="1">
      <alignment horizontal="center" vertical="center"/>
    </xf>
    <xf numFmtId="0" fontId="8" fillId="4" borderId="40" xfId="14" applyFont="1" applyFill="1" applyBorder="1" applyAlignment="1">
      <alignment horizontal="center" vertical="center"/>
    </xf>
    <xf numFmtId="4" fontId="8" fillId="4" borderId="21" xfId="16" applyNumberFormat="1" applyFont="1" applyFill="1" applyBorder="1" applyAlignment="1">
      <alignment horizontal="center" vertical="center" wrapText="1"/>
    </xf>
    <xf numFmtId="4" fontId="8" fillId="4" borderId="22" xfId="16" applyNumberFormat="1" applyFont="1" applyFill="1" applyBorder="1" applyAlignment="1">
      <alignment horizontal="center" vertical="center" wrapText="1"/>
    </xf>
    <xf numFmtId="4" fontId="8" fillId="4" borderId="39" xfId="16" applyNumberFormat="1" applyFont="1" applyFill="1" applyBorder="1" applyAlignment="1">
      <alignment horizontal="center" vertical="center" wrapText="1"/>
    </xf>
    <xf numFmtId="4" fontId="8" fillId="4" borderId="40" xfId="16" applyNumberFormat="1" applyFont="1" applyFill="1" applyBorder="1" applyAlignment="1">
      <alignment horizontal="center" vertical="center" wrapText="1"/>
    </xf>
    <xf numFmtId="0" fontId="16" fillId="2" borderId="0" xfId="12" applyFont="1" applyFill="1" applyAlignment="1">
      <alignment horizontal="justify" vertical="justify" wrapText="1"/>
    </xf>
    <xf numFmtId="4" fontId="16" fillId="0" borderId="12" xfId="14" applyNumberFormat="1" applyFont="1" applyFill="1" applyBorder="1" applyAlignment="1">
      <alignment horizontal="left" vertical="center" wrapText="1"/>
    </xf>
    <xf numFmtId="4" fontId="16" fillId="0" borderId="22" xfId="14" applyNumberFormat="1" applyFont="1" applyFill="1" applyBorder="1" applyAlignment="1">
      <alignment horizontal="lef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16" fillId="0" borderId="5" xfId="0" applyNumberFormat="1" applyFont="1" applyBorder="1" applyAlignment="1">
      <alignment horizontal="right" vertical="center" wrapText="1"/>
    </xf>
    <xf numFmtId="0" fontId="16" fillId="0" borderId="5" xfId="10" applyFont="1" applyBorder="1" applyAlignment="1">
      <alignment horizontal="center" vertical="center" wrapText="1"/>
    </xf>
    <xf numFmtId="4" fontId="8" fillId="0" borderId="5" xfId="10" applyNumberFormat="1" applyFont="1" applyFill="1" applyBorder="1" applyAlignment="1">
      <alignment horizontal="center" vertical="center" wrapText="1"/>
    </xf>
    <xf numFmtId="4" fontId="14" fillId="0" borderId="47" xfId="10" applyNumberFormat="1" applyFont="1" applyFill="1" applyBorder="1" applyAlignment="1">
      <alignment horizontal="center" vertical="center" wrapText="1"/>
    </xf>
    <xf numFmtId="4" fontId="14" fillId="0" borderId="0" xfId="10" applyNumberFormat="1" applyFont="1" applyFill="1" applyBorder="1" applyAlignment="1">
      <alignment horizontal="center" vertical="center" wrapText="1"/>
    </xf>
    <xf numFmtId="4" fontId="14" fillId="0" borderId="5" xfId="10" applyNumberFormat="1" applyFont="1" applyFill="1" applyBorder="1" applyAlignment="1">
      <alignment horizontal="right" vertical="center" wrapText="1"/>
    </xf>
    <xf numFmtId="4" fontId="14" fillId="0" borderId="20" xfId="10" applyNumberFormat="1" applyFont="1" applyFill="1" applyBorder="1" applyAlignment="1">
      <alignment horizontal="right" vertical="center" wrapText="1"/>
    </xf>
    <xf numFmtId="4" fontId="14" fillId="0" borderId="17" xfId="10" applyNumberFormat="1" applyFont="1" applyFill="1" applyBorder="1" applyAlignment="1">
      <alignment horizontal="right" vertical="center" wrapText="1"/>
    </xf>
    <xf numFmtId="0" fontId="8" fillId="4" borderId="5" xfId="10" applyFont="1" applyFill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right" wrapText="1"/>
    </xf>
    <xf numFmtId="4" fontId="6" fillId="0" borderId="20" xfId="0" applyNumberFormat="1" applyFont="1" applyBorder="1" applyAlignment="1">
      <alignment horizontal="right" wrapText="1"/>
    </xf>
    <xf numFmtId="4" fontId="6" fillId="0" borderId="17" xfId="0" applyNumberFormat="1" applyFont="1" applyBorder="1" applyAlignment="1">
      <alignment horizontal="right" wrapText="1"/>
    </xf>
    <xf numFmtId="0" fontId="4" fillId="2" borderId="0" xfId="0" applyFont="1" applyFill="1" applyAlignment="1">
      <alignment horizontal="justify" vertical="justify" wrapText="1"/>
    </xf>
    <xf numFmtId="0" fontId="8" fillId="4" borderId="5" xfId="10" applyFont="1" applyFill="1" applyBorder="1" applyAlignment="1">
      <alignment horizontal="center" vertical="center"/>
    </xf>
    <xf numFmtId="4" fontId="6" fillId="0" borderId="0" xfId="0" applyNumberFormat="1" applyFont="1" applyBorder="1" applyAlignment="1">
      <alignment horizontal="center" wrapText="1"/>
    </xf>
    <xf numFmtId="4" fontId="14" fillId="0" borderId="0" xfId="10" applyNumberFormat="1" applyFont="1" applyFill="1" applyBorder="1" applyAlignment="1">
      <alignment horizontal="right" vertical="center" wrapText="1"/>
    </xf>
    <xf numFmtId="4" fontId="6" fillId="0" borderId="16" xfId="0" applyNumberFormat="1" applyFont="1" applyBorder="1" applyAlignment="1">
      <alignment horizontal="center" wrapText="1"/>
    </xf>
    <xf numFmtId="49" fontId="16" fillId="0" borderId="5" xfId="6" applyNumberFormat="1" applyFont="1" applyFill="1" applyBorder="1" applyAlignment="1">
      <alignment horizontal="left" vertical="center" wrapText="1"/>
    </xf>
    <xf numFmtId="4" fontId="16" fillId="0" borderId="20" xfId="6" applyNumberFormat="1" applyFont="1" applyFill="1" applyBorder="1" applyAlignment="1">
      <alignment horizontal="justify" vertical="center" wrapText="1"/>
    </xf>
    <xf numFmtId="4" fontId="16" fillId="0" borderId="16" xfId="6" applyNumberFormat="1" applyFont="1" applyFill="1" applyBorder="1" applyAlignment="1">
      <alignment horizontal="justify" vertical="center" wrapText="1"/>
    </xf>
    <xf numFmtId="4" fontId="16" fillId="0" borderId="17" xfId="6" applyNumberFormat="1" applyFont="1" applyFill="1" applyBorder="1" applyAlignment="1">
      <alignment horizontal="justify" vertical="center" wrapText="1"/>
    </xf>
    <xf numFmtId="49" fontId="8" fillId="0" borderId="5" xfId="6" applyNumberFormat="1" applyFont="1" applyFill="1" applyBorder="1" applyAlignment="1">
      <alignment horizontal="left" vertical="center" wrapText="1"/>
    </xf>
    <xf numFmtId="4" fontId="16" fillId="0" borderId="5" xfId="6" applyNumberFormat="1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vertical="center"/>
    </xf>
    <xf numFmtId="4" fontId="8" fillId="4" borderId="5" xfId="5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/>
    </xf>
    <xf numFmtId="4" fontId="14" fillId="0" borderId="5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center" vertical="center" wrapText="1"/>
    </xf>
    <xf numFmtId="4" fontId="14" fillId="0" borderId="20" xfId="1" applyNumberFormat="1" applyFont="1" applyFill="1" applyBorder="1" applyAlignment="1">
      <alignment horizontal="center" vertical="center" wrapText="1"/>
    </xf>
    <xf numFmtId="4" fontId="14" fillId="0" borderId="16" xfId="1" applyNumberFormat="1" applyFont="1" applyFill="1" applyBorder="1" applyAlignment="1">
      <alignment horizontal="center" vertical="center" wrapText="1"/>
    </xf>
    <xf numFmtId="4" fontId="14" fillId="0" borderId="17" xfId="1" applyNumberFormat="1" applyFont="1" applyFill="1" applyBorder="1" applyAlignment="1">
      <alignment horizontal="center" vertical="center" wrapText="1"/>
    </xf>
    <xf numFmtId="49" fontId="14" fillId="0" borderId="20" xfId="1" applyNumberFormat="1" applyFont="1" applyFill="1" applyBorder="1" applyAlignment="1">
      <alignment horizontal="center" vertical="center" wrapText="1"/>
    </xf>
    <xf numFmtId="49" fontId="14" fillId="0" borderId="16" xfId="1" applyNumberFormat="1" applyFont="1" applyFill="1" applyBorder="1" applyAlignment="1">
      <alignment horizontal="center" vertical="center" wrapText="1"/>
    </xf>
    <xf numFmtId="49" fontId="14" fillId="0" borderId="17" xfId="1" applyNumberFormat="1" applyFont="1" applyFill="1" applyBorder="1" applyAlignment="1">
      <alignment horizontal="center" vertical="center" wrapText="1"/>
    </xf>
    <xf numFmtId="0" fontId="10" fillId="0" borderId="20" xfId="1" applyFont="1" applyFill="1" applyBorder="1" applyAlignment="1">
      <alignment horizontal="left" vertical="center" wrapText="1"/>
    </xf>
    <xf numFmtId="0" fontId="10" fillId="0" borderId="16" xfId="1" applyFont="1" applyFill="1" applyBorder="1" applyAlignment="1">
      <alignment horizontal="left" vertical="center" wrapText="1"/>
    </xf>
    <xf numFmtId="0" fontId="10" fillId="0" borderId="17" xfId="1" applyFont="1" applyFill="1" applyBorder="1" applyAlignment="1">
      <alignment horizontal="left" vertical="center" wrapText="1"/>
    </xf>
    <xf numFmtId="4" fontId="10" fillId="0" borderId="20" xfId="1" applyNumberFormat="1" applyFont="1" applyFill="1" applyBorder="1" applyAlignment="1">
      <alignment horizontal="center" vertical="center" wrapText="1"/>
    </xf>
    <xf numFmtId="4" fontId="10" fillId="0" borderId="16" xfId="1" applyNumberFormat="1" applyFont="1" applyFill="1" applyBorder="1" applyAlignment="1">
      <alignment horizontal="center" vertical="center" wrapText="1"/>
    </xf>
    <xf numFmtId="4" fontId="10" fillId="0" borderId="17" xfId="1" applyNumberFormat="1" applyFont="1" applyFill="1" applyBorder="1" applyAlignment="1">
      <alignment horizontal="center" vertical="center" wrapText="1"/>
    </xf>
    <xf numFmtId="49" fontId="14" fillId="0" borderId="5" xfId="9" applyNumberFormat="1" applyFont="1" applyFill="1" applyBorder="1" applyAlignment="1">
      <alignment horizontal="left" vertical="center" wrapText="1"/>
    </xf>
    <xf numFmtId="4" fontId="14" fillId="4" borderId="20" xfId="1" applyNumberFormat="1" applyFont="1" applyFill="1" applyBorder="1" applyAlignment="1">
      <alignment horizontal="center" vertical="center" wrapText="1"/>
    </xf>
    <xf numFmtId="4" fontId="14" fillId="4" borderId="17" xfId="1" applyNumberFormat="1" applyFont="1" applyFill="1" applyBorder="1" applyAlignment="1">
      <alignment horizontal="center" vertical="center" wrapText="1"/>
    </xf>
    <xf numFmtId="49" fontId="14" fillId="0" borderId="5" xfId="1" applyNumberFormat="1" applyFont="1" applyFill="1" applyBorder="1" applyAlignment="1">
      <alignment horizontal="left" vertical="center" wrapText="1"/>
    </xf>
    <xf numFmtId="4" fontId="14" fillId="0" borderId="5" xfId="1" applyNumberFormat="1" applyFont="1" applyFill="1" applyBorder="1" applyAlignment="1">
      <alignment horizontal="left" vertical="center" wrapText="1"/>
    </xf>
    <xf numFmtId="49" fontId="16" fillId="0" borderId="20" xfId="6" applyNumberFormat="1" applyFont="1" applyFill="1" applyBorder="1" applyAlignment="1">
      <alignment horizontal="left" vertical="center" wrapText="1"/>
    </xf>
    <xf numFmtId="49" fontId="16" fillId="0" borderId="16" xfId="6" applyNumberFormat="1" applyFont="1" applyFill="1" applyBorder="1" applyAlignment="1">
      <alignment horizontal="left" vertical="center" wrapText="1"/>
    </xf>
    <xf numFmtId="49" fontId="16" fillId="0" borderId="17" xfId="6" applyNumberFormat="1" applyFont="1" applyFill="1" applyBorder="1" applyAlignment="1">
      <alignment horizontal="left" vertical="center" wrapText="1"/>
    </xf>
    <xf numFmtId="4" fontId="16" fillId="0" borderId="20" xfId="6" applyNumberFormat="1" applyFont="1" applyFill="1" applyBorder="1" applyAlignment="1">
      <alignment horizontal="justify" vertical="justify" wrapText="1"/>
    </xf>
    <xf numFmtId="4" fontId="16" fillId="0" borderId="16" xfId="6" applyNumberFormat="1" applyFont="1" applyFill="1" applyBorder="1" applyAlignment="1">
      <alignment horizontal="justify" vertical="justify" wrapText="1"/>
    </xf>
    <xf numFmtId="4" fontId="16" fillId="0" borderId="17" xfId="6" applyNumberFormat="1" applyFont="1" applyFill="1" applyBorder="1" applyAlignment="1">
      <alignment horizontal="justify" vertical="justify" wrapText="1"/>
    </xf>
    <xf numFmtId="0" fontId="8" fillId="0" borderId="5" xfId="6" applyFont="1" applyFill="1" applyBorder="1" applyAlignment="1">
      <alignment horizontal="center" vertical="center"/>
    </xf>
    <xf numFmtId="4" fontId="8" fillId="0" borderId="5" xfId="5" applyNumberFormat="1" applyFont="1" applyFill="1" applyBorder="1" applyAlignment="1">
      <alignment horizontal="center" vertical="center" wrapText="1"/>
    </xf>
    <xf numFmtId="4" fontId="16" fillId="0" borderId="20" xfId="6" applyNumberFormat="1" applyFont="1" applyFill="1" applyBorder="1" applyAlignment="1">
      <alignment horizontal="center" wrapText="1"/>
    </xf>
    <xf numFmtId="4" fontId="16" fillId="0" borderId="16" xfId="6" applyNumberFormat="1" applyFont="1" applyFill="1" applyBorder="1" applyAlignment="1">
      <alignment horizontal="center" wrapText="1"/>
    </xf>
    <xf numFmtId="4" fontId="16" fillId="0" borderId="17" xfId="6" applyNumberFormat="1" applyFont="1" applyFill="1" applyBorder="1" applyAlignment="1">
      <alignment horizontal="center" wrapText="1"/>
    </xf>
    <xf numFmtId="0" fontId="13" fillId="0" borderId="5" xfId="0" applyFont="1" applyFill="1" applyBorder="1" applyAlignment="1">
      <alignment horizontal="left" vertical="center" wrapText="1"/>
    </xf>
    <xf numFmtId="44" fontId="13" fillId="3" borderId="20" xfId="0" applyNumberFormat="1" applyFont="1" applyFill="1" applyBorder="1" applyAlignment="1">
      <alignment horizontal="justify" vertical="justify" wrapText="1"/>
    </xf>
    <xf numFmtId="44" fontId="13" fillId="3" borderId="16" xfId="0" applyNumberFormat="1" applyFont="1" applyFill="1" applyBorder="1" applyAlignment="1">
      <alignment horizontal="justify" vertical="justify" wrapText="1"/>
    </xf>
    <xf numFmtId="44" fontId="13" fillId="3" borderId="17" xfId="0" applyNumberFormat="1" applyFont="1" applyFill="1" applyBorder="1" applyAlignment="1">
      <alignment horizontal="justify" vertical="justify" wrapText="1"/>
    </xf>
    <xf numFmtId="44" fontId="13" fillId="3" borderId="5" xfId="0" applyNumberFormat="1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44" fontId="13" fillId="3" borderId="5" xfId="0" applyNumberFormat="1" applyFont="1" applyFill="1" applyBorder="1" applyAlignment="1">
      <alignment horizontal="justify" vertical="justify" wrapText="1"/>
    </xf>
    <xf numFmtId="0" fontId="13" fillId="3" borderId="5" xfId="0" applyFont="1" applyFill="1" applyBorder="1" applyAlignment="1">
      <alignment horizontal="justify" vertical="top" wrapText="1"/>
    </xf>
    <xf numFmtId="7" fontId="13" fillId="0" borderId="5" xfId="4" applyNumberFormat="1" applyFont="1" applyFill="1" applyBorder="1" applyAlignment="1">
      <alignment horizontal="center" vertical="top" wrapText="1"/>
    </xf>
    <xf numFmtId="0" fontId="13" fillId="3" borderId="20" xfId="0" applyNumberFormat="1" applyFont="1" applyFill="1" applyBorder="1" applyAlignment="1">
      <alignment horizontal="justify" vertical="justify" wrapText="1"/>
    </xf>
    <xf numFmtId="0" fontId="13" fillId="3" borderId="16" xfId="0" applyNumberFormat="1" applyFont="1" applyFill="1" applyBorder="1" applyAlignment="1">
      <alignment horizontal="justify" vertical="justify" wrapText="1"/>
    </xf>
    <xf numFmtId="0" fontId="13" fillId="3" borderId="17" xfId="0" applyNumberFormat="1" applyFont="1" applyFill="1" applyBorder="1" applyAlignment="1">
      <alignment horizontal="justify" vertical="justify" wrapText="1"/>
    </xf>
    <xf numFmtId="7" fontId="13" fillId="0" borderId="20" xfId="4" applyNumberFormat="1" applyFont="1" applyFill="1" applyBorder="1" applyAlignment="1">
      <alignment horizontal="justify" vertical="justify" wrapText="1"/>
    </xf>
    <xf numFmtId="7" fontId="13" fillId="0" borderId="16" xfId="4" applyNumberFormat="1" applyFont="1" applyFill="1" applyBorder="1" applyAlignment="1">
      <alignment horizontal="justify" vertical="justify" wrapText="1"/>
    </xf>
    <xf numFmtId="7" fontId="13" fillId="0" borderId="17" xfId="4" applyNumberFormat="1" applyFont="1" applyFill="1" applyBorder="1" applyAlignment="1">
      <alignment horizontal="justify" vertical="justify" wrapText="1"/>
    </xf>
    <xf numFmtId="0" fontId="12" fillId="0" borderId="5" xfId="0" applyFont="1" applyFill="1" applyBorder="1" applyAlignment="1">
      <alignment horizontal="left" vertical="center" wrapText="1"/>
    </xf>
    <xf numFmtId="0" fontId="13" fillId="3" borderId="20" xfId="0" applyFont="1" applyFill="1" applyBorder="1" applyAlignment="1">
      <alignment horizontal="justify" vertical="justify" wrapText="1"/>
    </xf>
    <xf numFmtId="0" fontId="13" fillId="3" borderId="16" xfId="0" applyFont="1" applyFill="1" applyBorder="1" applyAlignment="1">
      <alignment horizontal="justify" vertical="justify" wrapText="1"/>
    </xf>
    <xf numFmtId="0" fontId="13" fillId="3" borderId="17" xfId="0" applyFont="1" applyFill="1" applyBorder="1" applyAlignment="1">
      <alignment horizontal="justify" vertical="justify" wrapText="1"/>
    </xf>
    <xf numFmtId="0" fontId="13" fillId="0" borderId="20" xfId="0" applyFont="1" applyFill="1" applyBorder="1" applyAlignment="1">
      <alignment horizontal="justify" vertical="justify" wrapText="1"/>
    </xf>
    <xf numFmtId="0" fontId="13" fillId="0" borderId="16" xfId="0" applyFont="1" applyFill="1" applyBorder="1" applyAlignment="1">
      <alignment horizontal="justify" vertical="justify" wrapText="1"/>
    </xf>
    <xf numFmtId="0" fontId="13" fillId="0" borderId="17" xfId="0" applyFont="1" applyFill="1" applyBorder="1" applyAlignment="1">
      <alignment horizontal="justify" vertical="justify" wrapText="1"/>
    </xf>
    <xf numFmtId="0" fontId="13" fillId="3" borderId="5" xfId="0" applyFont="1" applyFill="1" applyBorder="1" applyAlignment="1">
      <alignment horizontal="justify" vertical="justify" wrapText="1"/>
    </xf>
    <xf numFmtId="0" fontId="8" fillId="4" borderId="5" xfId="6" applyFont="1" applyFill="1" applyBorder="1" applyAlignment="1">
      <alignment horizontal="left"/>
    </xf>
    <xf numFmtId="0" fontId="8" fillId="4" borderId="5" xfId="6" applyFont="1" applyFill="1" applyBorder="1" applyAlignment="1">
      <alignment horizontal="left" vertical="center"/>
    </xf>
    <xf numFmtId="10" fontId="13" fillId="3" borderId="5" xfId="0" applyNumberFormat="1" applyFont="1" applyFill="1" applyBorder="1" applyAlignment="1">
      <alignment horizontal="justify" vertical="justify" wrapText="1"/>
    </xf>
    <xf numFmtId="0" fontId="9" fillId="3" borderId="32" xfId="2" applyFont="1" applyFill="1" applyBorder="1" applyAlignment="1">
      <alignment vertical="center" wrapText="1"/>
    </xf>
    <xf numFmtId="0" fontId="9" fillId="3" borderId="33" xfId="2" applyFont="1" applyFill="1" applyBorder="1" applyAlignment="1">
      <alignment vertical="center" wrapText="1"/>
    </xf>
    <xf numFmtId="0" fontId="9" fillId="3" borderId="34" xfId="2" applyFont="1" applyFill="1" applyBorder="1" applyAlignment="1">
      <alignment vertical="center" wrapText="1"/>
    </xf>
    <xf numFmtId="7" fontId="9" fillId="3" borderId="43" xfId="4" applyNumberFormat="1" applyFont="1" applyFill="1" applyBorder="1" applyAlignment="1">
      <alignment horizontal="center" vertical="top" wrapText="1"/>
    </xf>
    <xf numFmtId="7" fontId="9" fillId="3" borderId="13" xfId="4" applyNumberFormat="1" applyFont="1" applyFill="1" applyBorder="1" applyAlignment="1">
      <alignment horizontal="center" vertical="top" wrapText="1"/>
    </xf>
    <xf numFmtId="7" fontId="9" fillId="3" borderId="27" xfId="4" applyNumberFormat="1" applyFont="1" applyFill="1" applyBorder="1" applyAlignment="1">
      <alignment horizontal="center" vertical="top" wrapText="1"/>
    </xf>
    <xf numFmtId="0" fontId="5" fillId="0" borderId="11" xfId="2" applyFont="1" applyBorder="1" applyAlignment="1">
      <alignment horizontal="left" vertical="center" wrapText="1"/>
    </xf>
    <xf numFmtId="0" fontId="11" fillId="3" borderId="20" xfId="2" applyFont="1" applyFill="1" applyBorder="1" applyAlignment="1">
      <alignment vertical="center" wrapText="1"/>
    </xf>
    <xf numFmtId="0" fontId="11" fillId="3" borderId="16" xfId="2" applyFont="1" applyFill="1" applyBorder="1" applyAlignment="1">
      <alignment vertical="center" wrapText="1"/>
    </xf>
    <xf numFmtId="0" fontId="11" fillId="3" borderId="17" xfId="2" applyFont="1" applyFill="1" applyBorder="1" applyAlignment="1">
      <alignment vertical="center" wrapText="1"/>
    </xf>
    <xf numFmtId="164" fontId="11" fillId="0" borderId="5" xfId="4" applyNumberFormat="1" applyFont="1" applyFill="1" applyBorder="1" applyAlignment="1">
      <alignment horizontal="center" wrapText="1"/>
    </xf>
    <xf numFmtId="164" fontId="11" fillId="0" borderId="31" xfId="4" applyNumberFormat="1" applyFont="1" applyFill="1" applyBorder="1" applyAlignment="1">
      <alignment horizontal="center" wrapText="1"/>
    </xf>
    <xf numFmtId="164" fontId="11" fillId="0" borderId="5" xfId="4" applyNumberFormat="1" applyFont="1" applyFill="1" applyBorder="1" applyAlignment="1">
      <alignment horizontal="center" vertical="top" wrapText="1"/>
    </xf>
    <xf numFmtId="164" fontId="11" fillId="0" borderId="31" xfId="4" applyNumberFormat="1" applyFont="1" applyFill="1" applyBorder="1" applyAlignment="1">
      <alignment horizontal="center" vertical="top" wrapText="1"/>
    </xf>
    <xf numFmtId="0" fontId="14" fillId="0" borderId="20" xfId="7" applyFont="1" applyBorder="1" applyAlignment="1">
      <alignment vertical="center"/>
    </xf>
    <xf numFmtId="0" fontId="14" fillId="0" borderId="16" xfId="7" applyFont="1" applyBorder="1" applyAlignment="1">
      <alignment vertical="center"/>
    </xf>
    <xf numFmtId="0" fontId="14" fillId="0" borderId="17" xfId="7" applyFont="1" applyBorder="1" applyAlignment="1">
      <alignment vertical="center"/>
    </xf>
    <xf numFmtId="164" fontId="11" fillId="0" borderId="20" xfId="4" applyNumberFormat="1" applyFont="1" applyFill="1" applyBorder="1" applyAlignment="1">
      <alignment horizontal="justify" vertical="justify" wrapText="1"/>
    </xf>
    <xf numFmtId="164" fontId="11" fillId="0" borderId="16" xfId="4" applyNumberFormat="1" applyFont="1" applyFill="1" applyBorder="1" applyAlignment="1">
      <alignment horizontal="justify" vertical="justify" wrapText="1"/>
    </xf>
    <xf numFmtId="164" fontId="11" fillId="0" borderId="44" xfId="4" applyNumberFormat="1" applyFont="1" applyFill="1" applyBorder="1" applyAlignment="1">
      <alignment horizontal="justify" vertical="justify" wrapText="1"/>
    </xf>
    <xf numFmtId="0" fontId="11" fillId="3" borderId="39" xfId="2" applyFont="1" applyFill="1" applyBorder="1" applyAlignment="1">
      <alignment horizontal="left" vertical="center" wrapText="1"/>
    </xf>
    <xf numFmtId="0" fontId="11" fillId="3" borderId="53" xfId="2" applyFont="1" applyFill="1" applyBorder="1" applyAlignment="1">
      <alignment horizontal="left" vertical="center" wrapText="1"/>
    </xf>
    <xf numFmtId="0" fontId="11" fillId="3" borderId="40" xfId="2" applyFont="1" applyFill="1" applyBorder="1" applyAlignment="1">
      <alignment horizontal="left" vertical="center" wrapText="1"/>
    </xf>
    <xf numFmtId="164" fontId="11" fillId="0" borderId="7" xfId="4" applyNumberFormat="1" applyFont="1" applyFill="1" applyBorder="1" applyAlignment="1">
      <alignment horizontal="center" wrapText="1"/>
    </xf>
    <xf numFmtId="164" fontId="11" fillId="0" borderId="30" xfId="4" applyNumberFormat="1" applyFont="1" applyFill="1" applyBorder="1" applyAlignment="1">
      <alignment horizontal="center" wrapText="1"/>
    </xf>
    <xf numFmtId="0" fontId="11" fillId="3" borderId="20" xfId="2" applyFont="1" applyFill="1" applyBorder="1" applyAlignment="1">
      <alignment horizontal="left" vertical="center" wrapText="1"/>
    </xf>
    <xf numFmtId="0" fontId="11" fillId="3" borderId="16" xfId="2" applyFont="1" applyFill="1" applyBorder="1" applyAlignment="1">
      <alignment horizontal="left" vertical="center" wrapText="1"/>
    </xf>
    <xf numFmtId="0" fontId="11" fillId="3" borderId="17" xfId="2" applyFont="1" applyFill="1" applyBorder="1" applyAlignment="1">
      <alignment horizontal="left" vertical="center" wrapText="1"/>
    </xf>
    <xf numFmtId="0" fontId="9" fillId="3" borderId="20" xfId="2" applyFont="1" applyFill="1" applyBorder="1" applyAlignment="1">
      <alignment horizontal="left" vertical="center" wrapText="1"/>
    </xf>
    <xf numFmtId="0" fontId="9" fillId="3" borderId="16" xfId="2" applyFont="1" applyFill="1" applyBorder="1" applyAlignment="1">
      <alignment horizontal="left" vertical="center" wrapText="1"/>
    </xf>
    <xf numFmtId="0" fontId="9" fillId="3" borderId="17" xfId="2" applyFont="1" applyFill="1" applyBorder="1" applyAlignment="1">
      <alignment horizontal="left" vertical="center" wrapText="1"/>
    </xf>
    <xf numFmtId="0" fontId="14" fillId="0" borderId="5" xfId="7" applyFont="1" applyBorder="1" applyAlignment="1">
      <alignment horizontal="left" vertical="center"/>
    </xf>
    <xf numFmtId="0" fontId="8" fillId="0" borderId="1" xfId="7" applyFont="1" applyFill="1" applyBorder="1" applyAlignment="1">
      <alignment horizontal="center" vertical="center"/>
    </xf>
    <xf numFmtId="0" fontId="8" fillId="0" borderId="28" xfId="7" applyFont="1" applyFill="1" applyBorder="1" applyAlignment="1">
      <alignment horizontal="center" vertical="center"/>
    </xf>
    <xf numFmtId="0" fontId="8" fillId="0" borderId="3" xfId="7" applyFont="1" applyFill="1" applyBorder="1" applyAlignment="1">
      <alignment horizontal="center" vertical="center"/>
    </xf>
    <xf numFmtId="4" fontId="8" fillId="0" borderId="1" xfId="5" applyNumberFormat="1" applyFont="1" applyFill="1" applyBorder="1" applyAlignment="1">
      <alignment horizontal="center" vertical="center" wrapText="1"/>
    </xf>
    <xf numFmtId="4" fontId="8" fillId="0" borderId="28" xfId="5" applyNumberFormat="1" applyFont="1" applyFill="1" applyBorder="1" applyAlignment="1">
      <alignment horizontal="center" vertical="center" wrapText="1"/>
    </xf>
    <xf numFmtId="4" fontId="8" fillId="0" borderId="3" xfId="5" applyNumberFormat="1" applyFont="1" applyFill="1" applyBorder="1" applyAlignment="1">
      <alignment horizontal="center" vertical="center" wrapText="1"/>
    </xf>
    <xf numFmtId="0" fontId="11" fillId="0" borderId="20" xfId="2" applyFont="1" applyBorder="1" applyAlignment="1">
      <alignment horizontal="left" vertical="center" wrapText="1"/>
    </xf>
    <xf numFmtId="0" fontId="11" fillId="0" borderId="16" xfId="2" applyFont="1" applyBorder="1" applyAlignment="1">
      <alignment horizontal="left" vertical="center" wrapText="1"/>
    </xf>
    <xf numFmtId="0" fontId="11" fillId="0" borderId="17" xfId="2" applyFont="1" applyBorder="1" applyAlignment="1">
      <alignment horizontal="left" vertical="center" wrapText="1"/>
    </xf>
    <xf numFmtId="0" fontId="9" fillId="0" borderId="20" xfId="2" applyFont="1" applyBorder="1" applyAlignment="1">
      <alignment horizontal="left" vertical="center" wrapText="1"/>
    </xf>
    <xf numFmtId="0" fontId="9" fillId="0" borderId="16" xfId="2" applyFont="1" applyBorder="1" applyAlignment="1">
      <alignment horizontal="left" vertical="center" wrapText="1"/>
    </xf>
    <xf numFmtId="0" fontId="9" fillId="0" borderId="17" xfId="2" applyFont="1" applyBorder="1" applyAlignment="1">
      <alignment horizontal="left" vertical="center" wrapText="1"/>
    </xf>
    <xf numFmtId="0" fontId="12" fillId="3" borderId="5" xfId="0" applyFont="1" applyFill="1" applyBorder="1" applyAlignment="1">
      <alignment horizontal="left" vertical="top" wrapText="1"/>
    </xf>
    <xf numFmtId="164" fontId="12" fillId="0" borderId="5" xfId="4" applyNumberFormat="1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center"/>
    </xf>
    <xf numFmtId="0" fontId="8" fillId="0" borderId="6" xfId="7" applyFont="1" applyFill="1" applyBorder="1" applyAlignment="1">
      <alignment horizontal="center" vertical="center"/>
    </xf>
    <xf numFmtId="0" fontId="8" fillId="0" borderId="11" xfId="7" applyFont="1" applyFill="1" applyBorder="1" applyAlignment="1">
      <alignment horizontal="center" vertical="center"/>
    </xf>
    <xf numFmtId="0" fontId="8" fillId="0" borderId="29" xfId="7" applyFont="1" applyFill="1" applyBorder="1" applyAlignment="1">
      <alignment horizontal="center" vertical="center"/>
    </xf>
    <xf numFmtId="0" fontId="8" fillId="0" borderId="20" xfId="7" applyFont="1" applyFill="1" applyBorder="1" applyAlignment="1">
      <alignment horizontal="left" vertical="center"/>
    </xf>
    <xf numFmtId="0" fontId="8" fillId="0" borderId="16" xfId="7" applyFont="1" applyFill="1" applyBorder="1" applyAlignment="1">
      <alignment horizontal="left" vertical="center"/>
    </xf>
    <xf numFmtId="0" fontId="8" fillId="0" borderId="17" xfId="7" applyFont="1" applyFill="1" applyBorder="1" applyAlignment="1">
      <alignment horizontal="left" vertical="center"/>
    </xf>
    <xf numFmtId="4" fontId="8" fillId="0" borderId="7" xfId="5" applyNumberFormat="1" applyFont="1" applyFill="1" applyBorder="1" applyAlignment="1">
      <alignment horizontal="center" vertical="center" wrapText="1"/>
    </xf>
    <xf numFmtId="4" fontId="8" fillId="0" borderId="30" xfId="5" applyNumberFormat="1" applyFont="1" applyFill="1" applyBorder="1" applyAlignment="1">
      <alignment horizontal="center" vertical="center" wrapText="1"/>
    </xf>
    <xf numFmtId="0" fontId="13" fillId="3" borderId="20" xfId="0" applyFont="1" applyFill="1" applyBorder="1" applyAlignment="1">
      <alignment horizontal="left" vertical="top" wrapText="1"/>
    </xf>
    <xf numFmtId="0" fontId="13" fillId="3" borderId="16" xfId="0" applyFont="1" applyFill="1" applyBorder="1" applyAlignment="1">
      <alignment horizontal="left" vertical="top" wrapText="1"/>
    </xf>
    <xf numFmtId="0" fontId="13" fillId="3" borderId="17" xfId="0" applyFont="1" applyFill="1" applyBorder="1" applyAlignment="1">
      <alignment horizontal="left" vertical="top" wrapText="1"/>
    </xf>
    <xf numFmtId="164" fontId="13" fillId="0" borderId="5" xfId="4" applyNumberFormat="1" applyFont="1" applyFill="1" applyBorder="1" applyAlignment="1">
      <alignment horizontal="center" vertical="center" wrapText="1"/>
    </xf>
    <xf numFmtId="164" fontId="13" fillId="0" borderId="31" xfId="4" applyNumberFormat="1" applyFont="1" applyFill="1" applyBorder="1" applyAlignment="1">
      <alignment horizontal="center" vertical="center" wrapText="1"/>
    </xf>
    <xf numFmtId="164" fontId="13" fillId="0" borderId="5" xfId="4" applyNumberFormat="1" applyFont="1" applyFill="1" applyBorder="1" applyAlignment="1">
      <alignment horizontal="center" vertical="top" wrapText="1"/>
    </xf>
    <xf numFmtId="164" fontId="13" fillId="0" borderId="31" xfId="4" applyNumberFormat="1" applyFont="1" applyFill="1" applyBorder="1" applyAlignment="1">
      <alignment horizontal="center" vertical="top" wrapText="1"/>
    </xf>
    <xf numFmtId="0" fontId="5" fillId="0" borderId="20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 wrapText="1"/>
    </xf>
    <xf numFmtId="0" fontId="13" fillId="3" borderId="14" xfId="0" applyFont="1" applyFill="1" applyBorder="1" applyAlignment="1">
      <alignment horizontal="left" vertical="top" wrapText="1"/>
    </xf>
    <xf numFmtId="0" fontId="13" fillId="3" borderId="0" xfId="0" applyFont="1" applyFill="1" applyBorder="1" applyAlignment="1">
      <alignment horizontal="left" vertical="top" wrapText="1"/>
    </xf>
    <xf numFmtId="0" fontId="13" fillId="3" borderId="15" xfId="0" applyFont="1" applyFill="1" applyBorder="1" applyAlignment="1">
      <alignment horizontal="left" vertical="top" wrapText="1"/>
    </xf>
    <xf numFmtId="0" fontId="13" fillId="3" borderId="20" xfId="0" applyFont="1" applyFill="1" applyBorder="1" applyAlignment="1">
      <alignment horizontal="left" vertical="center" wrapText="1"/>
    </xf>
    <xf numFmtId="0" fontId="13" fillId="3" borderId="16" xfId="0" applyFont="1" applyFill="1" applyBorder="1" applyAlignment="1">
      <alignment horizontal="left" vertical="center" wrapText="1"/>
    </xf>
    <xf numFmtId="0" fontId="13" fillId="3" borderId="17" xfId="0" applyFont="1" applyFill="1" applyBorder="1" applyAlignment="1">
      <alignment horizontal="left" vertical="center" wrapText="1"/>
    </xf>
    <xf numFmtId="164" fontId="13" fillId="0" borderId="5" xfId="4" applyNumberFormat="1" applyFont="1" applyFill="1" applyBorder="1" applyAlignment="1">
      <alignment horizontal="left" vertical="center" wrapText="1"/>
    </xf>
    <xf numFmtId="164" fontId="13" fillId="0" borderId="31" xfId="4" applyNumberFormat="1" applyFont="1" applyFill="1" applyBorder="1" applyAlignment="1">
      <alignment horizontal="left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4" fillId="2" borderId="0" xfId="2" applyFont="1" applyFill="1" applyAlignment="1">
      <alignment horizontal="justify" vertical="justify"/>
    </xf>
    <xf numFmtId="0" fontId="6" fillId="0" borderId="0" xfId="0" applyFont="1" applyAlignment="1">
      <alignment horizontal="justify" vertical="center" wrapText="1"/>
    </xf>
    <xf numFmtId="0" fontId="8" fillId="0" borderId="6" xfId="3" applyFont="1" applyFill="1" applyBorder="1" applyAlignment="1">
      <alignment horizontal="center" vertical="center"/>
    </xf>
    <xf numFmtId="0" fontId="8" fillId="0" borderId="11" xfId="3" applyFont="1" applyFill="1" applyBorder="1" applyAlignment="1">
      <alignment horizontal="center" vertical="center"/>
    </xf>
    <xf numFmtId="0" fontId="8" fillId="0" borderId="29" xfId="3" applyFont="1" applyFill="1" applyBorder="1" applyAlignment="1">
      <alignment horizontal="center" vertical="center"/>
    </xf>
    <xf numFmtId="4" fontId="8" fillId="0" borderId="6" xfId="5" applyNumberFormat="1" applyFont="1" applyFill="1" applyBorder="1" applyAlignment="1">
      <alignment horizontal="center" vertical="center" wrapText="1"/>
    </xf>
    <xf numFmtId="4" fontId="8" fillId="0" borderId="11" xfId="5" applyNumberFormat="1" applyFont="1" applyFill="1" applyBorder="1" applyAlignment="1">
      <alignment horizontal="center" vertical="center" wrapText="1"/>
    </xf>
    <xf numFmtId="4" fontId="8" fillId="0" borderId="29" xfId="5" applyNumberFormat="1" applyFont="1" applyFill="1" applyBorder="1" applyAlignment="1">
      <alignment horizontal="center" vertical="center" wrapText="1"/>
    </xf>
    <xf numFmtId="4" fontId="5" fillId="0" borderId="20" xfId="0" applyNumberFormat="1" applyFont="1" applyBorder="1" applyAlignment="1">
      <alignment horizontal="justify" vertical="justify" wrapText="1"/>
    </xf>
    <xf numFmtId="4" fontId="5" fillId="0" borderId="16" xfId="0" applyNumberFormat="1" applyFont="1" applyBorder="1" applyAlignment="1">
      <alignment horizontal="justify" vertical="justify" wrapText="1"/>
    </xf>
    <xf numFmtId="4" fontId="5" fillId="0" borderId="17" xfId="0" applyNumberFormat="1" applyFont="1" applyBorder="1" applyAlignment="1">
      <alignment horizontal="justify" vertical="justify" wrapText="1"/>
    </xf>
    <xf numFmtId="4" fontId="8" fillId="0" borderId="31" xfId="5" applyNumberFormat="1" applyFont="1" applyFill="1" applyBorder="1" applyAlignment="1">
      <alignment horizontal="center" vertical="center" wrapText="1"/>
    </xf>
    <xf numFmtId="44" fontId="11" fillId="0" borderId="5" xfId="4" applyFont="1" applyFill="1" applyBorder="1" applyAlignment="1">
      <alignment horizontal="center" vertical="top" wrapText="1"/>
    </xf>
    <xf numFmtId="44" fontId="11" fillId="0" borderId="31" xfId="4" applyFont="1" applyFill="1" applyBorder="1" applyAlignment="1">
      <alignment horizontal="center" vertical="top" wrapText="1"/>
    </xf>
    <xf numFmtId="44" fontId="11" fillId="0" borderId="20" xfId="4" applyFont="1" applyFill="1" applyBorder="1" applyAlignment="1">
      <alignment horizontal="justify" vertical="justify"/>
    </xf>
    <xf numFmtId="44" fontId="11" fillId="0" borderId="16" xfId="4" applyFont="1" applyFill="1" applyBorder="1" applyAlignment="1">
      <alignment horizontal="justify" vertical="justify"/>
    </xf>
    <xf numFmtId="44" fontId="11" fillId="0" borderId="44" xfId="4" applyFont="1" applyFill="1" applyBorder="1" applyAlignment="1">
      <alignment horizontal="justify" vertical="justify"/>
    </xf>
    <xf numFmtId="44" fontId="9" fillId="0" borderId="10" xfId="4" applyFont="1" applyFill="1" applyBorder="1" applyAlignment="1">
      <alignment horizontal="center" vertical="top" wrapText="1"/>
    </xf>
    <xf numFmtId="44" fontId="9" fillId="0" borderId="35" xfId="4" applyFont="1" applyFill="1" applyBorder="1" applyAlignment="1">
      <alignment horizontal="center" vertical="top" wrapText="1"/>
    </xf>
    <xf numFmtId="0" fontId="6" fillId="0" borderId="0" xfId="0" applyFont="1" applyBorder="1" applyAlignment="1">
      <alignment horizontal="justify" vertical="justify" wrapText="1"/>
    </xf>
    <xf numFmtId="0" fontId="8" fillId="0" borderId="23" xfId="3" applyFont="1" applyFill="1" applyBorder="1" applyAlignment="1">
      <alignment horizontal="center" vertical="center"/>
    </xf>
    <xf numFmtId="0" fontId="8" fillId="0" borderId="24" xfId="3" applyFont="1" applyFill="1" applyBorder="1" applyAlignment="1">
      <alignment horizontal="center" vertical="center"/>
    </xf>
    <xf numFmtId="0" fontId="8" fillId="0" borderId="25" xfId="3" applyFont="1" applyFill="1" applyBorder="1" applyAlignment="1">
      <alignment horizontal="center" vertical="center"/>
    </xf>
    <xf numFmtId="0" fontId="9" fillId="3" borderId="50" xfId="2" applyFont="1" applyFill="1" applyBorder="1" applyAlignment="1">
      <alignment horizontal="left" vertical="center" wrapText="1"/>
    </xf>
    <xf numFmtId="0" fontId="9" fillId="3" borderId="51" xfId="2" applyFont="1" applyFill="1" applyBorder="1" applyAlignment="1">
      <alignment horizontal="left" vertical="center" wrapText="1"/>
    </xf>
    <xf numFmtId="0" fontId="9" fillId="3" borderId="52" xfId="2" applyFont="1" applyFill="1" applyBorder="1" applyAlignment="1">
      <alignment horizontal="left" vertical="center" wrapText="1"/>
    </xf>
    <xf numFmtId="44" fontId="11" fillId="0" borderId="41" xfId="4" applyFont="1" applyFill="1" applyBorder="1" applyAlignment="1">
      <alignment horizontal="center" vertical="top" wrapText="1"/>
    </xf>
    <xf numFmtId="44" fontId="11" fillId="0" borderId="11" xfId="4" applyFont="1" applyFill="1" applyBorder="1" applyAlignment="1">
      <alignment horizontal="center" vertical="top" wrapText="1"/>
    </xf>
    <xf numFmtId="44" fontId="11" fillId="0" borderId="29" xfId="4" applyFont="1" applyFill="1" applyBorder="1" applyAlignment="1">
      <alignment horizontal="center" vertical="top" wrapText="1"/>
    </xf>
    <xf numFmtId="44" fontId="11" fillId="0" borderId="20" xfId="4" applyFont="1" applyFill="1" applyBorder="1" applyAlignment="1">
      <alignment horizontal="left" vertical="center" wrapText="1"/>
    </xf>
    <xf numFmtId="44" fontId="11" fillId="0" borderId="16" xfId="4" applyFont="1" applyFill="1" applyBorder="1" applyAlignment="1">
      <alignment horizontal="left" vertical="center" wrapText="1"/>
    </xf>
    <xf numFmtId="44" fontId="11" fillId="0" borderId="44" xfId="4" applyFont="1" applyFill="1" applyBorder="1" applyAlignment="1">
      <alignment horizontal="left" vertical="center" wrapText="1"/>
    </xf>
    <xf numFmtId="44" fontId="8" fillId="0" borderId="5" xfId="0" applyNumberFormat="1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4" fontId="16" fillId="0" borderId="20" xfId="0" applyNumberFormat="1" applyFont="1" applyBorder="1" applyAlignment="1">
      <alignment horizontal="right"/>
    </xf>
    <xf numFmtId="4" fontId="16" fillId="0" borderId="16" xfId="0" applyNumberFormat="1" applyFont="1" applyBorder="1" applyAlignment="1">
      <alignment horizontal="right"/>
    </xf>
    <xf numFmtId="4" fontId="16" fillId="0" borderId="44" xfId="0" applyNumberFormat="1" applyFont="1" applyBorder="1" applyAlignment="1">
      <alignment horizontal="right"/>
    </xf>
    <xf numFmtId="4" fontId="16" fillId="0" borderId="5" xfId="0" applyNumberFormat="1" applyFont="1" applyBorder="1" applyAlignment="1">
      <alignment horizontal="right"/>
    </xf>
    <xf numFmtId="4" fontId="16" fillId="0" borderId="31" xfId="0" applyNumberFormat="1" applyFont="1" applyBorder="1" applyAlignment="1">
      <alignment horizontal="right"/>
    </xf>
    <xf numFmtId="4" fontId="8" fillId="0" borderId="66" xfId="0" applyNumberFormat="1" applyFont="1" applyBorder="1" applyAlignment="1">
      <alignment horizontal="right" vertical="center"/>
    </xf>
    <xf numFmtId="4" fontId="8" fillId="0" borderId="67" xfId="0" applyNumberFormat="1" applyFont="1" applyBorder="1" applyAlignment="1">
      <alignment horizontal="right" vertical="center"/>
    </xf>
    <xf numFmtId="164" fontId="16" fillId="0" borderId="5" xfId="0" applyNumberFormat="1" applyFont="1" applyBorder="1" applyAlignment="1">
      <alignment horizontal="right"/>
    </xf>
    <xf numFmtId="164" fontId="16" fillId="0" borderId="31" xfId="0" applyNumberFormat="1" applyFont="1" applyBorder="1" applyAlignment="1">
      <alignment horizontal="right"/>
    </xf>
    <xf numFmtId="44" fontId="21" fillId="2" borderId="1" xfId="0" applyNumberFormat="1" applyFont="1" applyFill="1" applyBorder="1" applyAlignment="1">
      <alignment horizontal="center" vertical="center"/>
    </xf>
    <xf numFmtId="44" fontId="21" fillId="2" borderId="28" xfId="0" applyNumberFormat="1" applyFont="1" applyFill="1" applyBorder="1" applyAlignment="1">
      <alignment horizontal="center" vertical="center"/>
    </xf>
    <xf numFmtId="44" fontId="21" fillId="2" borderId="3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/>
    </xf>
    <xf numFmtId="44" fontId="3" fillId="2" borderId="1" xfId="0" applyNumberFormat="1" applyFont="1" applyFill="1" applyBorder="1" applyAlignment="1">
      <alignment horizontal="right" vertical="center"/>
    </xf>
    <xf numFmtId="44" fontId="3" fillId="2" borderId="28" xfId="0" applyNumberFormat="1" applyFont="1" applyFill="1" applyBorder="1" applyAlignment="1">
      <alignment horizontal="right" vertical="center"/>
    </xf>
    <xf numFmtId="44" fontId="3" fillId="2" borderId="3" xfId="0" applyNumberFormat="1" applyFont="1" applyFill="1" applyBorder="1" applyAlignment="1">
      <alignment horizontal="right" vertical="center"/>
    </xf>
    <xf numFmtId="0" fontId="3" fillId="0" borderId="65" xfId="0" applyFont="1" applyBorder="1" applyAlignment="1">
      <alignment horizontal="left" vertical="center"/>
    </xf>
    <xf numFmtId="0" fontId="3" fillId="0" borderId="66" xfId="0" applyFont="1" applyBorder="1" applyAlignment="1">
      <alignment horizontal="left" vertical="center"/>
    </xf>
    <xf numFmtId="44" fontId="8" fillId="0" borderId="50" xfId="0" applyNumberFormat="1" applyFont="1" applyBorder="1" applyAlignment="1">
      <alignment horizontal="right" vertical="center"/>
    </xf>
    <xf numFmtId="44" fontId="8" fillId="0" borderId="51" xfId="0" applyNumberFormat="1" applyFont="1" applyBorder="1" applyAlignment="1">
      <alignment horizontal="right" vertical="center"/>
    </xf>
    <xf numFmtId="44" fontId="8" fillId="0" borderId="68" xfId="0" applyNumberFormat="1" applyFont="1" applyBorder="1" applyAlignment="1">
      <alignment horizontal="right" vertical="center"/>
    </xf>
    <xf numFmtId="0" fontId="4" fillId="2" borderId="0" xfId="2" applyFont="1" applyFill="1" applyAlignment="1">
      <alignment horizontal="left" vertical="center" wrapText="1"/>
    </xf>
    <xf numFmtId="0" fontId="5" fillId="0" borderId="12" xfId="2" applyFont="1" applyBorder="1" applyAlignment="1">
      <alignment horizontal="left" wrapText="1"/>
    </xf>
    <xf numFmtId="4" fontId="10" fillId="0" borderId="5" xfId="1" applyNumberFormat="1" applyFont="1" applyFill="1" applyBorder="1" applyAlignment="1">
      <alignment horizontal="center" vertical="center" wrapText="1"/>
    </xf>
    <xf numFmtId="0" fontId="16" fillId="2" borderId="0" xfId="10" applyFont="1" applyFill="1" applyAlignment="1">
      <alignment horizontal="justify" vertical="justify" wrapText="1"/>
    </xf>
    <xf numFmtId="4" fontId="8" fillId="0" borderId="50" xfId="0" applyNumberFormat="1" applyFont="1" applyBorder="1" applyAlignment="1">
      <alignment horizontal="right" vertical="center"/>
    </xf>
    <xf numFmtId="0" fontId="8" fillId="0" borderId="51" xfId="0" applyFont="1" applyBorder="1" applyAlignment="1">
      <alignment horizontal="right" vertical="center"/>
    </xf>
    <xf numFmtId="0" fontId="8" fillId="0" borderId="68" xfId="0" applyFont="1" applyBorder="1" applyAlignment="1">
      <alignment horizontal="right" vertical="center"/>
    </xf>
    <xf numFmtId="7" fontId="2" fillId="0" borderId="50" xfId="0" applyNumberFormat="1" applyFont="1" applyBorder="1" applyAlignment="1">
      <alignment horizontal="right" vertical="center"/>
    </xf>
    <xf numFmtId="7" fontId="2" fillId="0" borderId="51" xfId="0" applyNumberFormat="1" applyFont="1" applyBorder="1" applyAlignment="1">
      <alignment horizontal="right" vertical="center"/>
    </xf>
    <xf numFmtId="7" fontId="2" fillId="0" borderId="68" xfId="0" applyNumberFormat="1" applyFont="1" applyBorder="1" applyAlignment="1">
      <alignment horizontal="right" vertical="center"/>
    </xf>
    <xf numFmtId="4" fontId="14" fillId="4" borderId="5" xfId="11" applyNumberFormat="1" applyFont="1" applyFill="1" applyBorder="1" applyAlignment="1">
      <alignment horizontal="right" vertical="center" wrapText="1"/>
    </xf>
    <xf numFmtId="4" fontId="14" fillId="4" borderId="20" xfId="11" applyNumberFormat="1" applyFont="1" applyFill="1" applyBorder="1" applyAlignment="1">
      <alignment horizontal="right" vertical="center" wrapText="1"/>
    </xf>
    <xf numFmtId="4" fontId="14" fillId="4" borderId="17" xfId="11" applyNumberFormat="1" applyFont="1" applyFill="1" applyBorder="1" applyAlignment="1">
      <alignment horizontal="right" vertical="center" wrapText="1"/>
    </xf>
    <xf numFmtId="4" fontId="10" fillId="0" borderId="5" xfId="10" applyNumberFormat="1" applyFont="1" applyFill="1" applyBorder="1" applyAlignment="1">
      <alignment horizontal="right" vertical="center" wrapText="1"/>
    </xf>
    <xf numFmtId="4" fontId="10" fillId="4" borderId="5" xfId="11" applyNumberFormat="1" applyFont="1" applyFill="1" applyBorder="1" applyAlignment="1">
      <alignment horizontal="right" vertical="center" wrapText="1"/>
    </xf>
    <xf numFmtId="4" fontId="10" fillId="4" borderId="20" xfId="11" applyNumberFormat="1" applyFont="1" applyFill="1" applyBorder="1" applyAlignment="1">
      <alignment horizontal="right" vertical="center" wrapText="1"/>
    </xf>
    <xf numFmtId="4" fontId="10" fillId="4" borderId="17" xfId="11" applyNumberFormat="1" applyFont="1" applyFill="1" applyBorder="1" applyAlignment="1">
      <alignment horizontal="right" vertical="center" wrapText="1"/>
    </xf>
    <xf numFmtId="4" fontId="16" fillId="0" borderId="32" xfId="0" applyNumberFormat="1" applyFont="1" applyBorder="1" applyAlignment="1">
      <alignment horizontal="right"/>
    </xf>
    <xf numFmtId="4" fontId="16" fillId="0" borderId="33" xfId="0" applyNumberFormat="1" applyFont="1" applyBorder="1" applyAlignment="1">
      <alignment horizontal="right"/>
    </xf>
    <xf numFmtId="4" fontId="16" fillId="0" borderId="69" xfId="0" applyNumberFormat="1" applyFont="1" applyBorder="1" applyAlignment="1">
      <alignment horizontal="right"/>
    </xf>
    <xf numFmtId="44" fontId="3" fillId="2" borderId="1" xfId="0" applyNumberFormat="1" applyFont="1" applyFill="1" applyBorder="1" applyAlignment="1">
      <alignment horizontal="center"/>
    </xf>
    <xf numFmtId="44" fontId="3" fillId="2" borderId="28" xfId="0" applyNumberFormat="1" applyFont="1" applyFill="1" applyBorder="1" applyAlignment="1">
      <alignment horizontal="center"/>
    </xf>
    <xf numFmtId="44" fontId="3" fillId="2" borderId="3" xfId="0" applyNumberFormat="1" applyFont="1" applyFill="1" applyBorder="1" applyAlignment="1">
      <alignment horizontal="center"/>
    </xf>
    <xf numFmtId="0" fontId="8" fillId="4" borderId="20" xfId="10" applyFont="1" applyFill="1" applyBorder="1" applyAlignment="1">
      <alignment horizontal="center" vertical="center" wrapText="1"/>
    </xf>
    <xf numFmtId="0" fontId="8" fillId="4" borderId="17" xfId="1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left" vertical="center" wrapText="1"/>
    </xf>
    <xf numFmtId="0" fontId="4" fillId="2" borderId="0" xfId="8" applyFont="1" applyFill="1" applyBorder="1" applyAlignment="1">
      <alignment horizontal="justify" vertical="justify" wrapText="1"/>
    </xf>
    <xf numFmtId="0" fontId="8" fillId="4" borderId="19" xfId="1" applyFont="1" applyFill="1" applyBorder="1" applyAlignment="1">
      <alignment horizontal="center" vertical="center"/>
    </xf>
    <xf numFmtId="0" fontId="8" fillId="4" borderId="36" xfId="1" applyFont="1" applyFill="1" applyBorder="1" applyAlignment="1">
      <alignment horizontal="center" vertical="center"/>
    </xf>
    <xf numFmtId="4" fontId="8" fillId="4" borderId="19" xfId="5" applyNumberFormat="1" applyFont="1" applyFill="1" applyBorder="1" applyAlignment="1">
      <alignment horizontal="center" vertical="center" wrapText="1"/>
    </xf>
    <xf numFmtId="4" fontId="8" fillId="4" borderId="36" xfId="5" applyNumberFormat="1" applyFont="1" applyFill="1" applyBorder="1" applyAlignment="1">
      <alignment horizontal="center" vertical="center" wrapText="1"/>
    </xf>
    <xf numFmtId="11" fontId="8" fillId="4" borderId="21" xfId="5" applyNumberFormat="1" applyFont="1" applyFill="1" applyBorder="1" applyAlignment="1">
      <alignment horizontal="center" vertical="center" wrapText="1"/>
    </xf>
    <xf numFmtId="11" fontId="8" fillId="4" borderId="22" xfId="5" applyNumberFormat="1" applyFont="1" applyFill="1" applyBorder="1" applyAlignment="1">
      <alignment horizontal="center" vertical="center" wrapText="1"/>
    </xf>
    <xf numFmtId="11" fontId="8" fillId="4" borderId="39" xfId="5" applyNumberFormat="1" applyFont="1" applyFill="1" applyBorder="1" applyAlignment="1">
      <alignment horizontal="center" vertical="center" wrapText="1"/>
    </xf>
    <xf numFmtId="11" fontId="8" fillId="4" borderId="40" xfId="5" applyNumberFormat="1" applyFont="1" applyFill="1" applyBorder="1" applyAlignment="1">
      <alignment horizontal="center" vertical="center" wrapText="1"/>
    </xf>
    <xf numFmtId="4" fontId="14" fillId="0" borderId="5" xfId="10" applyNumberFormat="1" applyFont="1" applyFill="1" applyBorder="1" applyAlignment="1">
      <alignment horizontal="center" vertical="center" wrapText="1"/>
    </xf>
    <xf numFmtId="4" fontId="10" fillId="0" borderId="20" xfId="10" applyNumberFormat="1" applyFont="1" applyFill="1" applyBorder="1" applyAlignment="1">
      <alignment horizontal="right" vertical="center" wrapText="1"/>
    </xf>
    <xf numFmtId="4" fontId="10" fillId="0" borderId="17" xfId="10" applyNumberFormat="1" applyFont="1" applyFill="1" applyBorder="1" applyAlignment="1">
      <alignment horizontal="right" vertical="center" wrapText="1"/>
    </xf>
    <xf numFmtId="0" fontId="10" fillId="0" borderId="5" xfId="1" applyFont="1" applyFill="1" applyBorder="1" applyAlignment="1">
      <alignment horizontal="left" vertical="center" wrapText="1"/>
    </xf>
    <xf numFmtId="4" fontId="14" fillId="7" borderId="16" xfId="0" applyNumberFormat="1" applyFont="1" applyFill="1" applyBorder="1" applyAlignment="1">
      <alignment horizontal="right" vertical="center" wrapText="1"/>
    </xf>
    <xf numFmtId="4" fontId="8" fillId="0" borderId="20" xfId="14" applyNumberFormat="1" applyFont="1" applyFill="1" applyBorder="1" applyAlignment="1">
      <alignment horizontal="right" wrapText="1"/>
    </xf>
    <xf numFmtId="4" fontId="8" fillId="0" borderId="72" xfId="14" applyNumberFormat="1" applyFont="1" applyFill="1" applyBorder="1" applyAlignment="1">
      <alignment horizontal="right" wrapText="1"/>
    </xf>
    <xf numFmtId="4" fontId="16" fillId="0" borderId="19" xfId="24" applyNumberFormat="1" applyFont="1" applyFill="1" applyBorder="1" applyAlignment="1">
      <alignment horizontal="center" vertical="center" wrapText="1"/>
    </xf>
    <xf numFmtId="4" fontId="16" fillId="0" borderId="36" xfId="24" applyNumberFormat="1" applyFont="1" applyFill="1" applyBorder="1" applyAlignment="1">
      <alignment horizontal="center" vertical="center" wrapText="1"/>
    </xf>
    <xf numFmtId="4" fontId="16" fillId="0" borderId="7" xfId="24" applyNumberFormat="1" applyFont="1" applyFill="1" applyBorder="1" applyAlignment="1">
      <alignment horizontal="center" vertical="center" wrapText="1"/>
    </xf>
    <xf numFmtId="0" fontId="8" fillId="0" borderId="21" xfId="24" applyFont="1" applyFill="1" applyBorder="1" applyAlignment="1">
      <alignment horizontal="center" vertical="center" wrapText="1"/>
    </xf>
    <xf numFmtId="0" fontId="8" fillId="0" borderId="22" xfId="24" applyFont="1" applyFill="1" applyBorder="1" applyAlignment="1">
      <alignment horizontal="center" vertical="center" wrapText="1"/>
    </xf>
    <xf numFmtId="0" fontId="8" fillId="0" borderId="39" xfId="24" applyFont="1" applyFill="1" applyBorder="1" applyAlignment="1">
      <alignment horizontal="center" vertical="center" wrapText="1"/>
    </xf>
    <xf numFmtId="0" fontId="8" fillId="0" borderId="40" xfId="24" applyFont="1" applyFill="1" applyBorder="1" applyAlignment="1">
      <alignment horizontal="center" vertical="center" wrapText="1"/>
    </xf>
    <xf numFmtId="0" fontId="8" fillId="0" borderId="19" xfId="24" applyFont="1" applyFill="1" applyBorder="1" applyAlignment="1">
      <alignment horizontal="center" vertical="center" wrapText="1"/>
    </xf>
    <xf numFmtId="0" fontId="8" fillId="0" borderId="7" xfId="24" applyFont="1" applyFill="1" applyBorder="1" applyAlignment="1">
      <alignment horizontal="center" vertical="center" wrapText="1"/>
    </xf>
    <xf numFmtId="4" fontId="16" fillId="0" borderId="20" xfId="14" applyNumberFormat="1" applyFont="1" applyFill="1" applyBorder="1" applyAlignment="1">
      <alignment horizontal="left" wrapText="1"/>
    </xf>
    <xf numFmtId="4" fontId="16" fillId="0" borderId="16" xfId="14" applyNumberFormat="1" applyFont="1" applyFill="1" applyBorder="1" applyAlignment="1">
      <alignment horizontal="left" wrapText="1"/>
    </xf>
    <xf numFmtId="4" fontId="16" fillId="0" borderId="17" xfId="14" applyNumberFormat="1" applyFont="1" applyFill="1" applyBorder="1" applyAlignment="1">
      <alignment horizontal="left" wrapText="1"/>
    </xf>
    <xf numFmtId="4" fontId="16" fillId="0" borderId="57" xfId="14" applyNumberFormat="1" applyFont="1" applyFill="1" applyBorder="1" applyAlignment="1">
      <alignment horizontal="left" wrapText="1"/>
    </xf>
    <xf numFmtId="0" fontId="16" fillId="2" borderId="0" xfId="10" applyFont="1" applyFill="1" applyAlignment="1">
      <alignment horizontal="left" vertical="justify" wrapText="1"/>
    </xf>
  </cellXfs>
  <cellStyles count="44">
    <cellStyle name="Millares 2 2" xfId="21"/>
    <cellStyle name="Millares 6 11 3" xfId="25"/>
    <cellStyle name="Millares 6 2 2 2 2 2" xfId="11"/>
    <cellStyle name="Millares 6 2 2 3 2 2" xfId="19"/>
    <cellStyle name="Millares 6 2 2 4 3 3 2" xfId="5"/>
    <cellStyle name="Millares 6 5 2 2" xfId="33"/>
    <cellStyle name="Millares 6 6 2 3" xfId="35"/>
    <cellStyle name="Millares 6 7" xfId="13"/>
    <cellStyle name="Millares 6 7 2" xfId="38"/>
    <cellStyle name="Millares 6 7 3 2" xfId="41"/>
    <cellStyle name="Millares 6 8" xfId="16"/>
    <cellStyle name="Millares 6 8 3" xfId="28"/>
    <cellStyle name="Millares 6 9 2" xfId="30"/>
    <cellStyle name="Moneda 2 2" xfId="4"/>
    <cellStyle name="Normal" xfId="0" builtinId="0"/>
    <cellStyle name="Normal 11 10" xfId="22"/>
    <cellStyle name="Normal 11 11 5" xfId="29"/>
    <cellStyle name="Normal 11 13 3" xfId="24"/>
    <cellStyle name="Normal 11 2 2" xfId="1"/>
    <cellStyle name="Normal 11 2 2 2 2 2" xfId="10"/>
    <cellStyle name="Normal 11 2 2 3 2 4" xfId="23"/>
    <cellStyle name="Normal 11 2 2 3 2 5" xfId="18"/>
    <cellStyle name="Normal 11 2 2 5 3 2 2" xfId="3"/>
    <cellStyle name="Normal 11 2 3 5" xfId="42"/>
    <cellStyle name="Normal 11 2 4" xfId="9"/>
    <cellStyle name="Normal 11 2 4 6 2" xfId="36"/>
    <cellStyle name="Normal 11 4 2 2 3 3 2" xfId="6"/>
    <cellStyle name="Normal 11 5 3 2 2" xfId="7"/>
    <cellStyle name="Normal 11 6 2 3" xfId="32"/>
    <cellStyle name="Normal 11 7 2 3" xfId="34"/>
    <cellStyle name="Normal 11 8" xfId="12"/>
    <cellStyle name="Normal 11 8 2" xfId="37"/>
    <cellStyle name="Normal 11 8 3" xfId="39"/>
    <cellStyle name="Normal 11 8 3 2" xfId="40"/>
    <cellStyle name="Normal 11 9" xfId="14"/>
    <cellStyle name="Normal 11 9 4" xfId="27"/>
    <cellStyle name="Normal 15" xfId="2"/>
    <cellStyle name="Normal 2 13" xfId="26"/>
    <cellStyle name="Normal 2 2" xfId="43"/>
    <cellStyle name="Normal 2 5 2 2" xfId="8"/>
    <cellStyle name="Normal 2 5 2 2 3 2 2" xfId="17"/>
    <cellStyle name="Normal 2 5 6" xfId="20"/>
    <cellStyle name="Normal 2 5 7" xfId="15"/>
    <cellStyle name="Normal 2 5 8 2" xfId="3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238125</xdr:colOff>
      <xdr:row>726</xdr:row>
      <xdr:rowOff>0</xdr:rowOff>
    </xdr:from>
    <xdr:to>
      <xdr:col>8</xdr:col>
      <xdr:colOff>800100</xdr:colOff>
      <xdr:row>730</xdr:row>
      <xdr:rowOff>133350</xdr:rowOff>
    </xdr:to>
    <xdr:sp macro="" textlink="">
      <xdr:nvSpPr>
        <xdr:cNvPr id="2" name="6 Rectángulo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257550" y="213988650"/>
          <a:ext cx="2619375" cy="8953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Elaborado por: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___________________________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L.C.  Jose</a:t>
          </a:r>
          <a:r>
            <a:rPr lang="es-MX" sz="800" baseline="0">
              <a:latin typeface="Arial" pitchFamily="34" charset="0"/>
              <a:cs typeface="Arial" pitchFamily="34" charset="0"/>
            </a:rPr>
            <a:t> Armando Castro Ramirez</a:t>
          </a:r>
        </a:p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Enc. del Departamento de  Control Presupuestal y Análisis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</xdr:col>
      <xdr:colOff>942975</xdr:colOff>
      <xdr:row>733</xdr:row>
      <xdr:rowOff>0</xdr:rowOff>
    </xdr:from>
    <xdr:to>
      <xdr:col>6</xdr:col>
      <xdr:colOff>390525</xdr:colOff>
      <xdr:row>739</xdr:row>
      <xdr:rowOff>76200</xdr:rowOff>
    </xdr:to>
    <xdr:sp macro="" textlink="">
      <xdr:nvSpPr>
        <xdr:cNvPr id="3" name="7 Rectángul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1704975" y="215322150"/>
          <a:ext cx="2733675" cy="121920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Aprobado por: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C.P. Antonio</a:t>
          </a:r>
          <a:r>
            <a:rPr lang="es-MX" sz="800" baseline="0">
              <a:latin typeface="Arial" pitchFamily="34" charset="0"/>
              <a:cs typeface="Arial" pitchFamily="34" charset="0"/>
            </a:rPr>
            <a:t> Lorenzo Rojas Marcial</a:t>
          </a:r>
        </a:p>
        <a:p>
          <a:pPr algn="ctr"/>
          <a:r>
            <a:rPr lang="es-MX" sz="800" baseline="0">
              <a:latin typeface="Arial" pitchFamily="34" charset="0"/>
              <a:cs typeface="Arial" pitchFamily="34" charset="0"/>
            </a:rPr>
            <a:t>Director  General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8</xdr:col>
      <xdr:colOff>142875</xdr:colOff>
      <xdr:row>732</xdr:row>
      <xdr:rowOff>171449</xdr:rowOff>
    </xdr:from>
    <xdr:to>
      <xdr:col>11</xdr:col>
      <xdr:colOff>400050</xdr:colOff>
      <xdr:row>739</xdr:row>
      <xdr:rowOff>104774</xdr:rowOff>
    </xdr:to>
    <xdr:sp macro="" textlink="">
      <xdr:nvSpPr>
        <xdr:cNvPr id="4" name="8 Rectángulo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5219700" y="215303099"/>
          <a:ext cx="2800350" cy="1266825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Vo. Bo. por: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L.C. Alejandro</a:t>
          </a:r>
          <a:r>
            <a:rPr lang="es-MX" sz="800" baseline="0">
              <a:latin typeface="Arial" pitchFamily="34" charset="0"/>
              <a:cs typeface="Arial" pitchFamily="34" charset="0"/>
            </a:rPr>
            <a:t> Nava Medina</a:t>
          </a:r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Contralor General</a:t>
          </a:r>
        </a:p>
      </xdr:txBody>
    </xdr:sp>
    <xdr:clientData/>
  </xdr:twoCellAnchor>
  <xdr:twoCellAnchor>
    <xdr:from>
      <xdr:col>0</xdr:col>
      <xdr:colOff>485774</xdr:colOff>
      <xdr:row>726</xdr:row>
      <xdr:rowOff>0</xdr:rowOff>
    </xdr:from>
    <xdr:to>
      <xdr:col>3</xdr:col>
      <xdr:colOff>390525</xdr:colOff>
      <xdr:row>730</xdr:row>
      <xdr:rowOff>133350</xdr:rowOff>
    </xdr:to>
    <xdr:sp macro="" textlink="">
      <xdr:nvSpPr>
        <xdr:cNvPr id="5" name="9 Rectángul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485774" y="213988650"/>
          <a:ext cx="2371726" cy="8953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Elaborado por: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C.P. Liliana</a:t>
          </a:r>
          <a:r>
            <a:rPr lang="es-MX" sz="800" baseline="0">
              <a:latin typeface="Arial" pitchFamily="34" charset="0"/>
              <a:cs typeface="Arial" pitchFamily="34" charset="0"/>
            </a:rPr>
            <a:t> Piedad Tornes López</a:t>
          </a:r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Enc. del Departamento</a:t>
          </a:r>
          <a:r>
            <a:rPr lang="es-MX" sz="800" baseline="0">
              <a:latin typeface="Arial" pitchFamily="34" charset="0"/>
              <a:cs typeface="Arial" pitchFamily="34" charset="0"/>
            </a:rPr>
            <a:t> de Contabilidad General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9</xdr:col>
      <xdr:colOff>333375</xdr:colOff>
      <xdr:row>726</xdr:row>
      <xdr:rowOff>0</xdr:rowOff>
    </xdr:from>
    <xdr:to>
      <xdr:col>12</xdr:col>
      <xdr:colOff>485775</xdr:colOff>
      <xdr:row>730</xdr:row>
      <xdr:rowOff>133350</xdr:rowOff>
    </xdr:to>
    <xdr:sp macro="" textlink="">
      <xdr:nvSpPr>
        <xdr:cNvPr id="6" name="10 Rectángulo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457950" y="213988650"/>
          <a:ext cx="2228850" cy="895350"/>
        </a:xfrm>
        <a:prstGeom prst="rect">
          <a:avLst/>
        </a:prstGeom>
        <a:ln>
          <a:noFill/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rtlCol="0" anchor="ctr"/>
        <a:lstStyle/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Reviso</a:t>
          </a:r>
          <a:r>
            <a:rPr lang="es-MX" sz="800" baseline="0">
              <a:latin typeface="Arial" pitchFamily="34" charset="0"/>
              <a:cs typeface="Arial" pitchFamily="34" charset="0"/>
            </a:rPr>
            <a:t> por</a:t>
          </a:r>
          <a:r>
            <a:rPr lang="es-MX" sz="800">
              <a:latin typeface="Arial" pitchFamily="34" charset="0"/>
              <a:cs typeface="Arial" pitchFamily="34" charset="0"/>
            </a:rPr>
            <a:t>:</a:t>
          </a:r>
        </a:p>
        <a:p>
          <a:pPr algn="ctr"/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________________________</a:t>
          </a: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C.P.</a:t>
          </a:r>
          <a:r>
            <a:rPr lang="es-MX" sz="800" baseline="0">
              <a:latin typeface="Arial" pitchFamily="34" charset="0"/>
              <a:cs typeface="Arial" pitchFamily="34" charset="0"/>
            </a:rPr>
            <a:t> Elizabeth Cleto Manzanarez</a:t>
          </a:r>
          <a:endParaRPr lang="es-MX" sz="800">
            <a:latin typeface="Arial" pitchFamily="34" charset="0"/>
            <a:cs typeface="Arial" pitchFamily="34" charset="0"/>
          </a:endParaRPr>
        </a:p>
        <a:p>
          <a:pPr algn="ctr"/>
          <a:r>
            <a:rPr lang="es-MX" sz="800">
              <a:latin typeface="Arial" pitchFamily="34" charset="0"/>
              <a:cs typeface="Arial" pitchFamily="34" charset="0"/>
            </a:rPr>
            <a:t>Encargado</a:t>
          </a:r>
          <a:r>
            <a:rPr lang="es-MX" sz="800" baseline="0">
              <a:latin typeface="Arial" pitchFamily="34" charset="0"/>
              <a:cs typeface="Arial" pitchFamily="34" charset="0"/>
            </a:rPr>
            <a:t> de la </a:t>
          </a:r>
          <a:r>
            <a:rPr lang="es-MX" sz="800">
              <a:latin typeface="Arial" pitchFamily="34" charset="0"/>
              <a:cs typeface="Arial" pitchFamily="34" charset="0"/>
            </a:rPr>
            <a:t>Dirección</a:t>
          </a:r>
          <a:r>
            <a:rPr lang="es-MX" sz="800" baseline="0">
              <a:latin typeface="Arial" pitchFamily="34" charset="0"/>
              <a:cs typeface="Arial" pitchFamily="34" charset="0"/>
            </a:rPr>
            <a:t> de Finanzas</a:t>
          </a:r>
          <a:endParaRPr lang="es-MX" sz="800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24"/>
  <sheetViews>
    <sheetView tabSelected="1" topLeftCell="A94" workbookViewId="0">
      <selection activeCell="I671" sqref="I671:K671"/>
    </sheetView>
  </sheetViews>
  <sheetFormatPr baseColWidth="10" defaultRowHeight="15" x14ac:dyDescent="0.25"/>
  <cols>
    <col min="1" max="1" width="11.42578125" customWidth="1"/>
    <col min="2" max="2" width="18.85546875" customWidth="1"/>
    <col min="3" max="3" width="6.7109375" customWidth="1"/>
    <col min="4" max="4" width="9" customWidth="1"/>
    <col min="5" max="5" width="7.7109375" customWidth="1"/>
    <col min="6" max="6" width="8.7109375" customWidth="1"/>
    <col min="7" max="7" width="6.7109375" customWidth="1"/>
    <col min="8" max="8" width="8.85546875" customWidth="1"/>
    <col min="9" max="9" width="15" customWidth="1"/>
    <col min="10" max="10" width="15.5703125" customWidth="1"/>
    <col min="11" max="11" width="6.7109375" customWidth="1"/>
    <col min="12" max="12" width="8.28515625" customWidth="1"/>
    <col min="13" max="13" width="15" customWidth="1"/>
    <col min="14" max="14" width="14.28515625" customWidth="1"/>
    <col min="15" max="15" width="13.7109375" bestFit="1" customWidth="1"/>
    <col min="16" max="16" width="15.140625" customWidth="1"/>
    <col min="18" max="18" width="14.42578125" customWidth="1"/>
    <col min="19" max="19" width="14" customWidth="1"/>
  </cols>
  <sheetData>
    <row r="1" spans="1:14" s="1" customFormat="1" x14ac:dyDescent="0.25">
      <c r="A1" s="894" t="s">
        <v>0</v>
      </c>
      <c r="B1" s="894"/>
      <c r="C1" s="894"/>
      <c r="D1" s="894"/>
      <c r="E1" s="894"/>
      <c r="F1" s="894"/>
      <c r="G1" s="894"/>
      <c r="H1" s="894"/>
      <c r="I1" s="894"/>
      <c r="J1" s="894"/>
      <c r="K1" s="894"/>
      <c r="L1" s="894"/>
      <c r="M1" s="894"/>
      <c r="N1" s="894"/>
    </row>
    <row r="2" spans="1:14" s="1" customFormat="1" ht="15.75" customHeight="1" x14ac:dyDescent="0.25">
      <c r="A2" s="894" t="s">
        <v>75</v>
      </c>
      <c r="B2" s="894"/>
      <c r="C2" s="894"/>
      <c r="D2" s="894"/>
      <c r="E2" s="894"/>
      <c r="F2" s="894"/>
      <c r="G2" s="894"/>
      <c r="H2" s="894"/>
      <c r="I2" s="894"/>
      <c r="J2" s="894"/>
      <c r="K2" s="894"/>
      <c r="L2" s="894"/>
      <c r="M2" s="894"/>
      <c r="N2" s="894"/>
    </row>
    <row r="3" spans="1:14" s="1" customFormat="1" ht="18" customHeight="1" x14ac:dyDescent="0.25">
      <c r="A3" s="895" t="s">
        <v>592</v>
      </c>
      <c r="B3" s="895"/>
      <c r="C3" s="895"/>
      <c r="D3" s="895"/>
      <c r="E3" s="895"/>
      <c r="F3" s="895"/>
      <c r="G3" s="895"/>
      <c r="H3" s="895"/>
      <c r="I3" s="895"/>
      <c r="J3" s="895"/>
      <c r="K3" s="895"/>
      <c r="L3" s="895"/>
      <c r="M3" s="895"/>
      <c r="N3" s="895"/>
    </row>
    <row r="4" spans="1:14" s="1" customFormat="1" ht="18" customHeight="1" x14ac:dyDescent="0.25">
      <c r="A4" s="895" t="s">
        <v>496</v>
      </c>
      <c r="B4" s="895"/>
      <c r="C4" s="895"/>
      <c r="D4" s="895"/>
      <c r="E4" s="895"/>
      <c r="F4" s="895"/>
      <c r="G4" s="895"/>
      <c r="H4" s="895"/>
      <c r="I4" s="895"/>
      <c r="J4" s="895"/>
      <c r="K4" s="895"/>
      <c r="L4" s="895"/>
      <c r="M4" s="895"/>
      <c r="N4" s="895"/>
    </row>
    <row r="5" spans="1:14" s="1" customFormat="1" ht="27.75" customHeight="1" x14ac:dyDescent="0.25">
      <c r="A5" s="894" t="s">
        <v>76</v>
      </c>
      <c r="B5" s="894"/>
      <c r="C5" s="894"/>
      <c r="D5" s="894"/>
      <c r="E5" s="894"/>
      <c r="F5" s="894"/>
      <c r="G5" s="894"/>
      <c r="H5" s="894"/>
      <c r="I5" s="894"/>
      <c r="J5" s="894"/>
      <c r="K5" s="894"/>
      <c r="L5" s="894"/>
      <c r="M5" s="894"/>
      <c r="N5" s="894"/>
    </row>
    <row r="6" spans="1:14" s="1" customFormat="1" x14ac:dyDescent="0.25"/>
    <row r="7" spans="1:14" s="1" customFormat="1" ht="18" customHeight="1" x14ac:dyDescent="0.25">
      <c r="A7" s="30" t="s">
        <v>77</v>
      </c>
      <c r="E7" s="193"/>
    </row>
    <row r="8" spans="1:14" s="1" customFormat="1" ht="48" customHeight="1" x14ac:dyDescent="0.25">
      <c r="A8" s="40" t="s">
        <v>79</v>
      </c>
      <c r="B8" s="39"/>
    </row>
    <row r="9" spans="1:14" ht="52.5" customHeight="1" x14ac:dyDescent="0.25">
      <c r="A9" s="896" t="s">
        <v>78</v>
      </c>
      <c r="B9" s="896"/>
      <c r="C9" s="896"/>
      <c r="D9" s="896"/>
      <c r="E9" s="896"/>
      <c r="F9" s="896"/>
      <c r="G9" s="896"/>
      <c r="H9" s="896"/>
      <c r="I9" s="896"/>
      <c r="J9" s="896"/>
      <c r="K9" s="896"/>
      <c r="L9" s="896"/>
      <c r="M9" s="896"/>
      <c r="N9" s="896"/>
    </row>
    <row r="10" spans="1:14" ht="22.5" customHeight="1" x14ac:dyDescent="0.25">
      <c r="A10" s="29"/>
      <c r="B10" s="29"/>
      <c r="C10" s="29"/>
      <c r="D10" s="29"/>
      <c r="E10" s="29"/>
      <c r="F10" s="29"/>
      <c r="G10" s="29"/>
      <c r="H10" s="29"/>
      <c r="I10" s="29"/>
      <c r="J10" s="29"/>
      <c r="K10" s="29"/>
    </row>
    <row r="11" spans="1:14" s="1" customFormat="1" ht="24.75" customHeight="1" x14ac:dyDescent="0.25">
      <c r="A11" s="915" t="s">
        <v>1</v>
      </c>
      <c r="B11" s="915"/>
      <c r="C11" s="915"/>
      <c r="D11" s="915"/>
      <c r="E11" s="915"/>
      <c r="F11" s="915"/>
      <c r="G11" s="915"/>
      <c r="H11" s="915"/>
      <c r="I11" s="915"/>
      <c r="J11" s="915"/>
      <c r="K11" s="915"/>
      <c r="L11" s="915"/>
      <c r="M11" s="915"/>
      <c r="N11" s="915"/>
    </row>
    <row r="12" spans="1:14" s="1" customFormat="1" ht="24.75" customHeight="1" thickBot="1" x14ac:dyDescent="0.3">
      <c r="A12" s="243"/>
      <c r="B12" s="243"/>
      <c r="C12" s="243"/>
      <c r="D12" s="243"/>
      <c r="E12" s="243"/>
      <c r="F12" s="243"/>
      <c r="G12" s="243"/>
      <c r="H12" s="243"/>
      <c r="I12" s="243"/>
      <c r="J12" s="243"/>
      <c r="K12" s="243"/>
    </row>
    <row r="13" spans="1:14" ht="26.25" customHeight="1" thickBot="1" x14ac:dyDescent="0.3">
      <c r="A13" s="2" t="s">
        <v>2</v>
      </c>
      <c r="B13" s="916" t="s">
        <v>3</v>
      </c>
      <c r="C13" s="917"/>
      <c r="D13" s="917"/>
      <c r="E13" s="917"/>
      <c r="F13" s="917"/>
      <c r="G13" s="917"/>
      <c r="H13" s="918"/>
      <c r="I13" s="25" t="s">
        <v>4</v>
      </c>
      <c r="J13" s="4" t="s">
        <v>5</v>
      </c>
      <c r="K13" s="856" t="s">
        <v>6</v>
      </c>
      <c r="L13" s="857"/>
      <c r="M13" s="857"/>
      <c r="N13" s="858"/>
    </row>
    <row r="14" spans="1:14" ht="45" customHeight="1" x14ac:dyDescent="0.25">
      <c r="A14" s="26" t="s">
        <v>7</v>
      </c>
      <c r="B14" s="919" t="s">
        <v>8</v>
      </c>
      <c r="C14" s="920"/>
      <c r="D14" s="920"/>
      <c r="E14" s="920"/>
      <c r="F14" s="920"/>
      <c r="G14" s="920"/>
      <c r="H14" s="921"/>
      <c r="I14" s="89">
        <f>SUM(I15:I15)</f>
        <v>53166.69</v>
      </c>
      <c r="J14" s="88">
        <v>1</v>
      </c>
      <c r="K14" s="922"/>
      <c r="L14" s="923"/>
      <c r="M14" s="923"/>
      <c r="N14" s="924"/>
    </row>
    <row r="15" spans="1:14" ht="46.5" customHeight="1" x14ac:dyDescent="0.25">
      <c r="A15" s="27" t="s">
        <v>9</v>
      </c>
      <c r="B15" s="846" t="s">
        <v>8</v>
      </c>
      <c r="C15" s="847"/>
      <c r="D15" s="847"/>
      <c r="E15" s="847"/>
      <c r="F15" s="847"/>
      <c r="G15" s="847"/>
      <c r="H15" s="848"/>
      <c r="I15" s="279">
        <v>53166.69</v>
      </c>
      <c r="J15" s="88">
        <v>1</v>
      </c>
      <c r="K15" s="925" t="s">
        <v>583</v>
      </c>
      <c r="L15" s="926"/>
      <c r="M15" s="926"/>
      <c r="N15" s="927"/>
    </row>
    <row r="16" spans="1:14" ht="43.5" customHeight="1" x14ac:dyDescent="0.25">
      <c r="A16" s="5" t="s">
        <v>10</v>
      </c>
      <c r="B16" s="849" t="s">
        <v>11</v>
      </c>
      <c r="C16" s="850"/>
      <c r="D16" s="850"/>
      <c r="E16" s="850"/>
      <c r="F16" s="850"/>
      <c r="G16" s="850"/>
      <c r="H16" s="851"/>
      <c r="I16" s="89">
        <f>SUM(I17)</f>
        <v>358913148.68000001</v>
      </c>
      <c r="J16" s="88">
        <v>1</v>
      </c>
      <c r="K16" s="908"/>
      <c r="L16" s="908"/>
      <c r="M16" s="908"/>
      <c r="N16" s="909"/>
    </row>
    <row r="17" spans="1:17" ht="97.5" customHeight="1" x14ac:dyDescent="0.25">
      <c r="A17" s="28" t="s">
        <v>12</v>
      </c>
      <c r="B17" s="846" t="s">
        <v>11</v>
      </c>
      <c r="C17" s="847"/>
      <c r="D17" s="847"/>
      <c r="E17" s="847"/>
      <c r="F17" s="847"/>
      <c r="G17" s="847"/>
      <c r="H17" s="848"/>
      <c r="I17" s="279">
        <v>358913148.68000001</v>
      </c>
      <c r="J17" s="88">
        <v>1</v>
      </c>
      <c r="K17" s="910" t="s">
        <v>584</v>
      </c>
      <c r="L17" s="911"/>
      <c r="M17" s="911"/>
      <c r="N17" s="912"/>
    </row>
    <row r="18" spans="1:17" ht="30" customHeight="1" thickBot="1" x14ac:dyDescent="0.3">
      <c r="A18" s="55"/>
      <c r="B18" s="56" t="s">
        <v>13</v>
      </c>
      <c r="C18" s="57"/>
      <c r="D18" s="57"/>
      <c r="E18" s="57"/>
      <c r="F18" s="57"/>
      <c r="G18" s="57"/>
      <c r="H18" s="58"/>
      <c r="I18" s="273">
        <f>I14+I16</f>
        <v>358966315.37</v>
      </c>
      <c r="J18" s="59"/>
      <c r="K18" s="913"/>
      <c r="L18" s="913"/>
      <c r="M18" s="913"/>
      <c r="N18" s="914"/>
    </row>
    <row r="19" spans="1:17" ht="16.5" customHeight="1" x14ac:dyDescent="0.25">
      <c r="A19" s="681"/>
      <c r="B19" s="681"/>
      <c r="C19" s="681"/>
      <c r="D19" s="681"/>
      <c r="E19" s="681"/>
      <c r="F19" s="235"/>
    </row>
    <row r="20" spans="1:17" ht="16.5" customHeight="1" x14ac:dyDescent="0.25">
      <c r="A20" s="291"/>
      <c r="B20" s="291"/>
      <c r="C20" s="291"/>
      <c r="D20" s="291"/>
      <c r="E20" s="291"/>
      <c r="F20" s="291"/>
    </row>
    <row r="21" spans="1:17" ht="16.5" customHeight="1" x14ac:dyDescent="0.25">
      <c r="A21" s="291"/>
      <c r="B21" s="291"/>
      <c r="C21" s="291"/>
      <c r="D21" s="291"/>
      <c r="E21" s="291"/>
      <c r="F21" s="291"/>
    </row>
    <row r="22" spans="1:17" ht="16.5" customHeight="1" x14ac:dyDescent="0.25">
      <c r="A22" s="291"/>
      <c r="B22" s="291"/>
      <c r="C22" s="291"/>
      <c r="D22" s="291"/>
      <c r="E22" s="291"/>
      <c r="F22" s="291"/>
    </row>
    <row r="23" spans="1:17" ht="16.5" customHeight="1" x14ac:dyDescent="0.25">
      <c r="A23" s="291"/>
      <c r="B23" s="291"/>
      <c r="C23" s="291"/>
      <c r="D23" s="291"/>
      <c r="E23" s="291"/>
      <c r="F23" s="291"/>
    </row>
    <row r="24" spans="1:17" ht="16.5" customHeight="1" x14ac:dyDescent="0.25">
      <c r="A24" s="291"/>
      <c r="B24" s="291"/>
      <c r="C24" s="291"/>
      <c r="D24" s="291"/>
      <c r="E24" s="291"/>
      <c r="F24" s="291"/>
    </row>
    <row r="25" spans="1:17" ht="69.75" customHeight="1" x14ac:dyDescent="0.25">
      <c r="A25" s="897" t="s">
        <v>14</v>
      </c>
      <c r="B25" s="897"/>
      <c r="C25" s="897"/>
      <c r="D25" s="897"/>
      <c r="E25" s="897"/>
      <c r="F25" s="897"/>
      <c r="G25" s="897"/>
      <c r="H25" s="897"/>
      <c r="I25" s="897"/>
      <c r="J25" s="897"/>
      <c r="K25" s="897"/>
      <c r="L25" s="897"/>
      <c r="M25" s="897"/>
      <c r="N25" s="897"/>
    </row>
    <row r="26" spans="1:17" ht="15.75" thickBot="1" x14ac:dyDescent="0.3">
      <c r="A26" s="7"/>
      <c r="B26" s="8"/>
      <c r="C26" s="8"/>
      <c r="D26" s="8"/>
      <c r="E26" s="8"/>
      <c r="F26" s="8"/>
    </row>
    <row r="27" spans="1:17" ht="26.25" customHeight="1" thickBot="1" x14ac:dyDescent="0.3">
      <c r="A27" s="238" t="s">
        <v>2</v>
      </c>
      <c r="B27" s="898" t="s">
        <v>3</v>
      </c>
      <c r="C27" s="899"/>
      <c r="D27" s="899"/>
      <c r="E27" s="899"/>
      <c r="F27" s="899"/>
      <c r="G27" s="899"/>
      <c r="H27" s="900"/>
      <c r="I27" s="3" t="s">
        <v>4</v>
      </c>
      <c r="J27" s="4" t="s">
        <v>5</v>
      </c>
      <c r="K27" s="901" t="s">
        <v>6</v>
      </c>
      <c r="L27" s="902"/>
      <c r="M27" s="902"/>
      <c r="N27" s="903"/>
    </row>
    <row r="28" spans="1:17" ht="47.25" customHeight="1" x14ac:dyDescent="0.25">
      <c r="A28" s="9" t="s">
        <v>15</v>
      </c>
      <c r="B28" s="904" t="s">
        <v>16</v>
      </c>
      <c r="C28" s="905"/>
      <c r="D28" s="905"/>
      <c r="E28" s="905"/>
      <c r="F28" s="905"/>
      <c r="G28" s="905"/>
      <c r="H28" s="906"/>
      <c r="I28" s="268">
        <f>SUM(I29:I33)</f>
        <v>25213335</v>
      </c>
      <c r="J28" s="88">
        <v>1</v>
      </c>
      <c r="K28" s="791"/>
      <c r="L28" s="791"/>
      <c r="M28" s="791"/>
      <c r="N28" s="907"/>
    </row>
    <row r="29" spans="1:17" ht="29.25" customHeight="1" x14ac:dyDescent="0.25">
      <c r="A29" s="10" t="s">
        <v>17</v>
      </c>
      <c r="B29" s="876" t="s">
        <v>18</v>
      </c>
      <c r="C29" s="877"/>
      <c r="D29" s="877"/>
      <c r="E29" s="877"/>
      <c r="F29" s="877"/>
      <c r="G29" s="877"/>
      <c r="H29" s="878"/>
      <c r="I29" s="11">
        <v>0</v>
      </c>
      <c r="J29" s="11"/>
      <c r="K29" s="879"/>
      <c r="L29" s="879"/>
      <c r="M29" s="879"/>
      <c r="N29" s="880"/>
    </row>
    <row r="30" spans="1:17" ht="24" customHeight="1" x14ac:dyDescent="0.25">
      <c r="A30" s="10" t="s">
        <v>19</v>
      </c>
      <c r="B30" s="876" t="s">
        <v>20</v>
      </c>
      <c r="C30" s="877"/>
      <c r="D30" s="877"/>
      <c r="E30" s="877"/>
      <c r="F30" s="877"/>
      <c r="G30" s="877"/>
      <c r="H30" s="878"/>
      <c r="I30" s="11">
        <v>0</v>
      </c>
      <c r="J30" s="11"/>
      <c r="K30" s="879"/>
      <c r="L30" s="879"/>
      <c r="M30" s="879"/>
      <c r="N30" s="880"/>
    </row>
    <row r="31" spans="1:17" ht="25.5" customHeight="1" x14ac:dyDescent="0.25">
      <c r="A31" s="10" t="s">
        <v>21</v>
      </c>
      <c r="B31" s="876" t="s">
        <v>22</v>
      </c>
      <c r="C31" s="877"/>
      <c r="D31" s="877"/>
      <c r="E31" s="877"/>
      <c r="F31" s="877"/>
      <c r="G31" s="877"/>
      <c r="H31" s="878"/>
      <c r="I31" s="11">
        <v>0</v>
      </c>
      <c r="J31" s="11"/>
      <c r="K31" s="879"/>
      <c r="L31" s="879"/>
      <c r="M31" s="879"/>
      <c r="N31" s="880"/>
      <c r="Q31" s="282" t="s">
        <v>591</v>
      </c>
    </row>
    <row r="32" spans="1:17" ht="63" customHeight="1" x14ac:dyDescent="0.25">
      <c r="A32" s="10" t="s">
        <v>23</v>
      </c>
      <c r="B32" s="889" t="s">
        <v>24</v>
      </c>
      <c r="C32" s="890"/>
      <c r="D32" s="890"/>
      <c r="E32" s="890"/>
      <c r="F32" s="890"/>
      <c r="G32" s="890"/>
      <c r="H32" s="891"/>
      <c r="I32" s="279">
        <v>25213335</v>
      </c>
      <c r="J32" s="261">
        <v>1</v>
      </c>
      <c r="K32" s="892" t="s">
        <v>585</v>
      </c>
      <c r="L32" s="892"/>
      <c r="M32" s="892"/>
      <c r="N32" s="893"/>
    </row>
    <row r="33" spans="1:19" ht="38.25" customHeight="1" x14ac:dyDescent="0.25">
      <c r="A33" s="10" t="s">
        <v>25</v>
      </c>
      <c r="B33" s="876" t="s">
        <v>26</v>
      </c>
      <c r="C33" s="877"/>
      <c r="D33" s="877"/>
      <c r="E33" s="877"/>
      <c r="F33" s="877"/>
      <c r="G33" s="877"/>
      <c r="H33" s="878"/>
      <c r="I33" s="11">
        <v>0</v>
      </c>
      <c r="J33" s="11"/>
      <c r="K33" s="879"/>
      <c r="L33" s="879"/>
      <c r="M33" s="879"/>
      <c r="N33" s="880"/>
      <c r="R33" s="283"/>
    </row>
    <row r="34" spans="1:19" ht="45.75" customHeight="1" x14ac:dyDescent="0.25">
      <c r="A34" s="9" t="s">
        <v>27</v>
      </c>
      <c r="B34" s="883" t="s">
        <v>28</v>
      </c>
      <c r="C34" s="884"/>
      <c r="D34" s="884"/>
      <c r="E34" s="884"/>
      <c r="F34" s="884"/>
      <c r="G34" s="884"/>
      <c r="H34" s="885"/>
      <c r="I34" s="13">
        <f>SUM(I35:I38)</f>
        <v>0</v>
      </c>
      <c r="J34" s="88"/>
      <c r="K34" s="879"/>
      <c r="L34" s="879"/>
      <c r="M34" s="879"/>
      <c r="N34" s="880"/>
      <c r="R34" s="283"/>
    </row>
    <row r="35" spans="1:19" ht="31.5" customHeight="1" x14ac:dyDescent="0.25">
      <c r="A35" s="10" t="s">
        <v>29</v>
      </c>
      <c r="B35" s="886" t="s">
        <v>30</v>
      </c>
      <c r="C35" s="887"/>
      <c r="D35" s="887"/>
      <c r="E35" s="887"/>
      <c r="F35" s="887"/>
      <c r="G35" s="887"/>
      <c r="H35" s="888"/>
      <c r="I35" s="11">
        <v>0</v>
      </c>
      <c r="J35" s="261"/>
      <c r="K35" s="879"/>
      <c r="L35" s="879"/>
      <c r="M35" s="879"/>
      <c r="N35" s="880"/>
      <c r="R35" s="284"/>
      <c r="S35" s="264"/>
    </row>
    <row r="36" spans="1:19" ht="37.5" customHeight="1" x14ac:dyDescent="0.25">
      <c r="A36" s="10" t="s">
        <v>31</v>
      </c>
      <c r="B36" s="876" t="s">
        <v>552</v>
      </c>
      <c r="C36" s="877"/>
      <c r="D36" s="877"/>
      <c r="E36" s="877"/>
      <c r="F36" s="877"/>
      <c r="G36" s="877"/>
      <c r="H36" s="878"/>
      <c r="I36" s="11">
        <v>0</v>
      </c>
      <c r="J36" s="88"/>
      <c r="K36" s="879"/>
      <c r="L36" s="879"/>
      <c r="M36" s="879"/>
      <c r="N36" s="880"/>
      <c r="R36" s="264"/>
      <c r="S36" s="264"/>
    </row>
    <row r="37" spans="1:19" ht="32.25" customHeight="1" x14ac:dyDescent="0.25">
      <c r="A37" s="10" t="s">
        <v>32</v>
      </c>
      <c r="B37" s="876" t="s">
        <v>33</v>
      </c>
      <c r="C37" s="877"/>
      <c r="D37" s="877"/>
      <c r="E37" s="877"/>
      <c r="F37" s="877"/>
      <c r="G37" s="877"/>
      <c r="H37" s="878"/>
      <c r="I37" s="11">
        <v>0</v>
      </c>
      <c r="J37" s="11"/>
      <c r="K37" s="879"/>
      <c r="L37" s="879"/>
      <c r="M37" s="879"/>
      <c r="N37" s="880"/>
      <c r="R37" s="264"/>
      <c r="S37" s="264"/>
    </row>
    <row r="38" spans="1:19" ht="45.75" customHeight="1" x14ac:dyDescent="0.25">
      <c r="A38" s="14" t="s">
        <v>34</v>
      </c>
      <c r="B38" s="876" t="s">
        <v>35</v>
      </c>
      <c r="C38" s="877"/>
      <c r="D38" s="877"/>
      <c r="E38" s="877"/>
      <c r="F38" s="877"/>
      <c r="G38" s="877"/>
      <c r="H38" s="878"/>
      <c r="I38" s="15">
        <v>0</v>
      </c>
      <c r="J38" s="15"/>
      <c r="K38" s="881"/>
      <c r="L38" s="881"/>
      <c r="M38" s="881"/>
      <c r="N38" s="882"/>
    </row>
    <row r="39" spans="1:19" ht="36" customHeight="1" x14ac:dyDescent="0.25">
      <c r="A39" s="242"/>
      <c r="B39" s="865" t="s">
        <v>13</v>
      </c>
      <c r="C39" s="865"/>
      <c r="D39" s="865"/>
      <c r="E39" s="865"/>
      <c r="F39" s="865"/>
      <c r="G39" s="865"/>
      <c r="H39" s="865"/>
      <c r="I39" s="194">
        <f>I34+I28</f>
        <v>25213335</v>
      </c>
      <c r="J39" s="194"/>
      <c r="K39" s="866"/>
      <c r="L39" s="866"/>
      <c r="M39" s="866"/>
      <c r="N39" s="866"/>
    </row>
    <row r="40" spans="1:19" ht="25.5" customHeight="1" x14ac:dyDescent="0.25">
      <c r="A40" s="297"/>
      <c r="B40" s="298"/>
      <c r="C40" s="298"/>
      <c r="D40" s="298"/>
      <c r="E40" s="298"/>
      <c r="F40" s="298"/>
      <c r="G40" s="298"/>
      <c r="H40" s="298"/>
      <c r="I40" s="299"/>
      <c r="J40" s="299"/>
      <c r="K40" s="300"/>
      <c r="L40" s="300"/>
      <c r="M40" s="300"/>
      <c r="N40" s="300"/>
    </row>
    <row r="41" spans="1:19" ht="25.5" customHeight="1" x14ac:dyDescent="0.25">
      <c r="A41" s="297"/>
      <c r="B41" s="298"/>
      <c r="C41" s="298"/>
      <c r="D41" s="298"/>
      <c r="E41" s="298"/>
      <c r="F41" s="298"/>
      <c r="G41" s="298"/>
      <c r="H41" s="298"/>
      <c r="I41" s="299"/>
      <c r="J41" s="299"/>
      <c r="K41" s="300"/>
      <c r="L41" s="300"/>
      <c r="M41" s="300"/>
      <c r="N41" s="300"/>
    </row>
    <row r="42" spans="1:19" ht="63.75" customHeight="1" x14ac:dyDescent="0.25">
      <c r="A42" s="867" t="s">
        <v>36</v>
      </c>
      <c r="B42" s="867"/>
      <c r="C42" s="867"/>
      <c r="D42" s="867"/>
      <c r="E42" s="867"/>
      <c r="F42" s="867"/>
      <c r="G42" s="867"/>
      <c r="H42" s="867"/>
      <c r="I42" s="867"/>
      <c r="J42" s="867"/>
      <c r="K42" s="867"/>
      <c r="L42" s="867"/>
      <c r="M42" s="867"/>
      <c r="N42" s="867"/>
    </row>
    <row r="43" spans="1:19" ht="15.75" thickBot="1" x14ac:dyDescent="0.3"/>
    <row r="44" spans="1:19" ht="26.25" customHeight="1" thickBot="1" x14ac:dyDescent="0.3">
      <c r="A44" s="210" t="s">
        <v>2</v>
      </c>
      <c r="B44" s="868" t="s">
        <v>3</v>
      </c>
      <c r="C44" s="869"/>
      <c r="D44" s="869"/>
      <c r="E44" s="869"/>
      <c r="F44" s="869"/>
      <c r="G44" s="869"/>
      <c r="H44" s="870"/>
      <c r="I44" s="3" t="s">
        <v>4</v>
      </c>
      <c r="J44" s="4" t="s">
        <v>5</v>
      </c>
      <c r="K44" s="856" t="s">
        <v>6</v>
      </c>
      <c r="L44" s="857"/>
      <c r="M44" s="857"/>
      <c r="N44" s="858"/>
    </row>
    <row r="45" spans="1:19" ht="27.75" customHeight="1" x14ac:dyDescent="0.25">
      <c r="A45" s="16" t="s">
        <v>37</v>
      </c>
      <c r="B45" s="871" t="s">
        <v>38</v>
      </c>
      <c r="C45" s="872"/>
      <c r="D45" s="872"/>
      <c r="E45" s="872"/>
      <c r="F45" s="872"/>
      <c r="G45" s="872"/>
      <c r="H45" s="873"/>
      <c r="I45" s="17">
        <f>SUM(I46:I47)</f>
        <v>0</v>
      </c>
      <c r="J45" s="239"/>
      <c r="K45" s="874"/>
      <c r="L45" s="874"/>
      <c r="M45" s="874"/>
      <c r="N45" s="875"/>
    </row>
    <row r="46" spans="1:19" ht="30" customHeight="1" x14ac:dyDescent="0.25">
      <c r="A46" s="18" t="s">
        <v>39</v>
      </c>
      <c r="B46" s="859" t="s">
        <v>40</v>
      </c>
      <c r="C46" s="860"/>
      <c r="D46" s="860"/>
      <c r="E46" s="860"/>
      <c r="F46" s="860"/>
      <c r="G46" s="860"/>
      <c r="H46" s="861"/>
      <c r="I46" s="35">
        <v>0</v>
      </c>
      <c r="J46" s="20"/>
      <c r="K46" s="833"/>
      <c r="L46" s="833"/>
      <c r="M46" s="833"/>
      <c r="N46" s="834"/>
    </row>
    <row r="47" spans="1:19" ht="23.25" customHeight="1" x14ac:dyDescent="0.25">
      <c r="A47" s="18" t="s">
        <v>41</v>
      </c>
      <c r="B47" s="859" t="s">
        <v>42</v>
      </c>
      <c r="C47" s="860"/>
      <c r="D47" s="860"/>
      <c r="E47" s="860"/>
      <c r="F47" s="860"/>
      <c r="G47" s="860"/>
      <c r="H47" s="861"/>
      <c r="I47" s="37">
        <v>0</v>
      </c>
      <c r="J47" s="20"/>
      <c r="K47" s="833"/>
      <c r="L47" s="833"/>
      <c r="M47" s="833"/>
      <c r="N47" s="834"/>
    </row>
    <row r="48" spans="1:19" ht="23.25" customHeight="1" x14ac:dyDescent="0.25">
      <c r="A48" s="5" t="s">
        <v>43</v>
      </c>
      <c r="B48" s="862" t="s">
        <v>44</v>
      </c>
      <c r="C48" s="863"/>
      <c r="D48" s="863"/>
      <c r="E48" s="863"/>
      <c r="F48" s="863"/>
      <c r="G48" s="863"/>
      <c r="H48" s="864"/>
      <c r="I48" s="38">
        <f>SUM(I49:I53)</f>
        <v>0</v>
      </c>
      <c r="J48" s="20"/>
      <c r="K48" s="833"/>
      <c r="L48" s="833"/>
      <c r="M48" s="833"/>
      <c r="N48" s="834"/>
    </row>
    <row r="49" spans="1:14" ht="27.75" customHeight="1" x14ac:dyDescent="0.25">
      <c r="A49" s="6" t="s">
        <v>45</v>
      </c>
      <c r="B49" s="846" t="s">
        <v>46</v>
      </c>
      <c r="C49" s="847"/>
      <c r="D49" s="847"/>
      <c r="E49" s="847"/>
      <c r="F49" s="847"/>
      <c r="G49" s="847"/>
      <c r="H49" s="848"/>
      <c r="I49" s="35">
        <v>0</v>
      </c>
      <c r="J49" s="19"/>
      <c r="K49" s="833"/>
      <c r="L49" s="833"/>
      <c r="M49" s="833"/>
      <c r="N49" s="834"/>
    </row>
    <row r="50" spans="1:14" ht="27.75" customHeight="1" x14ac:dyDescent="0.25">
      <c r="A50" s="6" t="s">
        <v>47</v>
      </c>
      <c r="B50" s="846" t="s">
        <v>48</v>
      </c>
      <c r="C50" s="847"/>
      <c r="D50" s="847"/>
      <c r="E50" s="847"/>
      <c r="F50" s="847"/>
      <c r="G50" s="847"/>
      <c r="H50" s="848"/>
      <c r="I50" s="35">
        <v>0</v>
      </c>
      <c r="J50" s="19"/>
      <c r="K50" s="833"/>
      <c r="L50" s="833"/>
      <c r="M50" s="833"/>
      <c r="N50" s="834"/>
    </row>
    <row r="51" spans="1:14" ht="29.25" customHeight="1" x14ac:dyDescent="0.25">
      <c r="A51" s="6" t="s">
        <v>49</v>
      </c>
      <c r="B51" s="846" t="s">
        <v>50</v>
      </c>
      <c r="C51" s="847"/>
      <c r="D51" s="847"/>
      <c r="E51" s="847"/>
      <c r="F51" s="847"/>
      <c r="G51" s="847"/>
      <c r="H51" s="848"/>
      <c r="I51" s="35">
        <v>0</v>
      </c>
      <c r="J51" s="19"/>
      <c r="K51" s="833"/>
      <c r="L51" s="833"/>
      <c r="M51" s="833"/>
      <c r="N51" s="834"/>
    </row>
    <row r="52" spans="1:14" ht="36" customHeight="1" x14ac:dyDescent="0.25">
      <c r="A52" s="6" t="s">
        <v>51</v>
      </c>
      <c r="B52" s="846" t="s">
        <v>52</v>
      </c>
      <c r="C52" s="847"/>
      <c r="D52" s="847"/>
      <c r="E52" s="847"/>
      <c r="F52" s="847"/>
      <c r="G52" s="847"/>
      <c r="H52" s="848"/>
      <c r="I52" s="35">
        <v>0</v>
      </c>
      <c r="J52" s="19"/>
      <c r="K52" s="833"/>
      <c r="L52" s="833"/>
      <c r="M52" s="833"/>
      <c r="N52" s="834"/>
    </row>
    <row r="53" spans="1:14" ht="31.5" customHeight="1" x14ac:dyDescent="0.25">
      <c r="A53" s="6" t="s">
        <v>53</v>
      </c>
      <c r="B53" s="846" t="s">
        <v>54</v>
      </c>
      <c r="C53" s="847"/>
      <c r="D53" s="847"/>
      <c r="E53" s="847"/>
      <c r="F53" s="847"/>
      <c r="G53" s="847"/>
      <c r="H53" s="848"/>
      <c r="I53" s="35">
        <v>0</v>
      </c>
      <c r="J53" s="19"/>
      <c r="K53" s="833"/>
      <c r="L53" s="833"/>
      <c r="M53" s="833"/>
      <c r="N53" s="834"/>
    </row>
    <row r="54" spans="1:14" ht="33.75" customHeight="1" x14ac:dyDescent="0.25">
      <c r="A54" s="5" t="s">
        <v>55</v>
      </c>
      <c r="B54" s="849" t="s">
        <v>56</v>
      </c>
      <c r="C54" s="850"/>
      <c r="D54" s="850"/>
      <c r="E54" s="850"/>
      <c r="F54" s="850"/>
      <c r="G54" s="850"/>
      <c r="H54" s="851"/>
      <c r="I54" s="33">
        <f>SUM(I55)</f>
        <v>0</v>
      </c>
      <c r="J54" s="19"/>
      <c r="K54" s="833"/>
      <c r="L54" s="833"/>
      <c r="M54" s="833"/>
      <c r="N54" s="834"/>
    </row>
    <row r="55" spans="1:14" ht="33" customHeight="1" x14ac:dyDescent="0.25">
      <c r="A55" s="6" t="s">
        <v>57</v>
      </c>
      <c r="B55" s="846" t="s">
        <v>56</v>
      </c>
      <c r="C55" s="847"/>
      <c r="D55" s="847"/>
      <c r="E55" s="847"/>
      <c r="F55" s="847"/>
      <c r="G55" s="847"/>
      <c r="H55" s="848"/>
      <c r="I55" s="35">
        <v>0</v>
      </c>
      <c r="J55" s="19"/>
      <c r="K55" s="833"/>
      <c r="L55" s="833"/>
      <c r="M55" s="833"/>
      <c r="N55" s="834"/>
    </row>
    <row r="56" spans="1:14" ht="30" customHeight="1" x14ac:dyDescent="0.25">
      <c r="A56" s="5" t="s">
        <v>58</v>
      </c>
      <c r="B56" s="849" t="s">
        <v>59</v>
      </c>
      <c r="C56" s="850"/>
      <c r="D56" s="850"/>
      <c r="E56" s="850"/>
      <c r="F56" s="850"/>
      <c r="G56" s="850"/>
      <c r="H56" s="851"/>
      <c r="I56" s="33">
        <f>SUM(I57)</f>
        <v>0</v>
      </c>
      <c r="J56" s="19"/>
      <c r="K56" s="833"/>
      <c r="L56" s="833"/>
      <c r="M56" s="833"/>
      <c r="N56" s="834"/>
    </row>
    <row r="57" spans="1:14" ht="24.75" customHeight="1" x14ac:dyDescent="0.25">
      <c r="A57" s="6" t="s">
        <v>60</v>
      </c>
      <c r="B57" s="846" t="s">
        <v>59</v>
      </c>
      <c r="C57" s="847"/>
      <c r="D57" s="847"/>
      <c r="E57" s="847"/>
      <c r="F57" s="847"/>
      <c r="G57" s="847"/>
      <c r="H57" s="848"/>
      <c r="I57" s="35">
        <v>0</v>
      </c>
      <c r="J57" s="19"/>
      <c r="K57" s="833"/>
      <c r="L57" s="833"/>
      <c r="M57" s="833"/>
      <c r="N57" s="834"/>
    </row>
    <row r="58" spans="1:14" ht="36" customHeight="1" x14ac:dyDescent="0.25">
      <c r="A58" s="32" t="s">
        <v>61</v>
      </c>
      <c r="B58" s="849" t="s">
        <v>62</v>
      </c>
      <c r="C58" s="850"/>
      <c r="D58" s="850"/>
      <c r="E58" s="850"/>
      <c r="F58" s="850"/>
      <c r="G58" s="850"/>
      <c r="H58" s="851"/>
      <c r="I58" s="33">
        <f>SUM(I59:I68)</f>
        <v>265.76</v>
      </c>
      <c r="J58" s="12">
        <v>1</v>
      </c>
      <c r="K58" s="833"/>
      <c r="L58" s="833"/>
      <c r="M58" s="833"/>
      <c r="N58" s="834"/>
    </row>
    <row r="59" spans="1:14" ht="31.5" customHeight="1" x14ac:dyDescent="0.25">
      <c r="A59" s="196" t="s">
        <v>63</v>
      </c>
      <c r="B59" s="852" t="s">
        <v>64</v>
      </c>
      <c r="C59" s="852"/>
      <c r="D59" s="852"/>
      <c r="E59" s="852"/>
      <c r="F59" s="852"/>
      <c r="G59" s="852"/>
      <c r="H59" s="852"/>
      <c r="I59" s="34">
        <v>0</v>
      </c>
      <c r="J59" s="21"/>
      <c r="K59" s="831"/>
      <c r="L59" s="831"/>
      <c r="M59" s="831"/>
      <c r="N59" s="831"/>
    </row>
    <row r="60" spans="1:14" ht="31.5" customHeight="1" x14ac:dyDescent="0.25">
      <c r="A60" s="292"/>
      <c r="B60" s="293"/>
      <c r="C60" s="293"/>
      <c r="D60" s="293"/>
      <c r="E60" s="293"/>
      <c r="F60" s="293"/>
      <c r="G60" s="293"/>
      <c r="H60" s="293"/>
      <c r="I60" s="294"/>
      <c r="J60" s="295"/>
      <c r="K60" s="296"/>
      <c r="L60" s="296"/>
      <c r="M60" s="296"/>
      <c r="N60" s="296"/>
    </row>
    <row r="61" spans="1:14" ht="31.5" customHeight="1" thickBot="1" x14ac:dyDescent="0.3">
      <c r="A61" s="292"/>
      <c r="B61" s="293"/>
      <c r="C61" s="293"/>
      <c r="D61" s="293"/>
      <c r="E61" s="293"/>
      <c r="F61" s="293"/>
      <c r="G61" s="293"/>
      <c r="H61" s="293"/>
      <c r="I61" s="294"/>
      <c r="J61" s="295"/>
      <c r="K61" s="296"/>
      <c r="L61" s="296"/>
      <c r="M61" s="296"/>
      <c r="N61" s="296"/>
    </row>
    <row r="62" spans="1:14" ht="26.25" customHeight="1" thickBot="1" x14ac:dyDescent="0.3">
      <c r="A62" s="210" t="s">
        <v>2</v>
      </c>
      <c r="B62" s="853" t="s">
        <v>3</v>
      </c>
      <c r="C62" s="854"/>
      <c r="D62" s="854"/>
      <c r="E62" s="854"/>
      <c r="F62" s="854"/>
      <c r="G62" s="854"/>
      <c r="H62" s="855"/>
      <c r="I62" s="3" t="s">
        <v>4</v>
      </c>
      <c r="J62" s="4" t="s">
        <v>5</v>
      </c>
      <c r="K62" s="856" t="s">
        <v>6</v>
      </c>
      <c r="L62" s="857"/>
      <c r="M62" s="857"/>
      <c r="N62" s="858"/>
    </row>
    <row r="63" spans="1:14" ht="44.25" customHeight="1" x14ac:dyDescent="0.25">
      <c r="A63" s="197" t="s">
        <v>65</v>
      </c>
      <c r="B63" s="841" t="s">
        <v>66</v>
      </c>
      <c r="C63" s="842"/>
      <c r="D63" s="842"/>
      <c r="E63" s="842"/>
      <c r="F63" s="842"/>
      <c r="G63" s="842"/>
      <c r="H63" s="843"/>
      <c r="I63" s="37">
        <v>0</v>
      </c>
      <c r="J63" s="198"/>
      <c r="K63" s="844"/>
      <c r="L63" s="844"/>
      <c r="M63" s="844"/>
      <c r="N63" s="845"/>
    </row>
    <row r="64" spans="1:14" ht="43.5" customHeight="1" x14ac:dyDescent="0.25">
      <c r="A64" s="31" t="s">
        <v>67</v>
      </c>
      <c r="B64" s="846" t="s">
        <v>68</v>
      </c>
      <c r="C64" s="847"/>
      <c r="D64" s="847"/>
      <c r="E64" s="847"/>
      <c r="F64" s="847"/>
      <c r="G64" s="847"/>
      <c r="H64" s="848"/>
      <c r="I64" s="35">
        <v>0</v>
      </c>
      <c r="J64" s="19"/>
      <c r="K64" s="833"/>
      <c r="L64" s="833"/>
      <c r="M64" s="833"/>
      <c r="N64" s="834"/>
    </row>
    <row r="65" spans="1:14" ht="31.5" customHeight="1" x14ac:dyDescent="0.25">
      <c r="A65" s="6" t="s">
        <v>69</v>
      </c>
      <c r="B65" s="828" t="s">
        <v>70</v>
      </c>
      <c r="C65" s="829"/>
      <c r="D65" s="829"/>
      <c r="E65" s="829"/>
      <c r="F65" s="829"/>
      <c r="G65" s="829"/>
      <c r="H65" s="830"/>
      <c r="I65" s="35">
        <v>0</v>
      </c>
      <c r="J65" s="22"/>
      <c r="K65" s="831"/>
      <c r="L65" s="831"/>
      <c r="M65" s="831"/>
      <c r="N65" s="832"/>
    </row>
    <row r="66" spans="1:14" ht="33.75" customHeight="1" x14ac:dyDescent="0.25">
      <c r="A66" s="6" t="s">
        <v>71</v>
      </c>
      <c r="B66" s="828" t="s">
        <v>586</v>
      </c>
      <c r="C66" s="829"/>
      <c r="D66" s="829"/>
      <c r="E66" s="829"/>
      <c r="F66" s="829"/>
      <c r="G66" s="829"/>
      <c r="H66" s="830"/>
      <c r="I66" s="35">
        <v>0</v>
      </c>
      <c r="J66" s="22"/>
      <c r="K66" s="831"/>
      <c r="L66" s="831"/>
      <c r="M66" s="831"/>
      <c r="N66" s="832"/>
    </row>
    <row r="67" spans="1:14" ht="32.25" customHeight="1" x14ac:dyDescent="0.25">
      <c r="A67" s="6" t="s">
        <v>72</v>
      </c>
      <c r="B67" s="828" t="s">
        <v>587</v>
      </c>
      <c r="C67" s="829"/>
      <c r="D67" s="829"/>
      <c r="E67" s="829"/>
      <c r="F67" s="829"/>
      <c r="G67" s="829"/>
      <c r="H67" s="830"/>
      <c r="I67" s="35">
        <v>0</v>
      </c>
      <c r="J67" s="19"/>
      <c r="K67" s="833"/>
      <c r="L67" s="833"/>
      <c r="M67" s="833"/>
      <c r="N67" s="834"/>
    </row>
    <row r="68" spans="1:14" ht="43.5" customHeight="1" x14ac:dyDescent="0.25">
      <c r="A68" s="183" t="s">
        <v>73</v>
      </c>
      <c r="B68" s="835" t="s">
        <v>62</v>
      </c>
      <c r="C68" s="836"/>
      <c r="D68" s="836"/>
      <c r="E68" s="836"/>
      <c r="F68" s="836"/>
      <c r="G68" s="836"/>
      <c r="H68" s="837"/>
      <c r="I68" s="280">
        <v>265.76</v>
      </c>
      <c r="J68" s="12">
        <v>1</v>
      </c>
      <c r="K68" s="838" t="s">
        <v>555</v>
      </c>
      <c r="L68" s="839"/>
      <c r="M68" s="839"/>
      <c r="N68" s="840"/>
    </row>
    <row r="69" spans="1:14" ht="36.75" customHeight="1" thickBot="1" x14ac:dyDescent="0.3">
      <c r="A69" s="23"/>
      <c r="B69" s="821" t="s">
        <v>13</v>
      </c>
      <c r="C69" s="822"/>
      <c r="D69" s="822"/>
      <c r="E69" s="822"/>
      <c r="F69" s="822"/>
      <c r="G69" s="822"/>
      <c r="H69" s="823"/>
      <c r="I69" s="36">
        <f>I58+I56+I54+I48+I45</f>
        <v>265.76</v>
      </c>
      <c r="J69" s="24"/>
      <c r="K69" s="824"/>
      <c r="L69" s="825"/>
      <c r="M69" s="825"/>
      <c r="N69" s="826"/>
    </row>
    <row r="70" spans="1:14" ht="34.5" customHeight="1" x14ac:dyDescent="0.25">
      <c r="A70" s="827" t="s">
        <v>74</v>
      </c>
      <c r="B70" s="827"/>
      <c r="C70" s="827"/>
      <c r="D70" s="827"/>
      <c r="E70" s="827"/>
      <c r="F70" s="827"/>
      <c r="G70" s="827"/>
      <c r="H70" s="827"/>
      <c r="I70" s="827"/>
      <c r="J70" s="827"/>
      <c r="K70" s="827"/>
      <c r="L70" s="827"/>
      <c r="M70" s="827"/>
      <c r="N70" s="827"/>
    </row>
    <row r="90" spans="1:14" ht="37.5" customHeight="1" x14ac:dyDescent="0.25">
      <c r="A90" s="42" t="s">
        <v>80</v>
      </c>
    </row>
    <row r="91" spans="1:14" ht="55.5" customHeight="1" x14ac:dyDescent="0.25">
      <c r="A91" s="751" t="s">
        <v>204</v>
      </c>
      <c r="B91" s="751"/>
      <c r="C91" s="751"/>
      <c r="D91" s="751"/>
      <c r="E91" s="751"/>
      <c r="F91" s="751"/>
      <c r="G91" s="751"/>
      <c r="H91" s="751"/>
      <c r="I91" s="751"/>
      <c r="J91" s="751"/>
      <c r="K91" s="751"/>
      <c r="L91" s="751"/>
      <c r="M91" s="751"/>
      <c r="N91" s="751"/>
    </row>
    <row r="93" spans="1:14" ht="34.5" customHeight="1" x14ac:dyDescent="0.25">
      <c r="A93" s="211" t="s">
        <v>2</v>
      </c>
      <c r="B93" s="790" t="s">
        <v>3</v>
      </c>
      <c r="C93" s="790"/>
      <c r="D93" s="790"/>
      <c r="E93" s="790"/>
      <c r="F93" s="790"/>
      <c r="G93" s="790"/>
      <c r="H93" s="790"/>
      <c r="I93" s="204" t="s">
        <v>4</v>
      </c>
      <c r="J93" s="212" t="s">
        <v>81</v>
      </c>
      <c r="K93" s="791" t="s">
        <v>6</v>
      </c>
      <c r="L93" s="791"/>
      <c r="M93" s="791"/>
      <c r="N93" s="791"/>
    </row>
    <row r="94" spans="1:14" ht="39" customHeight="1" x14ac:dyDescent="0.25">
      <c r="A94" s="53" t="s">
        <v>82</v>
      </c>
      <c r="B94" s="818" t="s">
        <v>83</v>
      </c>
      <c r="C94" s="818"/>
      <c r="D94" s="818"/>
      <c r="E94" s="818"/>
      <c r="F94" s="818"/>
      <c r="G94" s="818"/>
      <c r="H94" s="818"/>
      <c r="I94" s="46">
        <f>I95+I103+I113</f>
        <v>443017484.76000011</v>
      </c>
      <c r="J94" s="43"/>
      <c r="K94" s="763"/>
      <c r="L94" s="763"/>
      <c r="M94" s="763"/>
      <c r="N94" s="763"/>
    </row>
    <row r="95" spans="1:14" ht="39" customHeight="1" x14ac:dyDescent="0.25">
      <c r="A95" s="44" t="s">
        <v>84</v>
      </c>
      <c r="B95" s="819" t="s">
        <v>85</v>
      </c>
      <c r="C95" s="819"/>
      <c r="D95" s="819"/>
      <c r="E95" s="819"/>
      <c r="F95" s="819"/>
      <c r="G95" s="819"/>
      <c r="H95" s="819"/>
      <c r="I95" s="47">
        <f>SUM(I96:I102)</f>
        <v>273655831.57000005</v>
      </c>
      <c r="J95" s="88">
        <v>1</v>
      </c>
      <c r="K95" s="763"/>
      <c r="L95" s="763"/>
      <c r="M95" s="763"/>
      <c r="N95" s="763"/>
    </row>
    <row r="96" spans="1:14" ht="154.35" customHeight="1" x14ac:dyDescent="0.25">
      <c r="A96" s="45" t="s">
        <v>86</v>
      </c>
      <c r="B96" s="795" t="s">
        <v>87</v>
      </c>
      <c r="C96" s="795"/>
      <c r="D96" s="795"/>
      <c r="E96" s="795"/>
      <c r="F96" s="795"/>
      <c r="G96" s="795"/>
      <c r="H96" s="795"/>
      <c r="I96" s="279">
        <v>152297661.30000001</v>
      </c>
      <c r="J96" s="261">
        <f>(I96*J95)/I95</f>
        <v>0.55652993187189903</v>
      </c>
      <c r="K96" s="820" t="s">
        <v>594</v>
      </c>
      <c r="L96" s="820"/>
      <c r="M96" s="820"/>
      <c r="N96" s="820"/>
    </row>
    <row r="97" spans="1:14" ht="88.5" customHeight="1" x14ac:dyDescent="0.25">
      <c r="A97" s="236" t="s">
        <v>88</v>
      </c>
      <c r="B97" s="795" t="s">
        <v>89</v>
      </c>
      <c r="C97" s="795"/>
      <c r="D97" s="795"/>
      <c r="E97" s="795"/>
      <c r="F97" s="795"/>
      <c r="G97" s="795"/>
      <c r="H97" s="795"/>
      <c r="I97" s="279">
        <v>9531565.2899999991</v>
      </c>
      <c r="J97" s="261">
        <f>(I97*J95)/I95</f>
        <v>3.4830484829488688E-2</v>
      </c>
      <c r="K97" s="800"/>
      <c r="L97" s="800"/>
      <c r="M97" s="800"/>
      <c r="N97" s="800"/>
    </row>
    <row r="98" spans="1:14" ht="159" customHeight="1" x14ac:dyDescent="0.25">
      <c r="A98" s="236" t="s">
        <v>90</v>
      </c>
      <c r="B98" s="795" t="s">
        <v>91</v>
      </c>
      <c r="C98" s="795"/>
      <c r="D98" s="795"/>
      <c r="E98" s="795"/>
      <c r="F98" s="795"/>
      <c r="G98" s="795"/>
      <c r="H98" s="795"/>
      <c r="I98" s="279">
        <v>63675496.490000002</v>
      </c>
      <c r="J98" s="261">
        <f>(I98*J95)/I95</f>
        <v>0.23268459555451523</v>
      </c>
      <c r="K98" s="811" t="s">
        <v>576</v>
      </c>
      <c r="L98" s="812"/>
      <c r="M98" s="812"/>
      <c r="N98" s="813"/>
    </row>
    <row r="99" spans="1:14" ht="30.75" customHeight="1" x14ac:dyDescent="0.25">
      <c r="A99" s="211" t="s">
        <v>2</v>
      </c>
      <c r="B99" s="790" t="s">
        <v>3</v>
      </c>
      <c r="C99" s="790"/>
      <c r="D99" s="790"/>
      <c r="E99" s="790"/>
      <c r="F99" s="790"/>
      <c r="G99" s="790"/>
      <c r="H99" s="790"/>
      <c r="I99" s="204" t="s">
        <v>4</v>
      </c>
      <c r="J99" s="212" t="s">
        <v>81</v>
      </c>
      <c r="K99" s="791" t="s">
        <v>6</v>
      </c>
      <c r="L99" s="791"/>
      <c r="M99" s="791"/>
      <c r="N99" s="791"/>
    </row>
    <row r="100" spans="1:14" ht="55.5" customHeight="1" x14ac:dyDescent="0.25">
      <c r="A100" s="236" t="s">
        <v>92</v>
      </c>
      <c r="B100" s="795" t="s">
        <v>93</v>
      </c>
      <c r="C100" s="795"/>
      <c r="D100" s="795"/>
      <c r="E100" s="795"/>
      <c r="F100" s="795"/>
      <c r="G100" s="795"/>
      <c r="H100" s="795"/>
      <c r="I100" s="279">
        <v>31066498.710000001</v>
      </c>
      <c r="J100" s="261">
        <f>(I100*J95)/I95</f>
        <v>0.11352397839200923</v>
      </c>
      <c r="K100" s="817"/>
      <c r="L100" s="817"/>
      <c r="M100" s="817"/>
      <c r="N100" s="817"/>
    </row>
    <row r="101" spans="1:14" ht="44.25" customHeight="1" x14ac:dyDescent="0.25">
      <c r="A101" s="236" t="s">
        <v>94</v>
      </c>
      <c r="B101" s="795" t="s">
        <v>95</v>
      </c>
      <c r="C101" s="795"/>
      <c r="D101" s="795"/>
      <c r="E101" s="795"/>
      <c r="F101" s="795"/>
      <c r="G101" s="795"/>
      <c r="H101" s="795"/>
      <c r="I101" s="279">
        <v>15736787.98</v>
      </c>
      <c r="J101" s="261">
        <f>(I101*J95)/I95</f>
        <v>5.7505765141988553E-2</v>
      </c>
      <c r="K101" s="799"/>
      <c r="L101" s="799"/>
      <c r="M101" s="799"/>
      <c r="N101" s="799"/>
    </row>
    <row r="102" spans="1:14" ht="38.25" x14ac:dyDescent="0.25">
      <c r="A102" s="236" t="s">
        <v>96</v>
      </c>
      <c r="B102" s="795" t="s">
        <v>547</v>
      </c>
      <c r="C102" s="795"/>
      <c r="D102" s="795"/>
      <c r="E102" s="795"/>
      <c r="F102" s="795"/>
      <c r="G102" s="795"/>
      <c r="H102" s="795"/>
      <c r="I102" s="279">
        <v>1347821.8</v>
      </c>
      <c r="J102" s="261">
        <f>(I102*J95)/I95</f>
        <v>4.9252442100991105E-3</v>
      </c>
      <c r="K102" s="803"/>
      <c r="L102" s="803"/>
      <c r="M102" s="803"/>
      <c r="N102" s="803"/>
    </row>
    <row r="103" spans="1:14" ht="43.5" customHeight="1" x14ac:dyDescent="0.25">
      <c r="A103" s="237" t="s">
        <v>97</v>
      </c>
      <c r="B103" s="810" t="s">
        <v>98</v>
      </c>
      <c r="C103" s="810"/>
      <c r="D103" s="810"/>
      <c r="E103" s="810"/>
      <c r="F103" s="810"/>
      <c r="G103" s="810"/>
      <c r="H103" s="810"/>
      <c r="I103" s="47">
        <f>SUM(I104:I112)</f>
        <v>21951795.590000004</v>
      </c>
      <c r="J103" s="88">
        <v>1</v>
      </c>
      <c r="K103" s="799"/>
      <c r="L103" s="799"/>
      <c r="M103" s="799"/>
      <c r="N103" s="799"/>
    </row>
    <row r="104" spans="1:14" ht="38.25" x14ac:dyDescent="0.25">
      <c r="A104" s="236" t="s">
        <v>99</v>
      </c>
      <c r="B104" s="795" t="s">
        <v>100</v>
      </c>
      <c r="C104" s="795"/>
      <c r="D104" s="795"/>
      <c r="E104" s="795"/>
      <c r="F104" s="795"/>
      <c r="G104" s="795"/>
      <c r="H104" s="795"/>
      <c r="I104" s="279">
        <v>1128795.54</v>
      </c>
      <c r="J104" s="261">
        <f>I104*J103/I103</f>
        <v>5.1421558449378756E-2</v>
      </c>
      <c r="K104" s="800"/>
      <c r="L104" s="800"/>
      <c r="M104" s="800"/>
      <c r="N104" s="800"/>
    </row>
    <row r="105" spans="1:14" ht="45" customHeight="1" x14ac:dyDescent="0.25">
      <c r="A105" s="236" t="s">
        <v>101</v>
      </c>
      <c r="B105" s="795" t="s">
        <v>102</v>
      </c>
      <c r="C105" s="795"/>
      <c r="D105" s="795"/>
      <c r="E105" s="795"/>
      <c r="F105" s="795"/>
      <c r="G105" s="795"/>
      <c r="H105" s="795"/>
      <c r="I105" s="279">
        <v>170378.4</v>
      </c>
      <c r="J105" s="261">
        <f>(I105*J103)/I103</f>
        <v>7.7614789779481526E-3</v>
      </c>
      <c r="K105" s="800"/>
      <c r="L105" s="800"/>
      <c r="M105" s="800"/>
      <c r="N105" s="800"/>
    </row>
    <row r="106" spans="1:14" ht="38.25" x14ac:dyDescent="0.25">
      <c r="A106" s="236" t="s">
        <v>103</v>
      </c>
      <c r="B106" s="795" t="s">
        <v>104</v>
      </c>
      <c r="C106" s="795"/>
      <c r="D106" s="795"/>
      <c r="E106" s="795"/>
      <c r="F106" s="795"/>
      <c r="G106" s="795"/>
      <c r="H106" s="795"/>
      <c r="I106" s="203">
        <v>0</v>
      </c>
      <c r="J106" s="261">
        <f>(I106*J103)/I103</f>
        <v>0</v>
      </c>
      <c r="K106" s="800"/>
      <c r="L106" s="800"/>
      <c r="M106" s="800"/>
      <c r="N106" s="800"/>
    </row>
    <row r="107" spans="1:14" ht="41.25" customHeight="1" x14ac:dyDescent="0.25">
      <c r="A107" s="236" t="s">
        <v>105</v>
      </c>
      <c r="B107" s="795" t="s">
        <v>106</v>
      </c>
      <c r="C107" s="795"/>
      <c r="D107" s="795"/>
      <c r="E107" s="795"/>
      <c r="F107" s="795"/>
      <c r="G107" s="795"/>
      <c r="H107" s="795"/>
      <c r="I107" s="279">
        <v>1665457.27</v>
      </c>
      <c r="J107" s="261">
        <f>(I107*J103)/I103</f>
        <v>7.58688401216112E-2</v>
      </c>
      <c r="K107" s="799"/>
      <c r="L107" s="799"/>
      <c r="M107" s="799"/>
      <c r="N107" s="799"/>
    </row>
    <row r="108" spans="1:14" ht="87" customHeight="1" x14ac:dyDescent="0.25">
      <c r="A108" s="236" t="s">
        <v>107</v>
      </c>
      <c r="B108" s="795" t="s">
        <v>108</v>
      </c>
      <c r="C108" s="795"/>
      <c r="D108" s="795"/>
      <c r="E108" s="795"/>
      <c r="F108" s="795"/>
      <c r="G108" s="795"/>
      <c r="H108" s="795"/>
      <c r="I108" s="279">
        <v>7933074.1200000001</v>
      </c>
      <c r="J108" s="261">
        <f>(I108*J103)/I103</f>
        <v>0.36138611474743598</v>
      </c>
      <c r="K108" s="811" t="s">
        <v>577</v>
      </c>
      <c r="L108" s="812"/>
      <c r="M108" s="812"/>
      <c r="N108" s="813"/>
    </row>
    <row r="109" spans="1:14" ht="108" customHeight="1" x14ac:dyDescent="0.25">
      <c r="A109" s="236" t="s">
        <v>109</v>
      </c>
      <c r="B109" s="795" t="s">
        <v>110</v>
      </c>
      <c r="C109" s="795"/>
      <c r="D109" s="795"/>
      <c r="E109" s="795"/>
      <c r="F109" s="795"/>
      <c r="G109" s="795"/>
      <c r="H109" s="795"/>
      <c r="I109" s="279">
        <v>6325380.9199999999</v>
      </c>
      <c r="J109" s="261">
        <f>(I109*J103)/I103</f>
        <v>0.28814867986842435</v>
      </c>
      <c r="K109" s="814" t="s">
        <v>579</v>
      </c>
      <c r="L109" s="815"/>
      <c r="M109" s="815"/>
      <c r="N109" s="816"/>
    </row>
    <row r="110" spans="1:14" ht="48.75" customHeight="1" x14ac:dyDescent="0.25">
      <c r="A110" s="236" t="s">
        <v>111</v>
      </c>
      <c r="B110" s="795" t="s">
        <v>112</v>
      </c>
      <c r="C110" s="795"/>
      <c r="D110" s="795"/>
      <c r="E110" s="795"/>
      <c r="F110" s="795"/>
      <c r="G110" s="795"/>
      <c r="H110" s="795"/>
      <c r="I110" s="279">
        <v>31380.67</v>
      </c>
      <c r="J110" s="261">
        <f>(I110*J103)/I103</f>
        <v>1.4295263397175243E-3</v>
      </c>
      <c r="K110" s="803"/>
      <c r="L110" s="803"/>
      <c r="M110" s="803"/>
      <c r="N110" s="803"/>
    </row>
    <row r="111" spans="1:14" ht="43.5" customHeight="1" x14ac:dyDescent="0.25">
      <c r="A111" s="211" t="s">
        <v>2</v>
      </c>
      <c r="B111" s="790" t="s">
        <v>3</v>
      </c>
      <c r="C111" s="790"/>
      <c r="D111" s="790"/>
      <c r="E111" s="790"/>
      <c r="F111" s="790"/>
      <c r="G111" s="790"/>
      <c r="H111" s="790"/>
      <c r="I111" s="204" t="s">
        <v>4</v>
      </c>
      <c r="J111" s="212" t="s">
        <v>81</v>
      </c>
      <c r="K111" s="791" t="s">
        <v>6</v>
      </c>
      <c r="L111" s="791"/>
      <c r="M111" s="791"/>
      <c r="N111" s="791"/>
    </row>
    <row r="112" spans="1:14" ht="88.5" customHeight="1" x14ac:dyDescent="0.25">
      <c r="A112" s="236" t="s">
        <v>113</v>
      </c>
      <c r="B112" s="795" t="s">
        <v>114</v>
      </c>
      <c r="C112" s="795"/>
      <c r="D112" s="795"/>
      <c r="E112" s="795"/>
      <c r="F112" s="795"/>
      <c r="G112" s="795"/>
      <c r="H112" s="795"/>
      <c r="I112" s="279">
        <v>4697328.67</v>
      </c>
      <c r="J112" s="261">
        <f>(I112*J103)/I103</f>
        <v>0.21398380149548391</v>
      </c>
      <c r="K112" s="807" t="s">
        <v>589</v>
      </c>
      <c r="L112" s="808"/>
      <c r="M112" s="808"/>
      <c r="N112" s="809"/>
    </row>
    <row r="113" spans="1:14" ht="38.25" x14ac:dyDescent="0.25">
      <c r="A113" s="237" t="s">
        <v>115</v>
      </c>
      <c r="B113" s="810" t="s">
        <v>116</v>
      </c>
      <c r="C113" s="810"/>
      <c r="D113" s="810"/>
      <c r="E113" s="810"/>
      <c r="F113" s="810"/>
      <c r="G113" s="810"/>
      <c r="H113" s="810"/>
      <c r="I113" s="48">
        <f>SUM(I114:I123)</f>
        <v>147409857.59999999</v>
      </c>
      <c r="J113" s="88">
        <v>1</v>
      </c>
      <c r="K113" s="799"/>
      <c r="L113" s="799"/>
      <c r="M113" s="799"/>
      <c r="N113" s="799"/>
    </row>
    <row r="114" spans="1:14" ht="87.75" customHeight="1" x14ac:dyDescent="0.25">
      <c r="A114" s="236" t="s">
        <v>117</v>
      </c>
      <c r="B114" s="795" t="s">
        <v>118</v>
      </c>
      <c r="C114" s="795"/>
      <c r="D114" s="795"/>
      <c r="E114" s="795"/>
      <c r="F114" s="795"/>
      <c r="G114" s="795"/>
      <c r="H114" s="795"/>
      <c r="I114" s="279">
        <v>114827455.81</v>
      </c>
      <c r="J114" s="261">
        <f>(I114*J113)/I113</f>
        <v>0.77896727993311632</v>
      </c>
      <c r="K114" s="804" t="s">
        <v>590</v>
      </c>
      <c r="L114" s="805"/>
      <c r="M114" s="805"/>
      <c r="N114" s="806"/>
    </row>
    <row r="115" spans="1:14" ht="39" customHeight="1" x14ac:dyDescent="0.25">
      <c r="A115" s="236" t="s">
        <v>119</v>
      </c>
      <c r="B115" s="795" t="s">
        <v>120</v>
      </c>
      <c r="C115" s="795"/>
      <c r="D115" s="795"/>
      <c r="E115" s="795"/>
      <c r="F115" s="795"/>
      <c r="G115" s="795"/>
      <c r="H115" s="795"/>
      <c r="I115" s="279">
        <v>3008125.8</v>
      </c>
      <c r="J115" s="261">
        <f>(I115*J113)/I113</f>
        <v>2.0406544372104461E-2</v>
      </c>
      <c r="K115" s="803"/>
      <c r="L115" s="803"/>
      <c r="M115" s="803"/>
      <c r="N115" s="803"/>
    </row>
    <row r="116" spans="1:14" ht="42" customHeight="1" x14ac:dyDescent="0.25">
      <c r="A116" s="236" t="s">
        <v>121</v>
      </c>
      <c r="B116" s="795" t="s">
        <v>122</v>
      </c>
      <c r="C116" s="795"/>
      <c r="D116" s="795"/>
      <c r="E116" s="795"/>
      <c r="F116" s="795"/>
      <c r="G116" s="795"/>
      <c r="H116" s="795"/>
      <c r="I116" s="279">
        <v>328772.39</v>
      </c>
      <c r="J116" s="261">
        <f>(I116*J113)/I113</f>
        <v>2.2303283874822765E-3</v>
      </c>
      <c r="K116" s="799"/>
      <c r="L116" s="799"/>
      <c r="M116" s="799"/>
      <c r="N116" s="799"/>
    </row>
    <row r="117" spans="1:14" ht="78.75" customHeight="1" x14ac:dyDescent="0.25">
      <c r="A117" s="236" t="s">
        <v>123</v>
      </c>
      <c r="B117" s="795" t="s">
        <v>124</v>
      </c>
      <c r="C117" s="795"/>
      <c r="D117" s="795"/>
      <c r="E117" s="795"/>
      <c r="F117" s="795"/>
      <c r="G117" s="795"/>
      <c r="H117" s="795"/>
      <c r="I117" s="279">
        <v>3847484.49</v>
      </c>
      <c r="J117" s="261">
        <f>(I117*J113)/I113</f>
        <v>2.6100591593000769E-2</v>
      </c>
      <c r="K117" s="801"/>
      <c r="L117" s="801"/>
      <c r="M117" s="801"/>
      <c r="N117" s="801"/>
    </row>
    <row r="118" spans="1:14" ht="49.5" customHeight="1" x14ac:dyDescent="0.25">
      <c r="A118" s="236" t="s">
        <v>125</v>
      </c>
      <c r="B118" s="795" t="s">
        <v>126</v>
      </c>
      <c r="C118" s="795"/>
      <c r="D118" s="795"/>
      <c r="E118" s="795"/>
      <c r="F118" s="795"/>
      <c r="G118" s="795"/>
      <c r="H118" s="795"/>
      <c r="I118" s="278">
        <v>2715554.66</v>
      </c>
      <c r="J118" s="261">
        <f>(I118*J113)/I113</f>
        <v>1.8421798271922352E-2</v>
      </c>
      <c r="K118" s="802"/>
      <c r="L118" s="802"/>
      <c r="M118" s="802"/>
      <c r="N118" s="802"/>
    </row>
    <row r="119" spans="1:14" ht="45" customHeight="1" x14ac:dyDescent="0.25">
      <c r="A119" s="236" t="s">
        <v>127</v>
      </c>
      <c r="B119" s="795" t="s">
        <v>128</v>
      </c>
      <c r="C119" s="795"/>
      <c r="D119" s="795"/>
      <c r="E119" s="795"/>
      <c r="F119" s="795"/>
      <c r="G119" s="795"/>
      <c r="H119" s="795"/>
      <c r="I119" s="281">
        <v>218354.01</v>
      </c>
      <c r="J119" s="261">
        <f>(I119*J113)/I113</f>
        <v>1.4812714261790319E-3</v>
      </c>
      <c r="K119" s="803"/>
      <c r="L119" s="803"/>
      <c r="M119" s="803"/>
      <c r="N119" s="803"/>
    </row>
    <row r="120" spans="1:14" ht="46.5" customHeight="1" x14ac:dyDescent="0.25">
      <c r="A120" s="277" t="s">
        <v>588</v>
      </c>
      <c r="B120" s="795" t="s">
        <v>129</v>
      </c>
      <c r="C120" s="795"/>
      <c r="D120" s="795"/>
      <c r="E120" s="795"/>
      <c r="F120" s="795"/>
      <c r="G120" s="795"/>
      <c r="H120" s="795"/>
      <c r="I120" s="279">
        <v>978603.68</v>
      </c>
      <c r="J120" s="261">
        <f>(I120*J113)/I113</f>
        <v>6.6386583362387031E-3</v>
      </c>
      <c r="K120" s="799"/>
      <c r="L120" s="799"/>
      <c r="M120" s="799"/>
      <c r="N120" s="799"/>
    </row>
    <row r="121" spans="1:14" ht="62.25" customHeight="1" x14ac:dyDescent="0.25">
      <c r="A121" s="236" t="s">
        <v>130</v>
      </c>
      <c r="B121" s="795" t="s">
        <v>131</v>
      </c>
      <c r="C121" s="795"/>
      <c r="D121" s="795"/>
      <c r="E121" s="795"/>
      <c r="F121" s="795"/>
      <c r="G121" s="795"/>
      <c r="H121" s="795"/>
      <c r="I121" s="279">
        <v>58825.11</v>
      </c>
      <c r="J121" s="261">
        <f>(I121*J113)/I113</f>
        <v>3.9905818347388462E-4</v>
      </c>
      <c r="K121" s="800"/>
      <c r="L121" s="800"/>
      <c r="M121" s="800"/>
      <c r="N121" s="800"/>
    </row>
    <row r="122" spans="1:14" ht="43.5" customHeight="1" x14ac:dyDescent="0.25">
      <c r="A122" s="211" t="s">
        <v>2</v>
      </c>
      <c r="B122" s="790" t="s">
        <v>3</v>
      </c>
      <c r="C122" s="790"/>
      <c r="D122" s="790"/>
      <c r="E122" s="790"/>
      <c r="F122" s="790"/>
      <c r="G122" s="790"/>
      <c r="H122" s="790"/>
      <c r="I122" s="204" t="s">
        <v>4</v>
      </c>
      <c r="J122" s="212" t="s">
        <v>81</v>
      </c>
      <c r="K122" s="791" t="s">
        <v>6</v>
      </c>
      <c r="L122" s="791"/>
      <c r="M122" s="791"/>
      <c r="N122" s="791"/>
    </row>
    <row r="123" spans="1:14" ht="80.25" customHeight="1" x14ac:dyDescent="0.25">
      <c r="A123" s="236" t="s">
        <v>132</v>
      </c>
      <c r="B123" s="795" t="s">
        <v>133</v>
      </c>
      <c r="C123" s="795"/>
      <c r="D123" s="795"/>
      <c r="E123" s="795"/>
      <c r="F123" s="795"/>
      <c r="G123" s="795"/>
      <c r="H123" s="795"/>
      <c r="I123" s="279">
        <v>21426681.649999999</v>
      </c>
      <c r="J123" s="261">
        <f>(I123*J113)/I113</f>
        <v>0.14535446949648229</v>
      </c>
      <c r="K123" s="796"/>
      <c r="L123" s="797"/>
      <c r="M123" s="797"/>
      <c r="N123" s="798"/>
    </row>
    <row r="124" spans="1:14" ht="51" customHeight="1" x14ac:dyDescent="0.25">
      <c r="A124" s="51" t="s">
        <v>134</v>
      </c>
      <c r="B124" s="760" t="s">
        <v>135</v>
      </c>
      <c r="C124" s="760"/>
      <c r="D124" s="760"/>
      <c r="E124" s="760"/>
      <c r="F124" s="760"/>
      <c r="G124" s="760"/>
      <c r="H124" s="760"/>
      <c r="I124" s="266">
        <f>SUM(I126:I127)</f>
        <v>55000</v>
      </c>
      <c r="J124" s="261"/>
      <c r="K124" s="761"/>
      <c r="L124" s="761"/>
      <c r="M124" s="761"/>
      <c r="N124" s="761"/>
    </row>
    <row r="125" spans="1:14" ht="54" customHeight="1" x14ac:dyDescent="0.25">
      <c r="A125" s="237" t="s">
        <v>136</v>
      </c>
      <c r="B125" s="760" t="s">
        <v>137</v>
      </c>
      <c r="C125" s="760"/>
      <c r="D125" s="760"/>
      <c r="E125" s="760"/>
      <c r="F125" s="760"/>
      <c r="G125" s="760"/>
      <c r="H125" s="760"/>
      <c r="I125" s="266">
        <f>I126+I127</f>
        <v>55000</v>
      </c>
      <c r="J125" s="88">
        <v>1</v>
      </c>
      <c r="K125" s="761"/>
      <c r="L125" s="761"/>
      <c r="M125" s="761"/>
      <c r="N125" s="761"/>
    </row>
    <row r="126" spans="1:14" ht="64.5" customHeight="1" x14ac:dyDescent="0.25">
      <c r="A126" s="52" t="s">
        <v>138</v>
      </c>
      <c r="B126" s="756" t="s">
        <v>137</v>
      </c>
      <c r="C126" s="756"/>
      <c r="D126" s="756"/>
      <c r="E126" s="756"/>
      <c r="F126" s="756"/>
      <c r="G126" s="756"/>
      <c r="H126" s="756"/>
      <c r="I126" s="274">
        <v>55000</v>
      </c>
      <c r="J126" s="261">
        <f>(I126*J125)/I125</f>
        <v>1</v>
      </c>
      <c r="K126" s="757" t="s">
        <v>578</v>
      </c>
      <c r="L126" s="758"/>
      <c r="M126" s="758"/>
      <c r="N126" s="759"/>
    </row>
    <row r="127" spans="1:14" ht="51.75" customHeight="1" x14ac:dyDescent="0.25">
      <c r="A127" s="52" t="s">
        <v>139</v>
      </c>
      <c r="B127" s="756" t="s">
        <v>140</v>
      </c>
      <c r="C127" s="756"/>
      <c r="D127" s="756"/>
      <c r="E127" s="756"/>
      <c r="F127" s="756"/>
      <c r="G127" s="756"/>
      <c r="H127" s="756"/>
      <c r="I127" s="203">
        <v>0</v>
      </c>
      <c r="J127" s="261">
        <f>(I127*D150)/I149</f>
        <v>0</v>
      </c>
      <c r="K127" s="761"/>
      <c r="L127" s="761"/>
      <c r="M127" s="761"/>
      <c r="N127" s="761"/>
    </row>
    <row r="128" spans="1:14" ht="51.75" customHeight="1" x14ac:dyDescent="0.25">
      <c r="A128" s="51" t="s">
        <v>141</v>
      </c>
      <c r="B128" s="760" t="s">
        <v>142</v>
      </c>
      <c r="C128" s="760"/>
      <c r="D128" s="760"/>
      <c r="E128" s="760"/>
      <c r="F128" s="760"/>
      <c r="G128" s="760"/>
      <c r="H128" s="760"/>
      <c r="I128" s="265">
        <f>I129+I131</f>
        <v>0</v>
      </c>
      <c r="J128" s="88"/>
      <c r="K128" s="761"/>
      <c r="L128" s="761"/>
      <c r="M128" s="761"/>
      <c r="N128" s="761"/>
    </row>
    <row r="129" spans="1:14" ht="41.25" customHeight="1" x14ac:dyDescent="0.25">
      <c r="A129" s="52" t="s">
        <v>143</v>
      </c>
      <c r="B129" s="760" t="s">
        <v>144</v>
      </c>
      <c r="C129" s="760"/>
      <c r="D129" s="760"/>
      <c r="E129" s="760"/>
      <c r="F129" s="760"/>
      <c r="G129" s="760"/>
      <c r="H129" s="760"/>
      <c r="I129" s="203">
        <v>0</v>
      </c>
      <c r="J129" s="88">
        <f>(I129*J143)/I143</f>
        <v>0</v>
      </c>
      <c r="K129" s="761"/>
      <c r="L129" s="761"/>
      <c r="M129" s="761"/>
      <c r="N129" s="761"/>
    </row>
    <row r="130" spans="1:14" ht="45" customHeight="1" x14ac:dyDescent="0.25">
      <c r="A130" s="52" t="s">
        <v>145</v>
      </c>
      <c r="B130" s="756" t="s">
        <v>146</v>
      </c>
      <c r="C130" s="756"/>
      <c r="D130" s="756"/>
      <c r="E130" s="756"/>
      <c r="F130" s="756"/>
      <c r="G130" s="756"/>
      <c r="H130" s="756"/>
      <c r="I130" s="203">
        <v>0</v>
      </c>
      <c r="J130" s="261">
        <f>(I130*J149)/I149</f>
        <v>0</v>
      </c>
      <c r="K130" s="761"/>
      <c r="L130" s="761"/>
      <c r="M130" s="761"/>
      <c r="N130" s="761"/>
    </row>
    <row r="131" spans="1:14" ht="55.5" customHeight="1" x14ac:dyDescent="0.25">
      <c r="A131" s="51" t="s">
        <v>147</v>
      </c>
      <c r="B131" s="760" t="s">
        <v>148</v>
      </c>
      <c r="C131" s="760"/>
      <c r="D131" s="760"/>
      <c r="E131" s="760"/>
      <c r="F131" s="760"/>
      <c r="G131" s="760"/>
      <c r="H131" s="760"/>
      <c r="I131" s="203">
        <v>0</v>
      </c>
      <c r="J131" s="88"/>
      <c r="K131" s="761"/>
      <c r="L131" s="761"/>
      <c r="M131" s="761"/>
      <c r="N131" s="761"/>
    </row>
    <row r="132" spans="1:14" ht="80.25" customHeight="1" x14ac:dyDescent="0.25">
      <c r="A132" s="52" t="s">
        <v>149</v>
      </c>
      <c r="B132" s="756" t="s">
        <v>148</v>
      </c>
      <c r="C132" s="756"/>
      <c r="D132" s="756"/>
      <c r="E132" s="756"/>
      <c r="F132" s="756"/>
      <c r="G132" s="756"/>
      <c r="H132" s="756"/>
      <c r="I132" s="203">
        <v>0</v>
      </c>
      <c r="J132" s="261">
        <v>0</v>
      </c>
      <c r="K132" s="757"/>
      <c r="L132" s="758"/>
      <c r="M132" s="758"/>
      <c r="N132" s="759"/>
    </row>
    <row r="133" spans="1:14" ht="21.75" customHeight="1" x14ac:dyDescent="0.25">
      <c r="A133" s="211" t="s">
        <v>2</v>
      </c>
      <c r="B133" s="790" t="s">
        <v>3</v>
      </c>
      <c r="C133" s="790"/>
      <c r="D133" s="790"/>
      <c r="E133" s="790"/>
      <c r="F133" s="790"/>
      <c r="G133" s="790"/>
      <c r="H133" s="790"/>
      <c r="I133" s="204" t="s">
        <v>4</v>
      </c>
      <c r="J133" s="212" t="s">
        <v>81</v>
      </c>
      <c r="K133" s="791" t="s">
        <v>6</v>
      </c>
      <c r="L133" s="791"/>
      <c r="M133" s="791"/>
      <c r="N133" s="791"/>
    </row>
    <row r="134" spans="1:14" ht="31.5" customHeight="1" x14ac:dyDescent="0.25">
      <c r="A134" s="51" t="s">
        <v>150</v>
      </c>
      <c r="B134" s="760" t="s">
        <v>151</v>
      </c>
      <c r="C134" s="760"/>
      <c r="D134" s="760"/>
      <c r="E134" s="760"/>
      <c r="F134" s="760"/>
      <c r="G134" s="760"/>
      <c r="H134" s="760"/>
      <c r="I134" s="49">
        <f>I135+I142</f>
        <v>32937264.549999997</v>
      </c>
      <c r="J134" s="262"/>
      <c r="K134" s="761"/>
      <c r="L134" s="761"/>
      <c r="M134" s="761"/>
      <c r="N134" s="761"/>
    </row>
    <row r="135" spans="1:14" ht="33" customHeight="1" x14ac:dyDescent="0.25">
      <c r="A135" s="51" t="s">
        <v>152</v>
      </c>
      <c r="B135" s="760" t="s">
        <v>153</v>
      </c>
      <c r="C135" s="760"/>
      <c r="D135" s="760"/>
      <c r="E135" s="760"/>
      <c r="F135" s="760"/>
      <c r="G135" s="760"/>
      <c r="H135" s="760"/>
      <c r="I135" s="49">
        <f>SUM(I136:I141)</f>
        <v>29455753.059999999</v>
      </c>
      <c r="J135" s="88">
        <v>1</v>
      </c>
      <c r="K135" s="761"/>
      <c r="L135" s="761"/>
      <c r="M135" s="761"/>
      <c r="N135" s="761"/>
    </row>
    <row r="136" spans="1:14" ht="63" customHeight="1" x14ac:dyDescent="0.25">
      <c r="A136" s="52" t="s">
        <v>154</v>
      </c>
      <c r="B136" s="756" t="s">
        <v>155</v>
      </c>
      <c r="C136" s="756"/>
      <c r="D136" s="756"/>
      <c r="E136" s="756"/>
      <c r="F136" s="756"/>
      <c r="G136" s="756"/>
      <c r="H136" s="756"/>
      <c r="I136" s="279">
        <v>12661654.76</v>
      </c>
      <c r="J136" s="261">
        <f>(I136*J135)/I135</f>
        <v>0.4298533714011249</v>
      </c>
      <c r="K136" s="787" t="s">
        <v>581</v>
      </c>
      <c r="L136" s="788"/>
      <c r="M136" s="788"/>
      <c r="N136" s="789"/>
    </row>
    <row r="137" spans="1:14" ht="25.5" customHeight="1" x14ac:dyDescent="0.25">
      <c r="A137" s="52" t="s">
        <v>156</v>
      </c>
      <c r="B137" s="756" t="s">
        <v>157</v>
      </c>
      <c r="C137" s="756"/>
      <c r="D137" s="756"/>
      <c r="E137" s="756"/>
      <c r="F137" s="756"/>
      <c r="G137" s="756"/>
      <c r="H137" s="756"/>
      <c r="I137" s="279">
        <v>29987.599999999999</v>
      </c>
      <c r="J137" s="261">
        <f>(I137*J135)/I135</f>
        <v>1.0180557916450702E-3</v>
      </c>
      <c r="K137" s="761"/>
      <c r="L137" s="761"/>
      <c r="M137" s="761"/>
      <c r="N137" s="761"/>
    </row>
    <row r="138" spans="1:14" ht="65.25" customHeight="1" x14ac:dyDescent="0.25">
      <c r="A138" s="52" t="s">
        <v>158</v>
      </c>
      <c r="B138" s="756" t="s">
        <v>159</v>
      </c>
      <c r="C138" s="756"/>
      <c r="D138" s="756"/>
      <c r="E138" s="756"/>
      <c r="F138" s="756"/>
      <c r="G138" s="756"/>
      <c r="H138" s="756"/>
      <c r="I138" s="279">
        <v>11691819.199999999</v>
      </c>
      <c r="J138" s="261">
        <f>(I138*J135)/I135</f>
        <v>0.39692820537245499</v>
      </c>
      <c r="K138" s="787" t="s">
        <v>574</v>
      </c>
      <c r="L138" s="788"/>
      <c r="M138" s="788"/>
      <c r="N138" s="789"/>
    </row>
    <row r="139" spans="1:14" ht="33.75" customHeight="1" x14ac:dyDescent="0.25">
      <c r="A139" s="52" t="s">
        <v>160</v>
      </c>
      <c r="B139" s="756" t="s">
        <v>161</v>
      </c>
      <c r="C139" s="756"/>
      <c r="D139" s="756"/>
      <c r="E139" s="756"/>
      <c r="F139" s="756"/>
      <c r="G139" s="756"/>
      <c r="H139" s="756"/>
      <c r="I139" s="279">
        <v>4569221.09</v>
      </c>
      <c r="J139" s="261">
        <f>(I139*J135)/I135</f>
        <v>0.15512151669294311</v>
      </c>
      <c r="K139" s="787" t="s">
        <v>598</v>
      </c>
      <c r="L139" s="788"/>
      <c r="M139" s="788"/>
      <c r="N139" s="789"/>
    </row>
    <row r="140" spans="1:14" ht="25.5" customHeight="1" x14ac:dyDescent="0.25">
      <c r="A140" s="52" t="s">
        <v>548</v>
      </c>
      <c r="B140" s="756" t="s">
        <v>549</v>
      </c>
      <c r="C140" s="756"/>
      <c r="D140" s="756"/>
      <c r="E140" s="756"/>
      <c r="F140" s="756"/>
      <c r="G140" s="756"/>
      <c r="H140" s="756"/>
      <c r="I140" s="203">
        <v>0</v>
      </c>
      <c r="J140" s="261">
        <f>(I140*J136)/I136</f>
        <v>0</v>
      </c>
      <c r="K140" s="792"/>
      <c r="L140" s="793"/>
      <c r="M140" s="793"/>
      <c r="N140" s="794"/>
    </row>
    <row r="141" spans="1:14" ht="27.75" customHeight="1" x14ac:dyDescent="0.25">
      <c r="A141" s="52" t="s">
        <v>162</v>
      </c>
      <c r="B141" s="756" t="s">
        <v>550</v>
      </c>
      <c r="C141" s="756"/>
      <c r="D141" s="756"/>
      <c r="E141" s="756"/>
      <c r="F141" s="756"/>
      <c r="G141" s="756"/>
      <c r="H141" s="756"/>
      <c r="I141" s="279">
        <v>503070.41</v>
      </c>
      <c r="J141" s="261">
        <f>(I141*J135)/I135</f>
        <v>1.707885074183196E-2</v>
      </c>
      <c r="K141" s="761"/>
      <c r="L141" s="761"/>
      <c r="M141" s="761"/>
      <c r="N141" s="761"/>
    </row>
    <row r="142" spans="1:14" ht="31.5" customHeight="1" x14ac:dyDescent="0.25">
      <c r="A142" s="51" t="s">
        <v>163</v>
      </c>
      <c r="B142" s="760" t="s">
        <v>164</v>
      </c>
      <c r="C142" s="760"/>
      <c r="D142" s="760"/>
      <c r="E142" s="760"/>
      <c r="F142" s="760"/>
      <c r="G142" s="760"/>
      <c r="H142" s="760"/>
      <c r="I142" s="49">
        <f>SUM(I143:I145)</f>
        <v>3481511.49</v>
      </c>
      <c r="J142" s="88">
        <v>1</v>
      </c>
      <c r="K142" s="761"/>
      <c r="L142" s="761"/>
      <c r="M142" s="761"/>
      <c r="N142" s="761"/>
    </row>
    <row r="143" spans="1:14" ht="62.25" customHeight="1" x14ac:dyDescent="0.25">
      <c r="A143" s="52" t="s">
        <v>165</v>
      </c>
      <c r="B143" s="756" t="s">
        <v>166</v>
      </c>
      <c r="C143" s="756"/>
      <c r="D143" s="756"/>
      <c r="E143" s="756"/>
      <c r="F143" s="756"/>
      <c r="G143" s="756"/>
      <c r="H143" s="756"/>
      <c r="I143" s="279">
        <v>3481511.49</v>
      </c>
      <c r="J143" s="261">
        <f>(I143*J142)/I142</f>
        <v>1</v>
      </c>
      <c r="K143" s="757" t="s">
        <v>580</v>
      </c>
      <c r="L143" s="758"/>
      <c r="M143" s="758"/>
      <c r="N143" s="759"/>
    </row>
    <row r="144" spans="1:14" ht="37.5" customHeight="1" x14ac:dyDescent="0.25">
      <c r="A144" s="52" t="s">
        <v>557</v>
      </c>
      <c r="B144" s="756" t="s">
        <v>556</v>
      </c>
      <c r="C144" s="756"/>
      <c r="D144" s="756"/>
      <c r="E144" s="756"/>
      <c r="F144" s="756"/>
      <c r="G144" s="756"/>
      <c r="H144" s="756"/>
      <c r="I144" s="203">
        <v>0</v>
      </c>
      <c r="J144" s="261">
        <f>(I144*J143)/I143</f>
        <v>0</v>
      </c>
      <c r="K144" s="757"/>
      <c r="L144" s="758"/>
      <c r="M144" s="758"/>
      <c r="N144" s="759"/>
    </row>
    <row r="145" spans="1:14" ht="36.75" customHeight="1" x14ac:dyDescent="0.25">
      <c r="A145" s="52" t="s">
        <v>553</v>
      </c>
      <c r="B145" s="784" t="s">
        <v>554</v>
      </c>
      <c r="C145" s="785"/>
      <c r="D145" s="785"/>
      <c r="E145" s="785"/>
      <c r="F145" s="785"/>
      <c r="G145" s="785"/>
      <c r="H145" s="786"/>
      <c r="I145" s="203">
        <v>0</v>
      </c>
      <c r="J145" s="261">
        <f>(I145*J143)/I143</f>
        <v>0</v>
      </c>
      <c r="K145" s="757"/>
      <c r="L145" s="758"/>
      <c r="M145" s="758"/>
      <c r="N145" s="759"/>
    </row>
    <row r="146" spans="1:14" ht="33.75" customHeight="1" x14ac:dyDescent="0.25">
      <c r="A146" s="51" t="s">
        <v>167</v>
      </c>
      <c r="B146" s="760" t="s">
        <v>168</v>
      </c>
      <c r="C146" s="760"/>
      <c r="D146" s="760"/>
      <c r="E146" s="760"/>
      <c r="F146" s="760"/>
      <c r="G146" s="760"/>
      <c r="H146" s="760"/>
      <c r="I146" s="266">
        <v>0</v>
      </c>
      <c r="J146" s="88">
        <v>0</v>
      </c>
      <c r="K146" s="761"/>
      <c r="L146" s="761"/>
      <c r="M146" s="761"/>
      <c r="N146" s="761"/>
    </row>
    <row r="147" spans="1:14" ht="31.5" customHeight="1" x14ac:dyDescent="0.25">
      <c r="A147" s="51" t="s">
        <v>169</v>
      </c>
      <c r="B147" s="760" t="s">
        <v>170</v>
      </c>
      <c r="C147" s="760"/>
      <c r="D147" s="760"/>
      <c r="E147" s="760"/>
      <c r="F147" s="760"/>
      <c r="G147" s="760"/>
      <c r="H147" s="760"/>
      <c r="I147" s="266">
        <v>0</v>
      </c>
      <c r="J147" s="88">
        <v>0</v>
      </c>
      <c r="K147" s="761"/>
      <c r="L147" s="761"/>
      <c r="M147" s="761"/>
      <c r="N147" s="761"/>
    </row>
    <row r="148" spans="1:14" ht="31.5" customHeight="1" x14ac:dyDescent="0.25">
      <c r="A148" s="52" t="s">
        <v>171</v>
      </c>
      <c r="B148" s="756" t="s">
        <v>172</v>
      </c>
      <c r="C148" s="756"/>
      <c r="D148" s="756"/>
      <c r="E148" s="756"/>
      <c r="F148" s="756"/>
      <c r="G148" s="756"/>
      <c r="H148" s="756"/>
      <c r="I148" s="203">
        <v>0</v>
      </c>
      <c r="J148" s="261">
        <v>0</v>
      </c>
      <c r="K148" s="761"/>
      <c r="L148" s="761"/>
      <c r="M148" s="761"/>
      <c r="N148" s="761"/>
    </row>
    <row r="149" spans="1:14" ht="21.75" customHeight="1" x14ac:dyDescent="0.25">
      <c r="A149" s="256" t="s">
        <v>173</v>
      </c>
      <c r="B149" s="977" t="s">
        <v>174</v>
      </c>
      <c r="C149" s="977"/>
      <c r="D149" s="977"/>
      <c r="E149" s="977"/>
      <c r="F149" s="977"/>
      <c r="G149" s="977"/>
      <c r="H149" s="977"/>
      <c r="I149" s="50">
        <f>I95+I103+I113+I124+I128+I135+I142</f>
        <v>476009749.31000012</v>
      </c>
      <c r="J149" s="263"/>
      <c r="K149" s="761"/>
      <c r="L149" s="761"/>
      <c r="M149" s="761"/>
      <c r="N149" s="761"/>
    </row>
    <row r="150" spans="1:14" ht="18" customHeight="1" x14ac:dyDescent="0.25">
      <c r="A150" s="184" t="s">
        <v>74</v>
      </c>
      <c r="B150" s="60"/>
      <c r="C150" s="60"/>
      <c r="D150" s="60"/>
      <c r="E150" s="60"/>
      <c r="F150" s="60"/>
      <c r="G150" s="60"/>
      <c r="H150" s="60"/>
      <c r="I150" s="60"/>
      <c r="J150" s="60"/>
      <c r="K150" s="61"/>
    </row>
    <row r="151" spans="1:14" s="1" customFormat="1" ht="18" customHeight="1" x14ac:dyDescent="0.25">
      <c r="A151" s="30" t="s">
        <v>175</v>
      </c>
    </row>
    <row r="152" spans="1:14" s="1" customFormat="1" ht="28.5" customHeight="1" x14ac:dyDescent="0.25">
      <c r="A152" s="30" t="s">
        <v>176</v>
      </c>
    </row>
    <row r="153" spans="1:14" s="1" customFormat="1" ht="31.5" customHeight="1" x14ac:dyDescent="0.25">
      <c r="A153" s="54" t="s">
        <v>177</v>
      </c>
      <c r="B153" s="39"/>
    </row>
    <row r="154" spans="1:14" ht="26.25" customHeight="1" x14ac:dyDescent="0.25">
      <c r="A154" s="978" t="s">
        <v>178</v>
      </c>
      <c r="B154" s="978"/>
      <c r="C154" s="978"/>
      <c r="D154" s="978"/>
      <c r="E154" s="978"/>
      <c r="F154" s="978"/>
      <c r="G154" s="978"/>
      <c r="H154" s="978"/>
      <c r="I154" s="978"/>
      <c r="J154" s="978"/>
      <c r="K154" s="978"/>
      <c r="L154" s="978"/>
      <c r="M154" s="978"/>
      <c r="N154" s="978"/>
    </row>
    <row r="156" spans="1:14" x14ac:dyDescent="0.25">
      <c r="A156" s="41" t="s">
        <v>186</v>
      </c>
    </row>
    <row r="157" spans="1:14" ht="21.75" customHeight="1" x14ac:dyDescent="0.25"/>
    <row r="158" spans="1:14" ht="15" customHeight="1" x14ac:dyDescent="0.25">
      <c r="A158" s="979" t="s">
        <v>2</v>
      </c>
      <c r="B158" s="762" t="s">
        <v>3</v>
      </c>
      <c r="C158" s="762"/>
      <c r="D158" s="762"/>
      <c r="E158" s="763" t="s">
        <v>179</v>
      </c>
      <c r="F158" s="763"/>
      <c r="G158" s="763"/>
      <c r="H158" s="763"/>
      <c r="I158" s="981" t="s">
        <v>4</v>
      </c>
      <c r="J158" s="983" t="s">
        <v>180</v>
      </c>
      <c r="K158" s="984"/>
    </row>
    <row r="159" spans="1:14" x14ac:dyDescent="0.25">
      <c r="A159" s="980"/>
      <c r="B159" s="762"/>
      <c r="C159" s="762"/>
      <c r="D159" s="762"/>
      <c r="E159" s="763"/>
      <c r="F159" s="763"/>
      <c r="G159" s="763"/>
      <c r="H159" s="763"/>
      <c r="I159" s="982"/>
      <c r="J159" s="985"/>
      <c r="K159" s="986"/>
    </row>
    <row r="160" spans="1:14" ht="38.25" customHeight="1" x14ac:dyDescent="0.25">
      <c r="A160" s="64" t="s">
        <v>560</v>
      </c>
      <c r="B160" s="779"/>
      <c r="C160" s="779"/>
      <c r="D160" s="779"/>
      <c r="E160" s="767"/>
      <c r="F160" s="768"/>
      <c r="G160" s="768"/>
      <c r="H160" s="769"/>
      <c r="I160" s="65">
        <v>0</v>
      </c>
      <c r="J160" s="780"/>
      <c r="K160" s="781"/>
    </row>
    <row r="161" spans="1:11" ht="33.75" hidden="1" customHeight="1" x14ac:dyDescent="0.25">
      <c r="A161" s="66"/>
      <c r="B161" s="245"/>
      <c r="C161" s="67"/>
      <c r="D161" s="67"/>
      <c r="E161" s="244"/>
      <c r="F161" s="244"/>
      <c r="G161" s="67"/>
      <c r="H161" s="67"/>
      <c r="I161" s="65"/>
      <c r="J161" s="65"/>
      <c r="K161" s="68"/>
    </row>
    <row r="162" spans="1:11" ht="36" hidden="1" x14ac:dyDescent="0.25">
      <c r="A162" s="64" t="s">
        <v>181</v>
      </c>
      <c r="B162" s="782" t="s">
        <v>182</v>
      </c>
      <c r="C162" s="782"/>
      <c r="D162" s="782"/>
      <c r="E162" s="783" t="s">
        <v>183</v>
      </c>
      <c r="F162" s="783"/>
      <c r="G162" s="783"/>
      <c r="H162" s="783"/>
      <c r="I162" s="65">
        <v>0</v>
      </c>
      <c r="J162" s="65">
        <v>0</v>
      </c>
      <c r="K162" s="68"/>
    </row>
    <row r="163" spans="1:11" ht="53.25" hidden="1" customHeight="1" x14ac:dyDescent="0.25">
      <c r="A163" s="64" t="s">
        <v>184</v>
      </c>
      <c r="B163" s="782" t="s">
        <v>185</v>
      </c>
      <c r="C163" s="782"/>
      <c r="D163" s="782"/>
      <c r="E163" s="783" t="s">
        <v>183</v>
      </c>
      <c r="F163" s="783"/>
      <c r="G163" s="783"/>
      <c r="H163" s="783"/>
      <c r="I163" s="65">
        <v>0</v>
      </c>
      <c r="J163" s="65">
        <v>0</v>
      </c>
      <c r="K163" s="68"/>
    </row>
    <row r="164" spans="1:11" ht="39" customHeight="1" x14ac:dyDescent="0.25">
      <c r="A164" s="64"/>
      <c r="B164" s="770"/>
      <c r="C164" s="771"/>
      <c r="D164" s="772"/>
      <c r="E164" s="767"/>
      <c r="F164" s="768"/>
      <c r="G164" s="768"/>
      <c r="H164" s="769"/>
      <c r="I164" s="65"/>
      <c r="J164" s="767"/>
      <c r="K164" s="769"/>
    </row>
    <row r="165" spans="1:11" ht="21.75" customHeight="1" x14ac:dyDescent="0.25">
      <c r="A165" s="69"/>
      <c r="B165" s="773" t="s">
        <v>13</v>
      </c>
      <c r="C165" s="774"/>
      <c r="D165" s="775"/>
      <c r="E165" s="776"/>
      <c r="F165" s="777"/>
      <c r="G165" s="777"/>
      <c r="H165" s="778"/>
      <c r="I165" s="70">
        <f>+I160+I161+I162+I163</f>
        <v>0</v>
      </c>
      <c r="J165" s="776"/>
      <c r="K165" s="778"/>
    </row>
    <row r="166" spans="1:11" ht="25.5" customHeight="1" x14ac:dyDescent="0.25"/>
    <row r="167" spans="1:11" ht="21" customHeight="1" x14ac:dyDescent="0.25"/>
    <row r="168" spans="1:11" x14ac:dyDescent="0.25">
      <c r="A168" s="41" t="s">
        <v>187</v>
      </c>
    </row>
    <row r="169" spans="1:11" ht="21.75" customHeight="1" x14ac:dyDescent="0.25"/>
    <row r="170" spans="1:11" ht="19.5" customHeight="1" x14ac:dyDescent="0.25">
      <c r="A170" s="241" t="s">
        <v>2</v>
      </c>
      <c r="B170" s="762" t="s">
        <v>3</v>
      </c>
      <c r="C170" s="762"/>
      <c r="D170" s="762"/>
      <c r="E170" s="763" t="s">
        <v>179</v>
      </c>
      <c r="F170" s="763"/>
      <c r="G170" s="763"/>
      <c r="H170" s="763"/>
      <c r="I170" s="240" t="s">
        <v>4</v>
      </c>
    </row>
    <row r="171" spans="1:11" ht="38.25" customHeight="1" x14ac:dyDescent="0.25">
      <c r="A171" s="64"/>
      <c r="B171" s="764"/>
      <c r="C171" s="764"/>
      <c r="D171" s="764"/>
      <c r="E171" s="765"/>
      <c r="F171" s="765"/>
      <c r="G171" s="765"/>
      <c r="H171" s="765"/>
      <c r="I171" s="65">
        <v>0</v>
      </c>
    </row>
    <row r="172" spans="1:11" ht="21" customHeight="1" x14ac:dyDescent="0.25">
      <c r="A172" s="69"/>
      <c r="B172" s="766"/>
      <c r="C172" s="766"/>
      <c r="D172" s="766"/>
      <c r="E172" s="767"/>
      <c r="F172" s="768"/>
      <c r="G172" s="768"/>
      <c r="H172" s="769"/>
      <c r="I172" s="65"/>
    </row>
    <row r="173" spans="1:11" ht="23.25" customHeight="1" x14ac:dyDescent="0.25">
      <c r="A173" s="69"/>
      <c r="B173" s="990" t="s">
        <v>13</v>
      </c>
      <c r="C173" s="990"/>
      <c r="D173" s="990"/>
      <c r="E173" s="954"/>
      <c r="F173" s="954"/>
      <c r="G173" s="954"/>
      <c r="H173" s="954"/>
      <c r="I173" s="70">
        <f>SUM(I171:I172)</f>
        <v>0</v>
      </c>
    </row>
    <row r="174" spans="1:11" s="195" customFormat="1" x14ac:dyDescent="0.25"/>
    <row r="175" spans="1:11" x14ac:dyDescent="0.25">
      <c r="A175" s="200" t="s">
        <v>74</v>
      </c>
    </row>
    <row r="180" spans="1:15" x14ac:dyDescent="0.25">
      <c r="A180" s="54" t="s">
        <v>202</v>
      </c>
    </row>
    <row r="182" spans="1:15" s="1" customFormat="1" ht="32.25" customHeight="1" x14ac:dyDescent="0.25">
      <c r="A182" s="955" t="s">
        <v>203</v>
      </c>
      <c r="B182" s="955"/>
      <c r="C182" s="955"/>
      <c r="D182" s="955"/>
      <c r="E182" s="955"/>
      <c r="F182" s="955"/>
      <c r="G182" s="955"/>
      <c r="H182" s="955"/>
      <c r="I182" s="955"/>
      <c r="J182" s="955"/>
      <c r="K182" s="955"/>
      <c r="L182" s="955"/>
      <c r="M182" s="955"/>
      <c r="N182" s="955"/>
      <c r="O182" s="285"/>
    </row>
    <row r="183" spans="1:15" ht="19.5" customHeight="1" x14ac:dyDescent="0.25"/>
    <row r="184" spans="1:15" s="1" customFormat="1" ht="30" customHeight="1" x14ac:dyDescent="0.25">
      <c r="A184" s="752" t="s">
        <v>2</v>
      </c>
      <c r="B184" s="752" t="s">
        <v>3</v>
      </c>
      <c r="C184" s="703" t="s">
        <v>4</v>
      </c>
      <c r="D184" s="703"/>
      <c r="E184" s="747" t="s">
        <v>188</v>
      </c>
      <c r="F184" s="747"/>
      <c r="G184" s="747"/>
      <c r="H184" s="747"/>
      <c r="I184" s="747"/>
      <c r="J184" s="747"/>
      <c r="K184" s="747"/>
      <c r="L184" s="747"/>
      <c r="M184" s="975" t="s">
        <v>189</v>
      </c>
      <c r="N184" s="976"/>
    </row>
    <row r="185" spans="1:15" s="1" customFormat="1" ht="33" customHeight="1" x14ac:dyDescent="0.25">
      <c r="A185" s="752"/>
      <c r="B185" s="752"/>
      <c r="C185" s="703"/>
      <c r="D185" s="703"/>
      <c r="E185" s="975">
        <v>2025</v>
      </c>
      <c r="F185" s="976"/>
      <c r="G185" s="747">
        <v>2024</v>
      </c>
      <c r="H185" s="747"/>
      <c r="I185" s="246">
        <v>2023</v>
      </c>
      <c r="J185" s="246">
        <v>2022</v>
      </c>
      <c r="K185" s="747">
        <v>2021</v>
      </c>
      <c r="L185" s="747"/>
      <c r="M185" s="246" t="s">
        <v>179</v>
      </c>
      <c r="N185" s="246" t="s">
        <v>190</v>
      </c>
    </row>
    <row r="186" spans="1:15" s="1" customFormat="1" ht="42" customHeight="1" x14ac:dyDescent="0.25">
      <c r="A186" s="91" t="s">
        <v>191</v>
      </c>
      <c r="B186" s="92" t="s">
        <v>192</v>
      </c>
      <c r="C186" s="744">
        <v>1108925587.0999999</v>
      </c>
      <c r="D186" s="744"/>
      <c r="E186" s="745">
        <f>C186</f>
        <v>1108925587.0999999</v>
      </c>
      <c r="F186" s="746"/>
      <c r="G186" s="744">
        <v>1127546251.1500001</v>
      </c>
      <c r="H186" s="744"/>
      <c r="I186" s="185">
        <v>1224299229.5899999</v>
      </c>
      <c r="J186" s="185">
        <v>1336353719.3199999</v>
      </c>
      <c r="K186" s="987">
        <v>1517135706.3</v>
      </c>
      <c r="L186" s="987"/>
      <c r="M186" s="94" t="s">
        <v>193</v>
      </c>
      <c r="N186" s="71" t="s">
        <v>559</v>
      </c>
    </row>
    <row r="187" spans="1:15" s="1" customFormat="1" ht="24.75" customHeight="1" x14ac:dyDescent="0.25">
      <c r="A187" s="72"/>
      <c r="B187" s="73" t="s">
        <v>194</v>
      </c>
      <c r="C187" s="965">
        <f>C186</f>
        <v>1108925587.0999999</v>
      </c>
      <c r="D187" s="965"/>
      <c r="E187" s="988">
        <f>E186</f>
        <v>1108925587.0999999</v>
      </c>
      <c r="F187" s="989"/>
      <c r="G187" s="965">
        <f>G186</f>
        <v>1127546251.1500001</v>
      </c>
      <c r="H187" s="965"/>
      <c r="I187" s="247">
        <f>I186</f>
        <v>1224299229.5899999</v>
      </c>
      <c r="J187" s="247">
        <f>J186</f>
        <v>1336353719.3199999</v>
      </c>
      <c r="K187" s="965">
        <f>K186</f>
        <v>1517135706.3</v>
      </c>
      <c r="L187" s="965"/>
      <c r="M187" s="247"/>
      <c r="N187" s="254"/>
    </row>
    <row r="188" spans="1:15" s="1" customFormat="1" x14ac:dyDescent="0.25">
      <c r="A188" s="74"/>
      <c r="B188" s="75"/>
      <c r="C188" s="754"/>
      <c r="D188" s="754"/>
      <c r="E188" s="742"/>
      <c r="F188" s="742"/>
      <c r="G188" s="743"/>
      <c r="H188" s="743"/>
      <c r="I188" s="76"/>
      <c r="J188" s="76"/>
      <c r="K188" s="743"/>
      <c r="L188" s="743"/>
      <c r="M188" s="76"/>
      <c r="N188" s="77"/>
    </row>
    <row r="189" spans="1:15" s="1" customFormat="1" ht="39.75" customHeight="1" x14ac:dyDescent="0.25">
      <c r="A189" s="93" t="s">
        <v>195</v>
      </c>
      <c r="B189" s="90" t="s">
        <v>196</v>
      </c>
      <c r="C189" s="744">
        <v>21575240.98</v>
      </c>
      <c r="D189" s="744"/>
      <c r="E189" s="744">
        <f>C189</f>
        <v>21575240.98</v>
      </c>
      <c r="F189" s="744"/>
      <c r="G189" s="744">
        <v>19644522.260000002</v>
      </c>
      <c r="H189" s="744"/>
      <c r="I189" s="272">
        <v>18402351.09</v>
      </c>
      <c r="J189" s="186">
        <v>4567063.37</v>
      </c>
      <c r="K189" s="745">
        <v>4536829.53</v>
      </c>
      <c r="L189" s="746"/>
      <c r="M189" s="95" t="s">
        <v>193</v>
      </c>
      <c r="N189" s="71" t="s">
        <v>559</v>
      </c>
    </row>
    <row r="190" spans="1:15" s="1" customFormat="1" ht="24.75" customHeight="1" x14ac:dyDescent="0.25">
      <c r="A190" s="78"/>
      <c r="B190" s="73" t="s">
        <v>197</v>
      </c>
      <c r="C190" s="748">
        <f>SUM(C189:C189)</f>
        <v>21575240.98</v>
      </c>
      <c r="D190" s="748"/>
      <c r="E190" s="749">
        <f>SUM(E189:E189)</f>
        <v>21575240.98</v>
      </c>
      <c r="F190" s="750"/>
      <c r="G190" s="748">
        <f>SUM(G189:G189)</f>
        <v>19644522.260000002</v>
      </c>
      <c r="H190" s="748"/>
      <c r="I190" s="253">
        <f>SUM(I189:I189)</f>
        <v>18402351.09</v>
      </c>
      <c r="J190" s="252">
        <f>SUM(J189:J189)</f>
        <v>4567063.37</v>
      </c>
      <c r="K190" s="748">
        <f>SUM(K189:K189)</f>
        <v>4536829.53</v>
      </c>
      <c r="L190" s="748"/>
      <c r="M190" s="253"/>
      <c r="N190" s="248"/>
    </row>
    <row r="191" spans="1:15" s="1" customFormat="1" x14ac:dyDescent="0.25">
      <c r="A191" s="74"/>
      <c r="B191" s="79"/>
      <c r="C191" s="755"/>
      <c r="D191" s="755"/>
      <c r="E191" s="755"/>
      <c r="F191" s="755"/>
      <c r="G191" s="753"/>
      <c r="H191" s="753"/>
      <c r="I191" s="80"/>
      <c r="J191" s="80"/>
      <c r="K191" s="753"/>
      <c r="L191" s="753"/>
      <c r="M191" s="80"/>
      <c r="N191" s="81"/>
    </row>
    <row r="192" spans="1:15" s="1" customFormat="1" ht="44.25" customHeight="1" x14ac:dyDescent="0.25">
      <c r="A192" s="82" t="s">
        <v>198</v>
      </c>
      <c r="B192" s="83" t="s">
        <v>199</v>
      </c>
      <c r="C192" s="962">
        <v>176470419</v>
      </c>
      <c r="D192" s="962"/>
      <c r="E192" s="962">
        <f>C192</f>
        <v>176470419</v>
      </c>
      <c r="F192" s="962"/>
      <c r="G192" s="962">
        <v>167997216.97999999</v>
      </c>
      <c r="H192" s="962"/>
      <c r="I192" s="250">
        <v>170229574.84</v>
      </c>
      <c r="J192" s="271">
        <v>169036944.03999999</v>
      </c>
      <c r="K192" s="963">
        <v>159027825.75</v>
      </c>
      <c r="L192" s="964"/>
      <c r="M192" s="251" t="s">
        <v>193</v>
      </c>
      <c r="N192" s="84" t="s">
        <v>559</v>
      </c>
    </row>
    <row r="193" spans="1:14" s="1" customFormat="1" ht="22.5" customHeight="1" x14ac:dyDescent="0.25">
      <c r="A193" s="85"/>
      <c r="B193" s="87" t="s">
        <v>200</v>
      </c>
      <c r="C193" s="966">
        <f>SUM(C192)</f>
        <v>176470419</v>
      </c>
      <c r="D193" s="966"/>
      <c r="E193" s="967">
        <f>SUM(E192)</f>
        <v>176470419</v>
      </c>
      <c r="F193" s="968"/>
      <c r="G193" s="966">
        <f>SUM(G192)</f>
        <v>167997216.97999999</v>
      </c>
      <c r="H193" s="966"/>
      <c r="I193" s="254">
        <f>SUM(I192)</f>
        <v>170229574.84</v>
      </c>
      <c r="J193" s="254">
        <f>SUM(J192)</f>
        <v>169036944.03999999</v>
      </c>
      <c r="K193" s="967">
        <f>SUM(K192)</f>
        <v>159027825.75</v>
      </c>
      <c r="L193" s="968"/>
      <c r="M193" s="251"/>
      <c r="N193" s="86"/>
    </row>
    <row r="194" spans="1:14" s="1" customFormat="1" ht="23.25" customHeight="1" x14ac:dyDescent="0.25">
      <c r="A194" s="78"/>
      <c r="B194" s="87" t="s">
        <v>201</v>
      </c>
      <c r="C194" s="748">
        <f>C187+C190+C193</f>
        <v>1306971247.0799999</v>
      </c>
      <c r="D194" s="748"/>
      <c r="E194" s="749">
        <f>E187+E190+E193</f>
        <v>1306971247.0799999</v>
      </c>
      <c r="F194" s="750"/>
      <c r="G194" s="748">
        <f>G187+G190+G193</f>
        <v>1315187990.3900001</v>
      </c>
      <c r="H194" s="748"/>
      <c r="I194" s="248">
        <f>I187+I190+I193</f>
        <v>1412931155.5199997</v>
      </c>
      <c r="J194" s="248">
        <f>J187+J190+J193</f>
        <v>1509957726.7299998</v>
      </c>
      <c r="K194" s="749">
        <f>K187+K190+K193</f>
        <v>1680700361.5799999</v>
      </c>
      <c r="L194" s="750"/>
      <c r="M194" s="248"/>
      <c r="N194" s="248"/>
    </row>
    <row r="196" spans="1:14" x14ac:dyDescent="0.25">
      <c r="A196" s="200" t="s">
        <v>74</v>
      </c>
    </row>
    <row r="207" spans="1:14" s="255" customFormat="1" ht="42" customHeight="1" x14ac:dyDescent="0.25">
      <c r="A207" s="751" t="s">
        <v>205</v>
      </c>
      <c r="B207" s="751"/>
      <c r="C207" s="751"/>
      <c r="D207" s="751"/>
      <c r="E207" s="751"/>
      <c r="F207" s="751"/>
      <c r="G207" s="751"/>
      <c r="H207" s="751"/>
      <c r="I207" s="751"/>
      <c r="J207" s="751"/>
      <c r="K207" s="751"/>
      <c r="L207" s="751"/>
      <c r="M207" s="751"/>
      <c r="N207" s="751"/>
    </row>
    <row r="210" spans="1:16" ht="28.5" customHeight="1" x14ac:dyDescent="0.25">
      <c r="A210" s="752" t="s">
        <v>2</v>
      </c>
      <c r="B210" s="752" t="s">
        <v>3</v>
      </c>
      <c r="C210" s="703" t="s">
        <v>4</v>
      </c>
      <c r="D210" s="703"/>
      <c r="E210" s="747" t="s">
        <v>206</v>
      </c>
      <c r="F210" s="747"/>
      <c r="G210" s="747">
        <v>180</v>
      </c>
      <c r="H210" s="747"/>
      <c r="I210" s="747">
        <v>365</v>
      </c>
      <c r="J210" s="747" t="s">
        <v>207</v>
      </c>
      <c r="K210" s="747"/>
      <c r="L210" s="747" t="s">
        <v>208</v>
      </c>
      <c r="M210" s="747"/>
      <c r="N210" s="747"/>
    </row>
    <row r="211" spans="1:16" ht="38.25" customHeight="1" x14ac:dyDescent="0.25">
      <c r="A211" s="752"/>
      <c r="B211" s="752"/>
      <c r="C211" s="703"/>
      <c r="D211" s="703"/>
      <c r="E211" s="747"/>
      <c r="F211" s="747"/>
      <c r="G211" s="747"/>
      <c r="H211" s="747"/>
      <c r="I211" s="747"/>
      <c r="J211" s="747"/>
      <c r="K211" s="747"/>
      <c r="L211" s="100" t="s">
        <v>179</v>
      </c>
      <c r="M211" s="747" t="s">
        <v>190</v>
      </c>
      <c r="N211" s="747"/>
    </row>
    <row r="212" spans="1:16" ht="63.75" x14ac:dyDescent="0.25">
      <c r="A212" s="192" t="s">
        <v>209</v>
      </c>
      <c r="B212" s="257" t="s">
        <v>210</v>
      </c>
      <c r="C212" s="739">
        <v>9645264.4800000004</v>
      </c>
      <c r="D212" s="739"/>
      <c r="E212" s="739">
        <v>91578.240000000005</v>
      </c>
      <c r="F212" s="739"/>
      <c r="G212" s="739">
        <v>431354</v>
      </c>
      <c r="H212" s="739"/>
      <c r="I212" s="187">
        <v>1689.95</v>
      </c>
      <c r="J212" s="739">
        <v>9120642.2899999991</v>
      </c>
      <c r="K212" s="739"/>
      <c r="L212" s="189" t="s">
        <v>193</v>
      </c>
      <c r="M212" s="740" t="s">
        <v>561</v>
      </c>
      <c r="N212" s="740"/>
      <c r="O212" s="264"/>
      <c r="P212" s="264"/>
    </row>
    <row r="213" spans="1:16" x14ac:dyDescent="0.25">
      <c r="A213" s="96"/>
      <c r="B213" s="102" t="s">
        <v>194</v>
      </c>
      <c r="C213" s="738">
        <f>SUM(C212)</f>
        <v>9645264.4800000004</v>
      </c>
      <c r="D213" s="738"/>
      <c r="E213" s="738">
        <f>SUM(E212)</f>
        <v>91578.240000000005</v>
      </c>
      <c r="F213" s="738"/>
      <c r="G213" s="738">
        <f>SUM(G212)</f>
        <v>431354</v>
      </c>
      <c r="H213" s="738"/>
      <c r="I213" s="104">
        <f>SUM(I212)</f>
        <v>1689.95</v>
      </c>
      <c r="J213" s="738">
        <f>SUM(J212)</f>
        <v>9120642.2899999991</v>
      </c>
      <c r="K213" s="738"/>
      <c r="L213" s="101"/>
      <c r="M213" s="740"/>
      <c r="N213" s="740"/>
      <c r="P213" s="264"/>
    </row>
    <row r="214" spans="1:16" x14ac:dyDescent="0.25">
      <c r="A214" s="97"/>
      <c r="B214" s="103"/>
      <c r="C214" s="739"/>
      <c r="D214" s="739"/>
      <c r="E214" s="739"/>
      <c r="F214" s="739"/>
      <c r="G214" s="739"/>
      <c r="H214" s="739"/>
      <c r="I214" s="105"/>
      <c r="J214" s="739"/>
      <c r="K214" s="739"/>
      <c r="L214" s="101"/>
      <c r="M214" s="740"/>
      <c r="N214" s="740"/>
      <c r="P214" s="264"/>
    </row>
    <row r="215" spans="1:16" ht="51" x14ac:dyDescent="0.25">
      <c r="A215" s="191" t="s">
        <v>211</v>
      </c>
      <c r="B215" s="258" t="s">
        <v>212</v>
      </c>
      <c r="C215" s="739">
        <v>11459162.720000001</v>
      </c>
      <c r="D215" s="739"/>
      <c r="E215" s="739">
        <v>0</v>
      </c>
      <c r="F215" s="739"/>
      <c r="G215" s="739">
        <v>1285516.46</v>
      </c>
      <c r="H215" s="739"/>
      <c r="I215" s="188">
        <v>2791270.96</v>
      </c>
      <c r="J215" s="739">
        <v>7382375.2999999998</v>
      </c>
      <c r="K215" s="739"/>
      <c r="L215" s="190" t="s">
        <v>213</v>
      </c>
      <c r="M215" s="740" t="s">
        <v>561</v>
      </c>
      <c r="N215" s="740"/>
      <c r="O215" s="264"/>
      <c r="P215" s="264"/>
    </row>
    <row r="216" spans="1:16" x14ac:dyDescent="0.25">
      <c r="A216" s="96"/>
      <c r="B216" s="102" t="s">
        <v>197</v>
      </c>
      <c r="C216" s="738">
        <f>SUM(C215)</f>
        <v>11459162.720000001</v>
      </c>
      <c r="D216" s="738"/>
      <c r="E216" s="738">
        <f>SUM(E215)</f>
        <v>0</v>
      </c>
      <c r="F216" s="738"/>
      <c r="G216" s="738">
        <f>SUM(G215)</f>
        <v>1285516.46</v>
      </c>
      <c r="H216" s="738"/>
      <c r="I216" s="107">
        <f>SUM(I215)</f>
        <v>2791270.96</v>
      </c>
      <c r="J216" s="738">
        <f>SUM(J215)</f>
        <v>7382375.2999999998</v>
      </c>
      <c r="K216" s="738"/>
      <c r="L216" s="108"/>
      <c r="M216" s="740"/>
      <c r="N216" s="740"/>
    </row>
    <row r="217" spans="1:16" x14ac:dyDescent="0.25">
      <c r="A217" s="96"/>
      <c r="B217" s="98"/>
      <c r="C217" s="738"/>
      <c r="D217" s="738"/>
      <c r="E217" s="738"/>
      <c r="F217" s="738"/>
      <c r="G217" s="739"/>
      <c r="H217" s="739"/>
      <c r="I217" s="202"/>
      <c r="J217" s="738"/>
      <c r="K217" s="738"/>
      <c r="L217" s="109"/>
      <c r="M217" s="740"/>
      <c r="N217" s="740"/>
      <c r="O217" s="264"/>
    </row>
    <row r="218" spans="1:16" x14ac:dyDescent="0.25">
      <c r="A218" s="62"/>
      <c r="B218" s="99" t="s">
        <v>201</v>
      </c>
      <c r="C218" s="685">
        <f>C213+C216</f>
        <v>21104427.200000003</v>
      </c>
      <c r="D218" s="685"/>
      <c r="E218" s="685">
        <f>E213+E216</f>
        <v>91578.240000000005</v>
      </c>
      <c r="F218" s="685"/>
      <c r="G218" s="685">
        <f>G213+G216</f>
        <v>1716870.46</v>
      </c>
      <c r="H218" s="685"/>
      <c r="I218" s="106">
        <f>I213+I216</f>
        <v>2792960.91</v>
      </c>
      <c r="J218" s="685">
        <f>J213+J216</f>
        <v>16503017.59</v>
      </c>
      <c r="K218" s="685"/>
      <c r="L218" s="106"/>
      <c r="M218" s="741"/>
      <c r="N218" s="741"/>
      <c r="O218" s="264"/>
    </row>
    <row r="219" spans="1:16" ht="15" customHeight="1" x14ac:dyDescent="0.25">
      <c r="A219" s="578" t="s">
        <v>74</v>
      </c>
      <c r="B219" s="578"/>
      <c r="C219" s="578"/>
      <c r="D219" s="578"/>
      <c r="E219" s="578"/>
      <c r="F219" s="578"/>
      <c r="G219" s="578"/>
      <c r="H219" s="578"/>
      <c r="I219" s="578"/>
      <c r="J219" s="578"/>
      <c r="K219" s="578"/>
      <c r="L219" s="578"/>
      <c r="M219" s="578"/>
      <c r="N219" s="578"/>
      <c r="O219" s="264"/>
    </row>
    <row r="223" spans="1:16" x14ac:dyDescent="0.25">
      <c r="I223" s="264"/>
    </row>
    <row r="224" spans="1:16" x14ac:dyDescent="0.25">
      <c r="I224" s="264"/>
    </row>
    <row r="225" spans="1:14" x14ac:dyDescent="0.25">
      <c r="I225" s="264"/>
    </row>
    <row r="226" spans="1:14" x14ac:dyDescent="0.25">
      <c r="I226" s="264"/>
    </row>
    <row r="227" spans="1:14" x14ac:dyDescent="0.25">
      <c r="I227" s="264"/>
    </row>
    <row r="232" spans="1:14" x14ac:dyDescent="0.25">
      <c r="A232" s="54" t="s">
        <v>226</v>
      </c>
    </row>
    <row r="234" spans="1:14" ht="51" customHeight="1" x14ac:dyDescent="0.25">
      <c r="A234" s="735" t="s">
        <v>214</v>
      </c>
      <c r="B234" s="735"/>
      <c r="C234" s="735"/>
      <c r="D234" s="735"/>
      <c r="E234" s="735"/>
      <c r="F234" s="735"/>
      <c r="G234" s="735"/>
      <c r="H234" s="735"/>
      <c r="I234" s="735"/>
      <c r="J234" s="735"/>
      <c r="K234" s="735"/>
      <c r="L234" s="735"/>
      <c r="M234" s="735"/>
      <c r="N234" s="735"/>
    </row>
    <row r="235" spans="1:14" ht="21" customHeight="1" x14ac:dyDescent="0.25"/>
    <row r="236" spans="1:14" ht="29.25" customHeight="1" x14ac:dyDescent="0.25">
      <c r="A236" s="228" t="s">
        <v>2</v>
      </c>
      <c r="B236" s="597" t="s">
        <v>3</v>
      </c>
      <c r="C236" s="597"/>
      <c r="D236" s="597"/>
      <c r="E236" s="597"/>
      <c r="F236" s="597"/>
      <c r="G236" s="598" t="s">
        <v>4</v>
      </c>
      <c r="H236" s="598"/>
      <c r="I236" s="598"/>
      <c r="J236" s="599" t="s">
        <v>215</v>
      </c>
      <c r="K236" s="599"/>
      <c r="L236" s="599"/>
    </row>
    <row r="237" spans="1:14" ht="38.25" customHeight="1" x14ac:dyDescent="0.25">
      <c r="A237" s="113" t="s">
        <v>216</v>
      </c>
      <c r="B237" s="660" t="s">
        <v>217</v>
      </c>
      <c r="C237" s="660"/>
      <c r="D237" s="660"/>
      <c r="E237" s="660"/>
      <c r="F237" s="660"/>
      <c r="G237" s="661">
        <v>3977366.74</v>
      </c>
      <c r="H237" s="661"/>
      <c r="I237" s="661"/>
      <c r="J237" s="736" t="s">
        <v>562</v>
      </c>
      <c r="K237" s="736"/>
      <c r="L237" s="737"/>
    </row>
    <row r="238" spans="1:14" ht="38.25" customHeight="1" x14ac:dyDescent="0.25">
      <c r="A238" s="112" t="s">
        <v>218</v>
      </c>
      <c r="B238" s="660" t="s">
        <v>219</v>
      </c>
      <c r="C238" s="660"/>
      <c r="D238" s="660"/>
      <c r="E238" s="660"/>
      <c r="F238" s="660"/>
      <c r="G238" s="661">
        <v>0</v>
      </c>
      <c r="H238" s="661"/>
      <c r="I238" s="661"/>
      <c r="J238" s="592"/>
      <c r="K238" s="592"/>
      <c r="L238" s="592"/>
    </row>
    <row r="239" spans="1:14" ht="51" customHeight="1" x14ac:dyDescent="0.25">
      <c r="A239" s="112" t="s">
        <v>220</v>
      </c>
      <c r="B239" s="660" t="s">
        <v>221</v>
      </c>
      <c r="C239" s="660"/>
      <c r="D239" s="660"/>
      <c r="E239" s="660"/>
      <c r="F239" s="660"/>
      <c r="G239" s="661">
        <v>0</v>
      </c>
      <c r="H239" s="661"/>
      <c r="I239" s="661"/>
      <c r="J239" s="592"/>
      <c r="K239" s="592"/>
      <c r="L239" s="592"/>
    </row>
    <row r="240" spans="1:14" ht="63.75" customHeight="1" x14ac:dyDescent="0.25">
      <c r="A240" s="111" t="s">
        <v>222</v>
      </c>
      <c r="B240" s="660" t="s">
        <v>223</v>
      </c>
      <c r="C240" s="660"/>
      <c r="D240" s="660"/>
      <c r="E240" s="660"/>
      <c r="F240" s="660"/>
      <c r="G240" s="661">
        <v>0</v>
      </c>
      <c r="H240" s="661"/>
      <c r="I240" s="661"/>
      <c r="J240" s="592"/>
      <c r="K240" s="592"/>
      <c r="L240" s="592"/>
    </row>
    <row r="241" spans="1:14" ht="46.5" customHeight="1" x14ac:dyDescent="0.25">
      <c r="A241" s="114" t="s">
        <v>224</v>
      </c>
      <c r="B241" s="660" t="s">
        <v>225</v>
      </c>
      <c r="C241" s="660"/>
      <c r="D241" s="660"/>
      <c r="E241" s="660"/>
      <c r="F241" s="660"/>
      <c r="G241" s="661">
        <v>0</v>
      </c>
      <c r="H241" s="661"/>
      <c r="I241" s="661"/>
      <c r="J241" s="722"/>
      <c r="K241" s="723"/>
      <c r="L241" s="724"/>
    </row>
    <row r="242" spans="1:14" ht="41.25" customHeight="1" x14ac:dyDescent="0.25">
      <c r="A242" s="110"/>
      <c r="B242" s="709" t="s">
        <v>13</v>
      </c>
      <c r="C242" s="710"/>
      <c r="D242" s="710"/>
      <c r="E242" s="710"/>
      <c r="F242" s="711"/>
      <c r="G242" s="712">
        <f>SUM(G237:G241)</f>
        <v>3977366.74</v>
      </c>
      <c r="H242" s="712"/>
      <c r="I242" s="712"/>
      <c r="J242" s="592"/>
      <c r="K242" s="592"/>
      <c r="L242" s="592"/>
    </row>
    <row r="243" spans="1:14" ht="28.5" customHeight="1" x14ac:dyDescent="0.25">
      <c r="A243" s="713" t="s">
        <v>74</v>
      </c>
      <c r="B243" s="713"/>
      <c r="C243" s="713"/>
      <c r="D243" s="713"/>
      <c r="E243" s="713"/>
      <c r="F243" s="713"/>
      <c r="G243" s="713"/>
      <c r="H243" s="713"/>
      <c r="I243" s="713"/>
      <c r="J243" s="713"/>
      <c r="K243" s="713"/>
      <c r="L243" s="713"/>
      <c r="M243" s="713"/>
      <c r="N243" s="713"/>
    </row>
    <row r="252" spans="1:14" x14ac:dyDescent="0.25">
      <c r="A252" s="54" t="s">
        <v>227</v>
      </c>
    </row>
    <row r="254" spans="1:14" ht="34.5" customHeight="1" x14ac:dyDescent="0.25">
      <c r="A254" s="714" t="s">
        <v>228</v>
      </c>
      <c r="B254" s="714"/>
      <c r="C254" s="714"/>
      <c r="D254" s="714"/>
      <c r="E254" s="714"/>
      <c r="F254" s="714"/>
      <c r="G254" s="714"/>
      <c r="H254" s="714"/>
      <c r="I254" s="714"/>
      <c r="J254" s="714"/>
      <c r="K254" s="714"/>
      <c r="L254" s="714"/>
      <c r="M254" s="714"/>
      <c r="N254" s="714"/>
    </row>
    <row r="257" spans="1:14" x14ac:dyDescent="0.25">
      <c r="A257" s="715" t="s">
        <v>2</v>
      </c>
      <c r="B257" s="725" t="s">
        <v>3</v>
      </c>
      <c r="C257" s="726"/>
      <c r="D257" s="726"/>
      <c r="E257" s="726"/>
      <c r="F257" s="726"/>
      <c r="G257" s="727"/>
      <c r="H257" s="731" t="s">
        <v>4</v>
      </c>
      <c r="I257" s="732"/>
      <c r="J257" s="716" t="s">
        <v>215</v>
      </c>
      <c r="K257" s="717"/>
      <c r="L257" s="718"/>
    </row>
    <row r="258" spans="1:14" x14ac:dyDescent="0.25">
      <c r="A258" s="715"/>
      <c r="B258" s="728"/>
      <c r="C258" s="729"/>
      <c r="D258" s="729"/>
      <c r="E258" s="729"/>
      <c r="F258" s="729"/>
      <c r="G258" s="730"/>
      <c r="H258" s="733"/>
      <c r="I258" s="734"/>
      <c r="J258" s="719"/>
      <c r="K258" s="720"/>
      <c r="L258" s="721"/>
    </row>
    <row r="259" spans="1:14" ht="38.25" customHeight="1" x14ac:dyDescent="0.25">
      <c r="A259" s="116" t="s">
        <v>229</v>
      </c>
      <c r="B259" s="704" t="s">
        <v>230</v>
      </c>
      <c r="C259" s="705"/>
      <c r="D259" s="705"/>
      <c r="E259" s="705"/>
      <c r="F259" s="705"/>
      <c r="G259" s="706"/>
      <c r="H259" s="707">
        <v>838364.93</v>
      </c>
      <c r="I259" s="708"/>
      <c r="J259" s="694" t="s">
        <v>562</v>
      </c>
      <c r="K259" s="695"/>
      <c r="L259" s="696"/>
    </row>
    <row r="260" spans="1:14" ht="44.25" customHeight="1" x14ac:dyDescent="0.25">
      <c r="A260" s="117" t="s">
        <v>231</v>
      </c>
      <c r="B260" s="704" t="s">
        <v>232</v>
      </c>
      <c r="C260" s="705"/>
      <c r="D260" s="705"/>
      <c r="E260" s="705"/>
      <c r="F260" s="705"/>
      <c r="G260" s="706"/>
      <c r="H260" s="707">
        <v>2561224.66</v>
      </c>
      <c r="I260" s="708"/>
      <c r="J260" s="694" t="s">
        <v>562</v>
      </c>
      <c r="K260" s="695"/>
      <c r="L260" s="696"/>
    </row>
    <row r="261" spans="1:14" ht="46.5" customHeight="1" x14ac:dyDescent="0.25">
      <c r="A261" s="117" t="s">
        <v>233</v>
      </c>
      <c r="B261" s="704" t="s">
        <v>234</v>
      </c>
      <c r="C261" s="705"/>
      <c r="D261" s="705"/>
      <c r="E261" s="705"/>
      <c r="F261" s="705"/>
      <c r="G261" s="706"/>
      <c r="H261" s="707">
        <v>1158480</v>
      </c>
      <c r="I261" s="708"/>
      <c r="J261" s="694" t="s">
        <v>562</v>
      </c>
      <c r="K261" s="695"/>
      <c r="L261" s="696"/>
    </row>
    <row r="262" spans="1:14" ht="42" customHeight="1" x14ac:dyDescent="0.25">
      <c r="A262" s="117" t="s">
        <v>235</v>
      </c>
      <c r="B262" s="704" t="s">
        <v>236</v>
      </c>
      <c r="C262" s="705"/>
      <c r="D262" s="705"/>
      <c r="E262" s="705"/>
      <c r="F262" s="705"/>
      <c r="G262" s="706"/>
      <c r="H262" s="707">
        <v>27275.8</v>
      </c>
      <c r="I262" s="708"/>
      <c r="J262" s="694" t="s">
        <v>562</v>
      </c>
      <c r="K262" s="695"/>
      <c r="L262" s="696"/>
    </row>
    <row r="263" spans="1:14" ht="39" customHeight="1" x14ac:dyDescent="0.25">
      <c r="A263" s="118" t="s">
        <v>237</v>
      </c>
      <c r="B263" s="704" t="s">
        <v>238</v>
      </c>
      <c r="C263" s="705"/>
      <c r="D263" s="705"/>
      <c r="E263" s="705"/>
      <c r="F263" s="705"/>
      <c r="G263" s="706"/>
      <c r="H263" s="991">
        <v>298106.84000000003</v>
      </c>
      <c r="I263" s="708"/>
      <c r="J263" s="694" t="s">
        <v>562</v>
      </c>
      <c r="K263" s="695"/>
      <c r="L263" s="696"/>
    </row>
    <row r="264" spans="1:14" ht="39" customHeight="1" x14ac:dyDescent="0.25">
      <c r="A264" s="117" t="s">
        <v>239</v>
      </c>
      <c r="B264" s="704" t="s">
        <v>114</v>
      </c>
      <c r="C264" s="705"/>
      <c r="D264" s="705"/>
      <c r="E264" s="705"/>
      <c r="F264" s="705"/>
      <c r="G264" s="706"/>
      <c r="H264" s="707">
        <v>4432303.9000000004</v>
      </c>
      <c r="I264" s="708"/>
      <c r="J264" s="694" t="s">
        <v>562</v>
      </c>
      <c r="K264" s="695"/>
      <c r="L264" s="696"/>
    </row>
    <row r="265" spans="1:14" ht="30.75" customHeight="1" x14ac:dyDescent="0.25">
      <c r="A265" s="117" t="s">
        <v>240</v>
      </c>
      <c r="B265" s="704" t="s">
        <v>241</v>
      </c>
      <c r="C265" s="705"/>
      <c r="D265" s="705"/>
      <c r="E265" s="705"/>
      <c r="F265" s="705"/>
      <c r="G265" s="706"/>
      <c r="H265" s="707">
        <v>2860245.93</v>
      </c>
      <c r="I265" s="708"/>
      <c r="J265" s="1003" t="s">
        <v>562</v>
      </c>
      <c r="K265" s="1004"/>
      <c r="L265" s="1005"/>
    </row>
    <row r="266" spans="1:14" ht="24.75" customHeight="1" x14ac:dyDescent="0.25">
      <c r="A266" s="115"/>
      <c r="B266" s="697" t="s">
        <v>13</v>
      </c>
      <c r="C266" s="698"/>
      <c r="D266" s="698"/>
      <c r="E266" s="698"/>
      <c r="F266" s="698"/>
      <c r="G266" s="698"/>
      <c r="H266" s="992">
        <f>SUM(H259:H265)</f>
        <v>12176002.059999999</v>
      </c>
      <c r="I266" s="993"/>
      <c r="J266" s="1006"/>
      <c r="K266" s="695"/>
      <c r="L266" s="696"/>
    </row>
    <row r="267" spans="1:14" ht="17.25" customHeight="1" x14ac:dyDescent="0.25">
      <c r="A267" s="681" t="s">
        <v>74</v>
      </c>
      <c r="B267" s="681"/>
      <c r="C267" s="681"/>
      <c r="D267" s="681"/>
      <c r="E267" s="681"/>
      <c r="F267" s="681"/>
      <c r="G267" s="681"/>
      <c r="H267" s="681"/>
      <c r="I267" s="681"/>
      <c r="J267" s="681"/>
      <c r="K267" s="681"/>
      <c r="L267" s="681"/>
      <c r="M267" s="681"/>
      <c r="N267" s="681"/>
    </row>
    <row r="268" spans="1:14" x14ac:dyDescent="0.25">
      <c r="A268" s="1"/>
      <c r="B268" s="1"/>
      <c r="C268" s="1"/>
      <c r="D268" s="1"/>
      <c r="E268" s="1"/>
      <c r="F268" s="1"/>
    </row>
    <row r="275" spans="1:14" x14ac:dyDescent="0.25">
      <c r="A275" s="54" t="s">
        <v>242</v>
      </c>
    </row>
    <row r="277" spans="1:14" ht="24.75" customHeight="1" x14ac:dyDescent="0.25">
      <c r="A277" s="1007" t="s">
        <v>243</v>
      </c>
      <c r="B277" s="1007"/>
      <c r="C277" s="1007"/>
      <c r="D277" s="1007"/>
      <c r="E277" s="1007"/>
      <c r="F277" s="1007"/>
      <c r="G277" s="1007"/>
      <c r="H277" s="1007"/>
      <c r="I277" s="1007"/>
      <c r="J277" s="1007"/>
      <c r="K277" s="1007"/>
      <c r="L277" s="1007"/>
      <c r="M277" s="1007"/>
      <c r="N277" s="1007"/>
    </row>
    <row r="279" spans="1:14" ht="25.5" customHeight="1" x14ac:dyDescent="0.25">
      <c r="A279" s="249" t="s">
        <v>2</v>
      </c>
      <c r="B279" s="119" t="s">
        <v>3</v>
      </c>
      <c r="C279" s="703" t="s">
        <v>4</v>
      </c>
      <c r="D279" s="703"/>
      <c r="E279" s="703" t="s">
        <v>179</v>
      </c>
      <c r="F279" s="703"/>
      <c r="G279" s="703" t="s">
        <v>244</v>
      </c>
      <c r="H279" s="703"/>
      <c r="I279" s="703" t="s">
        <v>245</v>
      </c>
      <c r="J279" s="703"/>
      <c r="K279" s="703" t="s">
        <v>246</v>
      </c>
      <c r="L279" s="703"/>
      <c r="M279" s="703"/>
    </row>
    <row r="280" spans="1:14" ht="50.25" customHeight="1" x14ac:dyDescent="0.25">
      <c r="A280" s="124" t="s">
        <v>247</v>
      </c>
      <c r="B280" s="125" t="s">
        <v>248</v>
      </c>
      <c r="C280" s="699">
        <v>0</v>
      </c>
      <c r="D280" s="699"/>
      <c r="E280" s="686"/>
      <c r="F280" s="686"/>
      <c r="G280" s="686"/>
      <c r="H280" s="686"/>
      <c r="I280" s="686"/>
      <c r="J280" s="686"/>
      <c r="K280" s="687"/>
      <c r="L280" s="687"/>
      <c r="M280" s="687"/>
    </row>
    <row r="281" spans="1:14" ht="32.25" customHeight="1" x14ac:dyDescent="0.25">
      <c r="A281" s="63"/>
      <c r="B281" s="120"/>
      <c r="C281" s="699"/>
      <c r="D281" s="699"/>
      <c r="E281" s="686"/>
      <c r="F281" s="686"/>
      <c r="G281" s="686"/>
      <c r="H281" s="686"/>
      <c r="I281" s="686"/>
      <c r="J281" s="686"/>
      <c r="K281" s="687"/>
      <c r="L281" s="687"/>
      <c r="M281" s="687"/>
    </row>
    <row r="282" spans="1:14" ht="24.75" customHeight="1" x14ac:dyDescent="0.25">
      <c r="A282" s="63"/>
      <c r="B282" s="120"/>
      <c r="C282" s="699"/>
      <c r="D282" s="699"/>
      <c r="E282" s="686"/>
      <c r="F282" s="686"/>
      <c r="G282" s="686"/>
      <c r="H282" s="686"/>
      <c r="I282" s="686"/>
      <c r="J282" s="686"/>
      <c r="K282" s="700"/>
      <c r="L282" s="701"/>
      <c r="M282" s="702"/>
    </row>
    <row r="283" spans="1:14" ht="32.25" customHeight="1" x14ac:dyDescent="0.25">
      <c r="A283" s="63"/>
      <c r="B283" s="121" t="s">
        <v>249</v>
      </c>
      <c r="C283" s="685">
        <f>SUM(C280:C282)</f>
        <v>0</v>
      </c>
      <c r="D283" s="685"/>
      <c r="E283" s="686"/>
      <c r="F283" s="686"/>
      <c r="G283" s="686"/>
      <c r="H283" s="686"/>
      <c r="I283" s="686"/>
      <c r="J283" s="686"/>
      <c r="K283" s="687"/>
      <c r="L283" s="687"/>
      <c r="M283" s="687"/>
    </row>
    <row r="284" spans="1:14" ht="9" customHeight="1" x14ac:dyDescent="0.25">
      <c r="A284" s="688"/>
      <c r="B284" s="688"/>
      <c r="C284" s="688"/>
      <c r="D284" s="688"/>
      <c r="E284" s="688"/>
      <c r="F284" s="688"/>
      <c r="G284" s="688"/>
    </row>
    <row r="285" spans="1:14" x14ac:dyDescent="0.25">
      <c r="A285" s="681" t="s">
        <v>74</v>
      </c>
      <c r="B285" s="681"/>
      <c r="C285" s="681"/>
      <c r="D285" s="681"/>
      <c r="E285" s="681"/>
      <c r="F285" s="681"/>
      <c r="G285" s="681"/>
      <c r="H285" s="681"/>
      <c r="I285" s="681"/>
      <c r="J285" s="681"/>
      <c r="K285" s="681"/>
      <c r="L285" s="681"/>
      <c r="M285" s="681"/>
      <c r="N285" s="681"/>
    </row>
    <row r="286" spans="1:14" ht="18.75" customHeight="1" x14ac:dyDescent="0.25">
      <c r="A286" s="235"/>
      <c r="B286" s="235"/>
      <c r="C286" s="235"/>
      <c r="D286" s="235"/>
      <c r="E286" s="235"/>
      <c r="F286" s="235"/>
      <c r="G286" s="235"/>
      <c r="H286" s="235"/>
      <c r="I286" s="235"/>
      <c r="J286" s="235"/>
      <c r="K286" s="235"/>
      <c r="L286" s="235"/>
      <c r="M286" s="235"/>
      <c r="N286" s="235"/>
    </row>
    <row r="287" spans="1:14" ht="18" customHeight="1" x14ac:dyDescent="0.25"/>
    <row r="288" spans="1:14" ht="15" customHeight="1" x14ac:dyDescent="0.25">
      <c r="A288" s="682" t="s">
        <v>250</v>
      </c>
      <c r="B288" s="682"/>
      <c r="C288" s="682"/>
      <c r="D288" s="682"/>
      <c r="E288" s="682"/>
      <c r="F288" s="682"/>
      <c r="G288" s="682"/>
      <c r="H288" s="682"/>
      <c r="I288" s="682"/>
      <c r="J288" s="682"/>
      <c r="K288" s="682"/>
      <c r="L288" s="682"/>
      <c r="M288" s="682"/>
      <c r="N288" s="682"/>
    </row>
    <row r="290" spans="1:14" s="1" customFormat="1" x14ac:dyDescent="0.25">
      <c r="A290" s="234" t="s">
        <v>2</v>
      </c>
      <c r="B290" s="683" t="s">
        <v>3</v>
      </c>
      <c r="C290" s="683"/>
      <c r="D290" s="683"/>
      <c r="E290" s="684" t="s">
        <v>4</v>
      </c>
      <c r="F290" s="684"/>
      <c r="G290" s="684"/>
      <c r="H290" s="684" t="s">
        <v>179</v>
      </c>
      <c r="I290" s="684"/>
      <c r="J290" s="684" t="s">
        <v>251</v>
      </c>
      <c r="K290" s="684"/>
    </row>
    <row r="291" spans="1:14" s="1" customFormat="1" ht="34.5" customHeight="1" x14ac:dyDescent="0.25">
      <c r="A291" s="123" t="s">
        <v>252</v>
      </c>
      <c r="B291" s="693" t="s">
        <v>572</v>
      </c>
      <c r="C291" s="693"/>
      <c r="D291" s="693"/>
      <c r="E291" s="678">
        <v>0</v>
      </c>
      <c r="F291" s="678"/>
      <c r="G291" s="678"/>
      <c r="H291" s="679"/>
      <c r="I291" s="679"/>
      <c r="J291" s="679"/>
      <c r="K291" s="679"/>
    </row>
    <row r="292" spans="1:14" s="1" customFormat="1" ht="39" customHeight="1" x14ac:dyDescent="0.25">
      <c r="A292" s="123" t="s">
        <v>253</v>
      </c>
      <c r="B292" s="693" t="s">
        <v>571</v>
      </c>
      <c r="C292" s="693"/>
      <c r="D292" s="693"/>
      <c r="E292" s="678">
        <v>0</v>
      </c>
      <c r="F292" s="678"/>
      <c r="G292" s="678"/>
      <c r="H292" s="679"/>
      <c r="I292" s="679"/>
      <c r="J292" s="679"/>
      <c r="K292" s="679"/>
    </row>
    <row r="293" spans="1:14" s="1" customFormat="1" ht="44.25" customHeight="1" x14ac:dyDescent="0.25">
      <c r="A293" s="123" t="s">
        <v>254</v>
      </c>
      <c r="B293" s="693" t="s">
        <v>570</v>
      </c>
      <c r="C293" s="693"/>
      <c r="D293" s="693"/>
      <c r="E293" s="678">
        <v>0</v>
      </c>
      <c r="F293" s="678"/>
      <c r="G293" s="678"/>
      <c r="H293" s="679"/>
      <c r="I293" s="679"/>
      <c r="J293" s="679"/>
      <c r="K293" s="679"/>
    </row>
    <row r="294" spans="1:14" s="1" customFormat="1" ht="21" customHeight="1" x14ac:dyDescent="0.25">
      <c r="A294" s="122"/>
      <c r="B294" s="693"/>
      <c r="C294" s="693"/>
      <c r="D294" s="693"/>
      <c r="E294" s="678"/>
      <c r="F294" s="678"/>
      <c r="G294" s="678"/>
      <c r="H294" s="679"/>
      <c r="I294" s="679"/>
      <c r="J294" s="679"/>
      <c r="K294" s="679"/>
    </row>
    <row r="295" spans="1:14" s="1" customFormat="1" ht="25.5" customHeight="1" x14ac:dyDescent="0.25">
      <c r="A295" s="122"/>
      <c r="B295" s="690" t="s">
        <v>13</v>
      </c>
      <c r="C295" s="690"/>
      <c r="D295" s="690"/>
      <c r="E295" s="691">
        <f>SUM(E291:E294)</f>
        <v>0</v>
      </c>
      <c r="F295" s="691"/>
      <c r="G295" s="691"/>
      <c r="H295" s="679"/>
      <c r="I295" s="679"/>
      <c r="J295" s="679"/>
      <c r="K295" s="679"/>
    </row>
    <row r="296" spans="1:14" s="1" customFormat="1" ht="39.75" customHeight="1" x14ac:dyDescent="0.25">
      <c r="A296" s="607" t="s">
        <v>74</v>
      </c>
      <c r="B296" s="607"/>
      <c r="C296" s="607"/>
      <c r="D296" s="607"/>
      <c r="E296" s="607"/>
      <c r="F296" s="607"/>
      <c r="G296" s="607"/>
      <c r="H296" s="607"/>
      <c r="I296" s="607"/>
      <c r="J296" s="607"/>
      <c r="K296" s="607"/>
      <c r="L296" s="607"/>
      <c r="M296" s="607"/>
      <c r="N296" s="607"/>
    </row>
    <row r="298" spans="1:14" ht="21.75" customHeight="1" x14ac:dyDescent="0.25">
      <c r="A298" s="126" t="s">
        <v>255</v>
      </c>
      <c r="B298" s="126"/>
      <c r="C298" s="126"/>
      <c r="D298" s="126"/>
      <c r="E298" s="126"/>
      <c r="F298" s="126"/>
      <c r="G298" s="126"/>
      <c r="H298" s="126"/>
    </row>
    <row r="300" spans="1:14" ht="50.25" customHeight="1" x14ac:dyDescent="0.25">
      <c r="A300" s="692" t="s">
        <v>256</v>
      </c>
      <c r="B300" s="692"/>
      <c r="C300" s="692"/>
      <c r="D300" s="692"/>
      <c r="E300" s="692"/>
      <c r="F300" s="692"/>
      <c r="G300" s="692"/>
      <c r="H300" s="692"/>
      <c r="I300" s="692"/>
      <c r="J300" s="692"/>
      <c r="K300" s="692"/>
      <c r="L300" s="692"/>
      <c r="M300" s="692"/>
      <c r="N300" s="692"/>
    </row>
    <row r="301" spans="1:14" ht="33" customHeight="1" x14ac:dyDescent="0.25">
      <c r="A301" s="689" t="s">
        <v>284</v>
      </c>
      <c r="B301" s="689"/>
      <c r="C301" s="134"/>
      <c r="D301" s="134"/>
      <c r="E301" s="134"/>
      <c r="F301" s="134"/>
      <c r="G301" s="134"/>
      <c r="H301" s="134"/>
      <c r="I301" s="134"/>
      <c r="J301" s="134"/>
      <c r="K301" s="134"/>
      <c r="L301" s="134"/>
      <c r="M301" s="134"/>
      <c r="N301" s="134"/>
    </row>
    <row r="303" spans="1:14" ht="51" customHeight="1" x14ac:dyDescent="0.25">
      <c r="A303" s="130" t="s">
        <v>2</v>
      </c>
      <c r="B303" s="597" t="s">
        <v>3</v>
      </c>
      <c r="C303" s="597"/>
      <c r="D303" s="598" t="s">
        <v>4</v>
      </c>
      <c r="E303" s="598"/>
      <c r="F303" s="598" t="s">
        <v>257</v>
      </c>
      <c r="G303" s="598"/>
      <c r="H303" s="598" t="s">
        <v>258</v>
      </c>
      <c r="I303" s="598"/>
      <c r="J303" s="598" t="s">
        <v>259</v>
      </c>
      <c r="K303" s="598"/>
      <c r="L303" s="230" t="s">
        <v>260</v>
      </c>
      <c r="M303" s="598" t="s">
        <v>244</v>
      </c>
      <c r="N303" s="598"/>
    </row>
    <row r="304" spans="1:14" ht="69" customHeight="1" x14ac:dyDescent="0.25">
      <c r="A304" s="131" t="s">
        <v>261</v>
      </c>
      <c r="B304" s="660" t="s">
        <v>565</v>
      </c>
      <c r="C304" s="660"/>
      <c r="D304" s="661">
        <v>706567789.60000002</v>
      </c>
      <c r="E304" s="661"/>
      <c r="F304" s="675">
        <v>0</v>
      </c>
      <c r="G304" s="675"/>
      <c r="H304" s="676">
        <v>0</v>
      </c>
      <c r="I304" s="676"/>
      <c r="J304" s="680"/>
      <c r="K304" s="680"/>
      <c r="L304" s="229"/>
      <c r="M304" s="680"/>
      <c r="N304" s="680"/>
    </row>
    <row r="305" spans="1:14" ht="58.5" customHeight="1" x14ac:dyDescent="0.25">
      <c r="A305" s="131" t="s">
        <v>263</v>
      </c>
      <c r="B305" s="660" t="s">
        <v>566</v>
      </c>
      <c r="C305" s="660"/>
      <c r="D305" s="661">
        <v>0</v>
      </c>
      <c r="E305" s="661"/>
      <c r="F305" s="675">
        <v>0</v>
      </c>
      <c r="G305" s="675"/>
      <c r="H305" s="676">
        <v>0</v>
      </c>
      <c r="I305" s="676"/>
      <c r="J305" s="680"/>
      <c r="K305" s="680"/>
      <c r="L305" s="229"/>
      <c r="M305" s="680"/>
      <c r="N305" s="680"/>
    </row>
    <row r="306" spans="1:14" ht="57" customHeight="1" x14ac:dyDescent="0.25">
      <c r="A306" s="131" t="s">
        <v>265</v>
      </c>
      <c r="B306" s="660" t="s">
        <v>567</v>
      </c>
      <c r="C306" s="660"/>
      <c r="D306" s="676">
        <v>245183792.47</v>
      </c>
      <c r="E306" s="676"/>
      <c r="F306" s="632">
        <v>-29987.599999999999</v>
      </c>
      <c r="G306" s="632"/>
      <c r="H306" s="632">
        <v>-204686303.22999999</v>
      </c>
      <c r="I306" s="632"/>
      <c r="J306" s="662" t="s">
        <v>564</v>
      </c>
      <c r="K306" s="662"/>
      <c r="L306" s="269">
        <v>3.3000000000000002E-2</v>
      </c>
      <c r="M306" s="662" t="s">
        <v>563</v>
      </c>
      <c r="N306" s="662"/>
    </row>
    <row r="307" spans="1:14" ht="57" customHeight="1" x14ac:dyDescent="0.25">
      <c r="A307" s="131" t="s">
        <v>268</v>
      </c>
      <c r="B307" s="660" t="s">
        <v>568</v>
      </c>
      <c r="C307" s="660"/>
      <c r="D307" s="661">
        <v>2260017424.52</v>
      </c>
      <c r="E307" s="661"/>
      <c r="F307" s="632">
        <v>-11691819.199999999</v>
      </c>
      <c r="G307" s="632"/>
      <c r="H307" s="632">
        <v>-1819154865.3099999</v>
      </c>
      <c r="I307" s="632"/>
      <c r="J307" s="662" t="s">
        <v>564</v>
      </c>
      <c r="K307" s="662"/>
      <c r="L307" s="205">
        <v>0.04</v>
      </c>
      <c r="M307" s="662" t="s">
        <v>563</v>
      </c>
      <c r="N307" s="662"/>
    </row>
    <row r="308" spans="1:14" ht="63.75" customHeight="1" x14ac:dyDescent="0.25">
      <c r="A308" s="131" t="s">
        <v>270</v>
      </c>
      <c r="B308" s="660" t="s">
        <v>569</v>
      </c>
      <c r="C308" s="660"/>
      <c r="D308" s="673">
        <v>97437908.829999998</v>
      </c>
      <c r="E308" s="674"/>
      <c r="F308" s="675">
        <v>0</v>
      </c>
      <c r="G308" s="675"/>
      <c r="H308" s="676">
        <v>0</v>
      </c>
      <c r="I308" s="676"/>
      <c r="J308" s="677"/>
      <c r="K308" s="677"/>
      <c r="L308" s="127"/>
      <c r="M308" s="677"/>
      <c r="N308" s="677"/>
    </row>
    <row r="309" spans="1:14" ht="39.75" customHeight="1" x14ac:dyDescent="0.25">
      <c r="A309" s="129"/>
      <c r="B309" s="669" t="s">
        <v>13</v>
      </c>
      <c r="C309" s="670"/>
      <c r="D309" s="595">
        <f>SUM(D304:D308)</f>
        <v>3309206915.4200001</v>
      </c>
      <c r="E309" s="595"/>
      <c r="F309" s="671">
        <f>F304+F305+F306+F307+F308</f>
        <v>-11721806.799999999</v>
      </c>
      <c r="G309" s="671"/>
      <c r="H309" s="671">
        <f>H304+H305+H306+H307+H308</f>
        <v>-2023841168.54</v>
      </c>
      <c r="I309" s="671"/>
      <c r="J309" s="672"/>
      <c r="K309" s="672"/>
      <c r="L309" s="229"/>
      <c r="M309" s="672"/>
      <c r="N309" s="672"/>
    </row>
    <row r="310" spans="1:14" ht="24" customHeight="1" x14ac:dyDescent="0.25">
      <c r="A310" s="135"/>
      <c r="B310" s="136"/>
      <c r="C310" s="136"/>
      <c r="D310" s="137"/>
      <c r="E310" s="137"/>
      <c r="F310" s="137"/>
      <c r="G310" s="137"/>
      <c r="H310" s="137"/>
      <c r="I310" s="137"/>
      <c r="J310" s="138"/>
      <c r="K310" s="138"/>
      <c r="L310" s="139"/>
      <c r="M310" s="138"/>
      <c r="N310" s="138"/>
    </row>
    <row r="311" spans="1:14" ht="36.75" customHeight="1" x14ac:dyDescent="0.25">
      <c r="A311" s="667" t="s">
        <v>271</v>
      </c>
      <c r="B311" s="667"/>
      <c r="C311" s="136"/>
      <c r="D311" s="137"/>
      <c r="E311" s="137"/>
      <c r="F311" s="137"/>
      <c r="G311" s="137"/>
      <c r="H311" s="137"/>
      <c r="I311" s="137"/>
      <c r="J311" s="138"/>
      <c r="K311" s="138"/>
      <c r="L311" s="139"/>
      <c r="M311" s="138"/>
      <c r="N311" s="138"/>
    </row>
    <row r="312" spans="1:14" ht="51" customHeight="1" x14ac:dyDescent="0.25">
      <c r="A312" s="227" t="s">
        <v>2</v>
      </c>
      <c r="B312" s="668" t="s">
        <v>3</v>
      </c>
      <c r="C312" s="668"/>
      <c r="D312" s="598" t="s">
        <v>4</v>
      </c>
      <c r="E312" s="598"/>
      <c r="F312" s="598" t="s">
        <v>257</v>
      </c>
      <c r="G312" s="598"/>
      <c r="H312" s="598" t="s">
        <v>258</v>
      </c>
      <c r="I312" s="598"/>
      <c r="J312" s="598" t="s">
        <v>259</v>
      </c>
      <c r="K312" s="598"/>
      <c r="L312" s="230" t="s">
        <v>260</v>
      </c>
      <c r="M312" s="598" t="s">
        <v>244</v>
      </c>
      <c r="N312" s="598"/>
    </row>
    <row r="313" spans="1:14" ht="57.75" customHeight="1" x14ac:dyDescent="0.25">
      <c r="A313" s="233" t="s">
        <v>273</v>
      </c>
      <c r="B313" s="665" t="s">
        <v>274</v>
      </c>
      <c r="C313" s="666"/>
      <c r="D313" s="661">
        <v>39625678.380000003</v>
      </c>
      <c r="E313" s="661"/>
      <c r="F313" s="632">
        <v>-610015.06999999995</v>
      </c>
      <c r="G313" s="632"/>
      <c r="H313" s="632">
        <v>-37818129.170000002</v>
      </c>
      <c r="I313" s="632"/>
      <c r="J313" s="662" t="s">
        <v>266</v>
      </c>
      <c r="K313" s="662"/>
      <c r="L313" s="205">
        <v>0.1</v>
      </c>
      <c r="M313" s="662" t="s">
        <v>267</v>
      </c>
      <c r="N313" s="662"/>
    </row>
    <row r="314" spans="1:14" ht="63" customHeight="1" x14ac:dyDescent="0.25">
      <c r="A314" s="233" t="s">
        <v>275</v>
      </c>
      <c r="B314" s="665" t="s">
        <v>276</v>
      </c>
      <c r="C314" s="666"/>
      <c r="D314" s="661">
        <v>48304.61</v>
      </c>
      <c r="E314" s="661"/>
      <c r="F314" s="632">
        <v>-5905.43</v>
      </c>
      <c r="G314" s="632"/>
      <c r="H314" s="632">
        <v>-32374.25</v>
      </c>
      <c r="I314" s="632"/>
      <c r="J314" s="662" t="s">
        <v>266</v>
      </c>
      <c r="K314" s="662"/>
      <c r="L314" s="205">
        <v>0.1</v>
      </c>
      <c r="M314" s="662" t="s">
        <v>267</v>
      </c>
      <c r="N314" s="662"/>
    </row>
    <row r="315" spans="1:14" ht="63.75" customHeight="1" x14ac:dyDescent="0.25">
      <c r="A315" s="233" t="s">
        <v>277</v>
      </c>
      <c r="B315" s="663" t="s">
        <v>278</v>
      </c>
      <c r="C315" s="664"/>
      <c r="D315" s="661">
        <v>25000</v>
      </c>
      <c r="E315" s="661"/>
      <c r="F315" s="632">
        <v>-1236.3399999999999</v>
      </c>
      <c r="G315" s="632"/>
      <c r="H315" s="632">
        <v>-13715.85</v>
      </c>
      <c r="I315" s="632"/>
      <c r="J315" s="662" t="s">
        <v>266</v>
      </c>
      <c r="K315" s="662"/>
      <c r="L315" s="270">
        <v>0.1</v>
      </c>
      <c r="M315" s="662" t="s">
        <v>267</v>
      </c>
      <c r="N315" s="662"/>
    </row>
    <row r="316" spans="1:14" ht="66" customHeight="1" x14ac:dyDescent="0.25">
      <c r="A316" s="233" t="s">
        <v>279</v>
      </c>
      <c r="B316" s="660" t="s">
        <v>280</v>
      </c>
      <c r="C316" s="660"/>
      <c r="D316" s="661">
        <v>31448713.859999999</v>
      </c>
      <c r="E316" s="661"/>
      <c r="F316" s="632">
        <v>-1162002.25</v>
      </c>
      <c r="G316" s="632"/>
      <c r="H316" s="632">
        <v>-24005993.57</v>
      </c>
      <c r="I316" s="632"/>
      <c r="J316" s="662" t="s">
        <v>266</v>
      </c>
      <c r="K316" s="662"/>
      <c r="L316" s="270">
        <v>0.2</v>
      </c>
      <c r="M316" s="662" t="s">
        <v>267</v>
      </c>
      <c r="N316" s="662"/>
    </row>
    <row r="317" spans="1:14" ht="64.5" customHeight="1" x14ac:dyDescent="0.25">
      <c r="A317" s="233" t="s">
        <v>281</v>
      </c>
      <c r="B317" s="660" t="s">
        <v>282</v>
      </c>
      <c r="C317" s="660"/>
      <c r="D317" s="661">
        <v>82405503.409999996</v>
      </c>
      <c r="E317" s="661"/>
      <c r="F317" s="632">
        <v>-2790062</v>
      </c>
      <c r="G317" s="632"/>
      <c r="H317" s="632">
        <v>-58099614.950000003</v>
      </c>
      <c r="I317" s="632"/>
      <c r="J317" s="662" t="s">
        <v>266</v>
      </c>
      <c r="K317" s="662"/>
      <c r="L317" s="270">
        <v>0.1</v>
      </c>
      <c r="M317" s="662" t="s">
        <v>267</v>
      </c>
      <c r="N317" s="662"/>
    </row>
    <row r="318" spans="1:14" ht="40.5" customHeight="1" x14ac:dyDescent="0.25">
      <c r="A318" s="132"/>
      <c r="B318" s="654" t="s">
        <v>13</v>
      </c>
      <c r="C318" s="654"/>
      <c r="D318" s="656">
        <f>D313+D314+D315+D316+D317</f>
        <v>153553200.25999999</v>
      </c>
      <c r="E318" s="656"/>
      <c r="F318" s="656">
        <f>F313+F314+F315+F316+F317</f>
        <v>-4569221.09</v>
      </c>
      <c r="G318" s="656"/>
      <c r="H318" s="658">
        <f>H313+H314+H315+H316+H317</f>
        <v>-119969827.79000001</v>
      </c>
      <c r="I318" s="659"/>
      <c r="J318" s="657"/>
      <c r="K318" s="657"/>
      <c r="L318" s="128"/>
      <c r="M318" s="657"/>
      <c r="N318" s="657"/>
    </row>
    <row r="319" spans="1:14" ht="44.25" customHeight="1" x14ac:dyDescent="0.25">
      <c r="A319" s="133"/>
      <c r="B319" s="654" t="s">
        <v>283</v>
      </c>
      <c r="C319" s="654"/>
      <c r="D319" s="655"/>
      <c r="E319" s="655"/>
      <c r="F319" s="656">
        <f>F309+F318</f>
        <v>-16291027.889999999</v>
      </c>
      <c r="G319" s="656"/>
      <c r="H319" s="656">
        <f>H309+H318</f>
        <v>-2143810996.3299999</v>
      </c>
      <c r="I319" s="656"/>
      <c r="J319" s="657"/>
      <c r="K319" s="657"/>
      <c r="L319" s="128"/>
      <c r="M319" s="657"/>
      <c r="N319" s="657"/>
    </row>
    <row r="321" spans="1:15" x14ac:dyDescent="0.25">
      <c r="A321" s="607" t="s">
        <v>74</v>
      </c>
      <c r="B321" s="607"/>
      <c r="C321" s="607"/>
      <c r="D321" s="607"/>
      <c r="E321" s="607"/>
      <c r="F321" s="607"/>
      <c r="G321" s="607"/>
      <c r="H321" s="607"/>
      <c r="I321" s="607"/>
      <c r="J321" s="607"/>
      <c r="K321" s="607"/>
      <c r="L321" s="607"/>
      <c r="M321" s="607"/>
      <c r="N321" s="607"/>
    </row>
    <row r="323" spans="1:15" ht="11.25" customHeight="1" x14ac:dyDescent="0.25"/>
    <row r="324" spans="1:15" ht="29.25" customHeight="1" x14ac:dyDescent="0.25">
      <c r="A324" s="650" t="s">
        <v>497</v>
      </c>
      <c r="B324" s="650"/>
      <c r="C324" s="650"/>
      <c r="D324" s="650"/>
      <c r="E324" s="650"/>
      <c r="F324" s="650"/>
      <c r="G324" s="650"/>
      <c r="H324" s="650"/>
      <c r="I324" s="650"/>
      <c r="J324" s="650"/>
      <c r="K324" s="650"/>
      <c r="L324" s="650"/>
      <c r="M324" s="650"/>
      <c r="N324" s="650"/>
    </row>
    <row r="325" spans="1:15" ht="23.25" customHeight="1" x14ac:dyDescent="0.25">
      <c r="A325" s="651" t="s">
        <v>285</v>
      </c>
      <c r="B325" s="651"/>
      <c r="C325" s="651"/>
      <c r="D325" s="140"/>
      <c r="E325" s="140"/>
      <c r="F325" s="140"/>
      <c r="G325" s="140"/>
    </row>
    <row r="326" spans="1:15" ht="3.75" customHeight="1" x14ac:dyDescent="0.25"/>
    <row r="327" spans="1:15" ht="38.25" customHeight="1" x14ac:dyDescent="0.25">
      <c r="A327" s="232" t="s">
        <v>2</v>
      </c>
      <c r="B327" s="652" t="s">
        <v>3</v>
      </c>
      <c r="C327" s="652"/>
      <c r="D327" s="652"/>
      <c r="E327" s="653" t="s">
        <v>4</v>
      </c>
      <c r="F327" s="653"/>
      <c r="G327" s="653" t="s">
        <v>286</v>
      </c>
      <c r="H327" s="653"/>
      <c r="I327" s="653" t="s">
        <v>287</v>
      </c>
      <c r="J327" s="653"/>
      <c r="K327" s="653" t="s">
        <v>260</v>
      </c>
      <c r="L327" s="653"/>
      <c r="M327" s="598" t="s">
        <v>288</v>
      </c>
      <c r="N327" s="598"/>
      <c r="O327" s="286"/>
    </row>
    <row r="328" spans="1:15" ht="27" customHeight="1" x14ac:dyDescent="0.25">
      <c r="A328" s="141" t="s">
        <v>289</v>
      </c>
      <c r="B328" s="649" t="s">
        <v>290</v>
      </c>
      <c r="C328" s="649"/>
      <c r="D328" s="649"/>
      <c r="E328" s="639"/>
      <c r="F328" s="639"/>
      <c r="G328" s="634"/>
      <c r="H328" s="634"/>
      <c r="I328" s="634"/>
      <c r="J328" s="634"/>
      <c r="K328" s="640"/>
      <c r="L328" s="640"/>
      <c r="M328" s="641"/>
      <c r="N328" s="641"/>
    </row>
    <row r="329" spans="1:15" ht="26.25" customHeight="1" x14ac:dyDescent="0.25">
      <c r="A329" s="142" t="s">
        <v>291</v>
      </c>
      <c r="B329" s="646" t="s">
        <v>292</v>
      </c>
      <c r="C329" s="646"/>
      <c r="D329" s="646"/>
      <c r="E329" s="647">
        <v>2250716.41</v>
      </c>
      <c r="F329" s="647"/>
      <c r="G329" s="648">
        <v>0</v>
      </c>
      <c r="H329" s="648"/>
      <c r="I329" s="648">
        <v>0</v>
      </c>
      <c r="J329" s="648"/>
      <c r="K329" s="640"/>
      <c r="L329" s="640"/>
      <c r="M329" s="637" t="s">
        <v>573</v>
      </c>
      <c r="N329" s="637"/>
    </row>
    <row r="330" spans="1:15" ht="25.5" customHeight="1" x14ac:dyDescent="0.25">
      <c r="A330" s="142" t="s">
        <v>293</v>
      </c>
      <c r="B330" s="646" t="s">
        <v>294</v>
      </c>
      <c r="C330" s="646"/>
      <c r="D330" s="646"/>
      <c r="E330" s="647">
        <v>0</v>
      </c>
      <c r="F330" s="647"/>
      <c r="G330" s="648">
        <v>0</v>
      </c>
      <c r="H330" s="648"/>
      <c r="I330" s="648">
        <v>0</v>
      </c>
      <c r="J330" s="648"/>
      <c r="K330" s="640"/>
      <c r="L330" s="640"/>
      <c r="M330" s="637"/>
      <c r="N330" s="637"/>
    </row>
    <row r="331" spans="1:15" ht="25.5" customHeight="1" x14ac:dyDescent="0.25">
      <c r="A331" s="142" t="s">
        <v>295</v>
      </c>
      <c r="B331" s="646" t="s">
        <v>296</v>
      </c>
      <c r="C331" s="646"/>
      <c r="D331" s="646"/>
      <c r="E331" s="647">
        <v>0</v>
      </c>
      <c r="F331" s="647"/>
      <c r="G331" s="648">
        <v>0</v>
      </c>
      <c r="H331" s="648"/>
      <c r="I331" s="648">
        <v>0</v>
      </c>
      <c r="J331" s="648"/>
      <c r="K331" s="640"/>
      <c r="L331" s="640"/>
      <c r="M331" s="637"/>
      <c r="N331" s="637"/>
    </row>
    <row r="332" spans="1:15" ht="26.25" customHeight="1" x14ac:dyDescent="0.25">
      <c r="A332" s="142" t="s">
        <v>297</v>
      </c>
      <c r="B332" s="646" t="s">
        <v>298</v>
      </c>
      <c r="C332" s="646"/>
      <c r="D332" s="646"/>
      <c r="E332" s="647">
        <v>55818.04</v>
      </c>
      <c r="F332" s="647"/>
      <c r="G332" s="648">
        <v>0</v>
      </c>
      <c r="H332" s="648"/>
      <c r="I332" s="648">
        <v>0</v>
      </c>
      <c r="J332" s="648"/>
      <c r="K332" s="640"/>
      <c r="L332" s="640"/>
      <c r="M332" s="637" t="s">
        <v>573</v>
      </c>
      <c r="N332" s="637"/>
    </row>
    <row r="333" spans="1:15" ht="29.25" customHeight="1" x14ac:dyDescent="0.25">
      <c r="A333" s="142" t="s">
        <v>299</v>
      </c>
      <c r="B333" s="646" t="s">
        <v>300</v>
      </c>
      <c r="C333" s="646"/>
      <c r="D333" s="646"/>
      <c r="E333" s="647">
        <v>0</v>
      </c>
      <c r="F333" s="647"/>
      <c r="G333" s="648">
        <v>0</v>
      </c>
      <c r="H333" s="648"/>
      <c r="I333" s="648">
        <v>0</v>
      </c>
      <c r="J333" s="648"/>
      <c r="K333" s="640"/>
      <c r="L333" s="640"/>
      <c r="M333" s="637"/>
      <c r="N333" s="637"/>
    </row>
    <row r="334" spans="1:15" ht="18" customHeight="1" x14ac:dyDescent="0.25">
      <c r="A334" s="144"/>
      <c r="B334" s="643" t="s">
        <v>13</v>
      </c>
      <c r="C334" s="644"/>
      <c r="D334" s="645"/>
      <c r="E334" s="614">
        <f>SUM(E329:E333)</f>
        <v>2306534.4500000002</v>
      </c>
      <c r="F334" s="614"/>
      <c r="G334" s="614">
        <f>SUM(G329:G333)</f>
        <v>0</v>
      </c>
      <c r="H334" s="614"/>
      <c r="I334" s="614">
        <f>SUM(I329:I333)</f>
        <v>0</v>
      </c>
      <c r="J334" s="614"/>
      <c r="K334" s="640"/>
      <c r="L334" s="640"/>
      <c r="M334" s="617"/>
      <c r="N334" s="617"/>
    </row>
    <row r="335" spans="1:15" ht="15.75" customHeight="1" x14ac:dyDescent="0.25">
      <c r="A335" s="147"/>
      <c r="B335" s="642"/>
      <c r="C335" s="642"/>
      <c r="D335" s="642"/>
      <c r="E335" s="642"/>
      <c r="F335" s="642"/>
      <c r="G335" s="642"/>
      <c r="H335" s="642"/>
      <c r="I335" s="642"/>
      <c r="J335" s="642"/>
      <c r="K335" s="642"/>
      <c r="L335" s="642"/>
      <c r="M335" s="642"/>
      <c r="N335" s="642"/>
    </row>
    <row r="336" spans="1:15" ht="29.25" customHeight="1" x14ac:dyDescent="0.25">
      <c r="A336" s="141" t="s">
        <v>301</v>
      </c>
      <c r="B336" s="638" t="s">
        <v>302</v>
      </c>
      <c r="C336" s="638"/>
      <c r="D336" s="638"/>
      <c r="E336" s="639"/>
      <c r="F336" s="639"/>
      <c r="G336" s="634"/>
      <c r="H336" s="634"/>
      <c r="I336" s="634"/>
      <c r="J336" s="634"/>
      <c r="K336" s="640"/>
      <c r="L336" s="640"/>
      <c r="M336" s="641"/>
      <c r="N336" s="641"/>
    </row>
    <row r="337" spans="1:14" ht="32.25" customHeight="1" x14ac:dyDescent="0.25">
      <c r="A337" s="231" t="s">
        <v>303</v>
      </c>
      <c r="B337" s="635" t="s">
        <v>558</v>
      </c>
      <c r="C337" s="635"/>
      <c r="D337" s="635"/>
      <c r="E337" s="630">
        <v>8805500</v>
      </c>
      <c r="F337" s="630"/>
      <c r="G337" s="631">
        <v>0</v>
      </c>
      <c r="H337" s="631"/>
      <c r="I337" s="631">
        <v>0</v>
      </c>
      <c r="J337" s="631"/>
      <c r="K337" s="636"/>
      <c r="L337" s="636"/>
      <c r="M337" s="637"/>
      <c r="N337" s="637"/>
    </row>
    <row r="338" spans="1:14" ht="31.5" customHeight="1" x14ac:dyDescent="0.25">
      <c r="A338" s="145" t="s">
        <v>304</v>
      </c>
      <c r="B338" s="635" t="s">
        <v>305</v>
      </c>
      <c r="C338" s="635"/>
      <c r="D338" s="635"/>
      <c r="E338" s="630">
        <v>0</v>
      </c>
      <c r="F338" s="630"/>
      <c r="G338" s="631">
        <v>0</v>
      </c>
      <c r="H338" s="631"/>
      <c r="I338" s="631">
        <v>0</v>
      </c>
      <c r="J338" s="631"/>
      <c r="K338" s="636"/>
      <c r="L338" s="636"/>
      <c r="M338" s="637"/>
      <c r="N338" s="637"/>
    </row>
    <row r="339" spans="1:14" ht="30.75" customHeight="1" x14ac:dyDescent="0.25">
      <c r="A339" s="145" t="s">
        <v>306</v>
      </c>
      <c r="B339" s="629" t="s">
        <v>307</v>
      </c>
      <c r="C339" s="629"/>
      <c r="D339" s="629"/>
      <c r="E339" s="630">
        <v>0</v>
      </c>
      <c r="F339" s="630"/>
      <c r="G339" s="631">
        <v>0</v>
      </c>
      <c r="H339" s="631"/>
      <c r="I339" s="631">
        <v>0</v>
      </c>
      <c r="J339" s="631"/>
      <c r="K339" s="636"/>
      <c r="L339" s="636"/>
      <c r="M339" s="637"/>
      <c r="N339" s="637"/>
    </row>
    <row r="340" spans="1:14" ht="26.25" customHeight="1" x14ac:dyDescent="0.25">
      <c r="A340" s="146" t="s">
        <v>308</v>
      </c>
      <c r="B340" s="629" t="s">
        <v>309</v>
      </c>
      <c r="C340" s="629"/>
      <c r="D340" s="629"/>
      <c r="E340" s="630">
        <v>0</v>
      </c>
      <c r="F340" s="630"/>
      <c r="G340" s="631">
        <v>0</v>
      </c>
      <c r="H340" s="631"/>
      <c r="I340" s="631">
        <v>0</v>
      </c>
      <c r="J340" s="631"/>
      <c r="K340" s="636"/>
      <c r="L340" s="636"/>
      <c r="M340" s="637"/>
      <c r="N340" s="637"/>
    </row>
    <row r="341" spans="1:14" ht="31.5" customHeight="1" x14ac:dyDescent="0.25">
      <c r="A341" s="145" t="s">
        <v>310</v>
      </c>
      <c r="B341" s="635" t="s">
        <v>311</v>
      </c>
      <c r="C341" s="635"/>
      <c r="D341" s="635"/>
      <c r="E341" s="630">
        <v>0</v>
      </c>
      <c r="F341" s="630"/>
      <c r="G341" s="631">
        <v>0</v>
      </c>
      <c r="H341" s="631"/>
      <c r="I341" s="631">
        <v>0</v>
      </c>
      <c r="J341" s="631"/>
      <c r="K341" s="636"/>
      <c r="L341" s="636"/>
      <c r="M341" s="637"/>
      <c r="N341" s="637"/>
    </row>
    <row r="342" spans="1:14" ht="28.5" customHeight="1" x14ac:dyDescent="0.25">
      <c r="A342" s="231" t="s">
        <v>312</v>
      </c>
      <c r="B342" s="629" t="s">
        <v>313</v>
      </c>
      <c r="C342" s="629"/>
      <c r="D342" s="629"/>
      <c r="E342" s="630">
        <v>18204231.809999999</v>
      </c>
      <c r="F342" s="630"/>
      <c r="G342" s="631">
        <v>0</v>
      </c>
      <c r="H342" s="631"/>
      <c r="I342" s="632">
        <v>-159856.69</v>
      </c>
      <c r="J342" s="632"/>
      <c r="K342" s="633">
        <v>0.1</v>
      </c>
      <c r="L342" s="633"/>
      <c r="M342" s="634" t="s">
        <v>266</v>
      </c>
      <c r="N342" s="634"/>
    </row>
    <row r="343" spans="1:14" ht="24" customHeight="1" x14ac:dyDescent="0.25">
      <c r="A343" s="143"/>
      <c r="B343" s="613" t="s">
        <v>13</v>
      </c>
      <c r="C343" s="613"/>
      <c r="D343" s="613"/>
      <c r="E343" s="614">
        <f>SUM(E337:E342)</f>
        <v>27009731.809999999</v>
      </c>
      <c r="F343" s="614"/>
      <c r="G343" s="614">
        <f>SUM(G327:G342)</f>
        <v>0</v>
      </c>
      <c r="H343" s="614"/>
      <c r="I343" s="615">
        <f>I337+I338+I339+I340+I341+I342</f>
        <v>-159856.69</v>
      </c>
      <c r="J343" s="615"/>
      <c r="K343" s="616"/>
      <c r="L343" s="616"/>
      <c r="M343" s="617"/>
      <c r="N343" s="617"/>
    </row>
    <row r="344" spans="1:14" ht="26.25" customHeight="1" x14ac:dyDescent="0.25">
      <c r="A344" s="148" t="s">
        <v>74</v>
      </c>
      <c r="B344" s="148"/>
      <c r="C344" s="148"/>
      <c r="D344" s="148"/>
      <c r="E344" s="148"/>
      <c r="F344" s="148"/>
      <c r="G344" s="148"/>
    </row>
    <row r="345" spans="1:14" ht="28.5" customHeight="1" x14ac:dyDescent="0.25">
      <c r="A345" s="199" t="s">
        <v>314</v>
      </c>
      <c r="B345" s="149"/>
      <c r="C345" s="149"/>
      <c r="D345" s="149"/>
    </row>
    <row r="347" spans="1:14" ht="29.25" customHeight="1" x14ac:dyDescent="0.25">
      <c r="A347" s="609" t="s">
        <v>315</v>
      </c>
      <c r="B347" s="609"/>
      <c r="C347" s="609"/>
      <c r="D347" s="609"/>
      <c r="E347" s="609"/>
      <c r="F347" s="609"/>
      <c r="G347" s="609"/>
      <c r="H347" s="609"/>
      <c r="I347" s="609"/>
      <c r="J347" s="609"/>
      <c r="K347" s="609"/>
      <c r="L347" s="609"/>
      <c r="M347" s="609"/>
      <c r="N347" s="609"/>
    </row>
    <row r="348" spans="1:14" ht="25.5" customHeight="1" x14ac:dyDescent="0.25"/>
    <row r="349" spans="1:14" ht="44.25" customHeight="1" x14ac:dyDescent="0.25">
      <c r="A349" s="618" t="s">
        <v>2</v>
      </c>
      <c r="B349" s="619"/>
      <c r="C349" s="618" t="s">
        <v>595</v>
      </c>
      <c r="D349" s="622"/>
      <c r="E349" s="622"/>
      <c r="F349" s="622"/>
      <c r="G349" s="622"/>
      <c r="H349" s="619"/>
      <c r="I349" s="618" t="s">
        <v>4</v>
      </c>
      <c r="J349" s="619"/>
      <c r="K349" s="618" t="s">
        <v>600</v>
      </c>
      <c r="L349" s="622"/>
      <c r="M349" s="619"/>
    </row>
    <row r="350" spans="1:14" ht="76.5" customHeight="1" x14ac:dyDescent="0.25">
      <c r="A350" s="620" t="s">
        <v>599</v>
      </c>
      <c r="B350" s="621"/>
      <c r="C350" s="620" t="s">
        <v>601</v>
      </c>
      <c r="D350" s="625"/>
      <c r="E350" s="625"/>
      <c r="F350" s="625"/>
      <c r="G350" s="625"/>
      <c r="H350" s="621"/>
      <c r="I350" s="623">
        <v>-181970069.69999999</v>
      </c>
      <c r="J350" s="624"/>
      <c r="K350" s="626" t="s">
        <v>602</v>
      </c>
      <c r="L350" s="627"/>
      <c r="M350" s="628"/>
      <c r="N350" s="195"/>
    </row>
    <row r="351" spans="1:14" x14ac:dyDescent="0.25">
      <c r="A351" s="610"/>
      <c r="B351" s="610"/>
      <c r="C351" s="610"/>
      <c r="D351" s="610"/>
      <c r="E351" s="610"/>
      <c r="F351" s="610"/>
      <c r="G351" s="610"/>
      <c r="H351" s="610"/>
      <c r="I351" s="611"/>
      <c r="J351" s="611"/>
      <c r="K351" s="612"/>
      <c r="L351" s="612"/>
      <c r="M351" s="612"/>
      <c r="N351" s="612"/>
    </row>
    <row r="352" spans="1:14" ht="30.75" customHeight="1" x14ac:dyDescent="0.25">
      <c r="A352" s="607" t="s">
        <v>316</v>
      </c>
      <c r="B352" s="607"/>
      <c r="C352" s="607"/>
      <c r="D352" s="607"/>
      <c r="E352" s="607"/>
      <c r="F352" s="607"/>
      <c r="G352" s="607"/>
      <c r="H352" s="607"/>
      <c r="I352" s="607"/>
      <c r="J352" s="607"/>
      <c r="K352" s="607"/>
      <c r="L352" s="607"/>
      <c r="M352" s="607"/>
      <c r="N352" s="607"/>
    </row>
    <row r="353" spans="1:14" x14ac:dyDescent="0.25">
      <c r="A353" s="605"/>
      <c r="B353" s="605"/>
      <c r="C353" s="605"/>
      <c r="D353" s="605"/>
      <c r="E353" s="605"/>
      <c r="F353" s="605"/>
      <c r="G353" s="605"/>
      <c r="H353" s="605"/>
      <c r="I353" s="606"/>
      <c r="J353" s="606"/>
      <c r="K353" s="606"/>
      <c r="L353" s="606"/>
      <c r="M353" s="606"/>
      <c r="N353" s="606"/>
    </row>
    <row r="354" spans="1:14" ht="39" customHeight="1" x14ac:dyDescent="0.25">
      <c r="A354" s="607"/>
      <c r="B354" s="607"/>
      <c r="C354" s="607"/>
      <c r="D354" s="607"/>
      <c r="E354" s="607"/>
      <c r="F354" s="607"/>
      <c r="G354" s="607"/>
      <c r="H354" s="607"/>
      <c r="I354" s="607"/>
      <c r="J354" s="607"/>
      <c r="K354" s="607"/>
      <c r="L354" s="607"/>
      <c r="M354" s="607"/>
      <c r="N354" s="607"/>
    </row>
    <row r="372" spans="1:14" ht="27" customHeight="1" x14ac:dyDescent="0.25">
      <c r="A372" s="152" t="s">
        <v>317</v>
      </c>
      <c r="B372" s="126"/>
      <c r="C372" s="126"/>
      <c r="D372" s="126"/>
      <c r="E372" s="126"/>
    </row>
    <row r="373" spans="1:14" ht="28.5" customHeight="1" x14ac:dyDescent="0.25">
      <c r="A373" s="608" t="s">
        <v>318</v>
      </c>
      <c r="B373" s="608"/>
      <c r="C373" s="608"/>
      <c r="D373" s="608"/>
      <c r="E373" s="608"/>
      <c r="F373" s="608"/>
      <c r="G373" s="608"/>
      <c r="H373" s="608"/>
      <c r="I373" s="608"/>
      <c r="J373" s="608"/>
      <c r="K373" s="608"/>
      <c r="L373" s="608"/>
      <c r="M373" s="608"/>
      <c r="N373" s="608"/>
    </row>
    <row r="375" spans="1:14" x14ac:dyDescent="0.25">
      <c r="A375" s="150" t="s">
        <v>319</v>
      </c>
    </row>
    <row r="376" spans="1:14" ht="15" customHeight="1" x14ac:dyDescent="0.25">
      <c r="A376" s="597" t="s">
        <v>2</v>
      </c>
      <c r="B376" s="597"/>
      <c r="C376" s="597" t="s">
        <v>3</v>
      </c>
      <c r="D376" s="597"/>
      <c r="E376" s="597"/>
      <c r="F376" s="597"/>
      <c r="G376" s="597"/>
      <c r="H376" s="598" t="s">
        <v>4</v>
      </c>
      <c r="I376" s="598"/>
      <c r="J376" s="599" t="s">
        <v>320</v>
      </c>
      <c r="K376" s="599"/>
      <c r="L376" s="599" t="s">
        <v>321</v>
      </c>
      <c r="M376" s="599"/>
      <c r="N376" s="599"/>
    </row>
    <row r="377" spans="1:14" x14ac:dyDescent="0.25">
      <c r="A377" s="597"/>
      <c r="B377" s="597"/>
      <c r="C377" s="597"/>
      <c r="D377" s="597"/>
      <c r="E377" s="597"/>
      <c r="F377" s="597"/>
      <c r="G377" s="597"/>
      <c r="H377" s="598"/>
      <c r="I377" s="598"/>
      <c r="J377" s="599"/>
      <c r="K377" s="599"/>
      <c r="L377" s="599"/>
      <c r="M377" s="599"/>
      <c r="N377" s="599"/>
    </row>
    <row r="378" spans="1:14" ht="27.75" customHeight="1" x14ac:dyDescent="0.25">
      <c r="A378" s="588" t="s">
        <v>322</v>
      </c>
      <c r="B378" s="588"/>
      <c r="C378" s="589" t="s">
        <v>323</v>
      </c>
      <c r="D378" s="589"/>
      <c r="E378" s="589"/>
      <c r="F378" s="589"/>
      <c r="G378" s="589"/>
      <c r="H378" s="590">
        <v>0</v>
      </c>
      <c r="I378" s="590"/>
      <c r="J378" s="596"/>
      <c r="K378" s="596"/>
      <c r="L378" s="596"/>
      <c r="M378" s="596"/>
      <c r="N378" s="596"/>
    </row>
    <row r="379" spans="1:14" ht="49.5" customHeight="1" x14ac:dyDescent="0.25">
      <c r="A379" s="603" t="s">
        <v>324</v>
      </c>
      <c r="B379" s="603"/>
      <c r="C379" s="588" t="s">
        <v>325</v>
      </c>
      <c r="D379" s="588"/>
      <c r="E379" s="588"/>
      <c r="F379" s="588"/>
      <c r="G379" s="588"/>
      <c r="H379" s="604">
        <v>0</v>
      </c>
      <c r="I379" s="604"/>
      <c r="J379" s="596"/>
      <c r="K379" s="596"/>
      <c r="L379" s="596"/>
      <c r="M379" s="596"/>
      <c r="N379" s="596"/>
    </row>
    <row r="380" spans="1:14" ht="57.75" customHeight="1" x14ac:dyDescent="0.25">
      <c r="A380" s="588" t="s">
        <v>326</v>
      </c>
      <c r="B380" s="588"/>
      <c r="C380" s="588" t="s">
        <v>327</v>
      </c>
      <c r="D380" s="588"/>
      <c r="E380" s="588"/>
      <c r="F380" s="588"/>
      <c r="G380" s="588"/>
      <c r="H380" s="604">
        <v>0</v>
      </c>
      <c r="I380" s="604"/>
      <c r="J380" s="596"/>
      <c r="K380" s="596"/>
      <c r="L380" s="596"/>
      <c r="M380" s="596"/>
      <c r="N380" s="596"/>
    </row>
    <row r="381" spans="1:14" ht="37.5" customHeight="1" x14ac:dyDescent="0.25">
      <c r="A381" s="588" t="s">
        <v>328</v>
      </c>
      <c r="B381" s="588"/>
      <c r="C381" s="588" t="s">
        <v>329</v>
      </c>
      <c r="D381" s="588"/>
      <c r="E381" s="588"/>
      <c r="F381" s="588"/>
      <c r="G381" s="588"/>
      <c r="H381" s="601">
        <v>0</v>
      </c>
      <c r="I381" s="601"/>
      <c r="J381" s="596"/>
      <c r="K381" s="596"/>
      <c r="L381" s="596"/>
      <c r="M381" s="596"/>
      <c r="N381" s="596"/>
    </row>
    <row r="382" spans="1:14" x14ac:dyDescent="0.25">
      <c r="A382" s="602"/>
      <c r="B382" s="602"/>
      <c r="C382" s="594" t="s">
        <v>13</v>
      </c>
      <c r="D382" s="594"/>
      <c r="E382" s="594"/>
      <c r="F382" s="594"/>
      <c r="G382" s="594"/>
      <c r="H382" s="595">
        <f>SUM(H378:H381)</f>
        <v>0</v>
      </c>
      <c r="I382" s="595"/>
      <c r="J382" s="592"/>
      <c r="K382" s="592"/>
      <c r="L382" s="592"/>
      <c r="M382" s="592"/>
      <c r="N382" s="592"/>
    </row>
    <row r="383" spans="1:14" x14ac:dyDescent="0.25">
      <c r="H383" s="346"/>
      <c r="I383" s="346"/>
      <c r="J383" s="346"/>
      <c r="K383" s="346"/>
      <c r="L383" s="346"/>
      <c r="M383" s="346"/>
      <c r="N383" s="346"/>
    </row>
    <row r="384" spans="1:14" x14ac:dyDescent="0.25">
      <c r="A384" s="151" t="s">
        <v>336</v>
      </c>
      <c r="C384" s="151"/>
      <c r="H384" s="600"/>
      <c r="I384" s="600"/>
      <c r="J384" s="600"/>
      <c r="K384" s="600"/>
      <c r="L384" s="600"/>
      <c r="M384" s="600"/>
      <c r="N384" s="600"/>
    </row>
    <row r="385" spans="1:14" x14ac:dyDescent="0.25">
      <c r="H385" s="346"/>
      <c r="I385" s="346"/>
      <c r="J385" s="346"/>
      <c r="K385" s="346"/>
      <c r="L385" s="346"/>
      <c r="M385" s="346"/>
      <c r="N385" s="346"/>
    </row>
    <row r="386" spans="1:14" x14ac:dyDescent="0.25">
      <c r="A386" s="597" t="s">
        <v>2</v>
      </c>
      <c r="B386" s="597"/>
      <c r="C386" s="597" t="s">
        <v>3</v>
      </c>
      <c r="D386" s="597"/>
      <c r="E386" s="597"/>
      <c r="F386" s="597"/>
      <c r="G386" s="597"/>
      <c r="H386" s="598" t="s">
        <v>4</v>
      </c>
      <c r="I386" s="598"/>
      <c r="J386" s="599" t="s">
        <v>320</v>
      </c>
      <c r="K386" s="599"/>
      <c r="L386" s="599" t="s">
        <v>321</v>
      </c>
      <c r="M386" s="599"/>
      <c r="N386" s="599"/>
    </row>
    <row r="387" spans="1:14" ht="38.25" customHeight="1" x14ac:dyDescent="0.25">
      <c r="A387" s="588" t="s">
        <v>330</v>
      </c>
      <c r="B387" s="588"/>
      <c r="C387" s="589" t="s">
        <v>331</v>
      </c>
      <c r="D387" s="589"/>
      <c r="E387" s="589"/>
      <c r="F387" s="589"/>
      <c r="G387" s="589"/>
      <c r="H387" s="590">
        <v>0</v>
      </c>
      <c r="I387" s="590"/>
      <c r="J387" s="596"/>
      <c r="K387" s="596"/>
      <c r="L387" s="596"/>
      <c r="M387" s="596"/>
      <c r="N387" s="596"/>
    </row>
    <row r="388" spans="1:14" ht="38.25" customHeight="1" x14ac:dyDescent="0.25">
      <c r="A388" s="588" t="s">
        <v>332</v>
      </c>
      <c r="B388" s="588"/>
      <c r="C388" s="589" t="s">
        <v>333</v>
      </c>
      <c r="D388" s="589"/>
      <c r="E388" s="589"/>
      <c r="F388" s="589"/>
      <c r="G388" s="589"/>
      <c r="H388" s="590">
        <v>0</v>
      </c>
      <c r="I388" s="590"/>
      <c r="J388" s="591"/>
      <c r="K388" s="591"/>
      <c r="L388" s="592"/>
      <c r="M388" s="592"/>
      <c r="N388" s="592"/>
    </row>
    <row r="389" spans="1:14" ht="38.25" customHeight="1" x14ac:dyDescent="0.25">
      <c r="A389" s="588" t="s">
        <v>334</v>
      </c>
      <c r="B389" s="588"/>
      <c r="C389" s="589" t="s">
        <v>335</v>
      </c>
      <c r="D389" s="589"/>
      <c r="E389" s="589"/>
      <c r="F389" s="589"/>
      <c r="G389" s="589"/>
      <c r="H389" s="590">
        <v>0</v>
      </c>
      <c r="I389" s="590"/>
      <c r="J389" s="591"/>
      <c r="K389" s="591"/>
      <c r="L389" s="592"/>
      <c r="M389" s="592"/>
      <c r="N389" s="592"/>
    </row>
    <row r="390" spans="1:14" x14ac:dyDescent="0.25">
      <c r="A390" s="593"/>
      <c r="B390" s="593"/>
      <c r="C390" s="594" t="s">
        <v>13</v>
      </c>
      <c r="D390" s="594"/>
      <c r="E390" s="594"/>
      <c r="F390" s="594"/>
      <c r="G390" s="594"/>
      <c r="H390" s="595">
        <v>0</v>
      </c>
      <c r="I390" s="595"/>
      <c r="J390" s="592"/>
      <c r="K390" s="592"/>
      <c r="L390" s="592"/>
      <c r="M390" s="592"/>
      <c r="N390" s="592"/>
    </row>
    <row r="391" spans="1:14" ht="49.5" customHeight="1" x14ac:dyDescent="0.25">
      <c r="A391" s="578" t="s">
        <v>74</v>
      </c>
      <c r="B391" s="578"/>
      <c r="C391" s="578"/>
      <c r="D391" s="578"/>
      <c r="E391" s="578"/>
      <c r="F391" s="578"/>
      <c r="G391" s="578"/>
      <c r="H391" s="578"/>
      <c r="I391" s="578"/>
      <c r="J391" s="578"/>
      <c r="K391" s="578"/>
      <c r="L391" s="578"/>
      <c r="M391" s="578"/>
      <c r="N391" s="578"/>
    </row>
    <row r="393" spans="1:14" ht="10.5" customHeight="1" x14ac:dyDescent="0.25"/>
    <row r="394" spans="1:14" ht="16.5" customHeight="1" x14ac:dyDescent="0.25">
      <c r="A394" s="153" t="s">
        <v>337</v>
      </c>
      <c r="B394" s="153"/>
      <c r="C394" s="153"/>
      <c r="D394" s="153"/>
      <c r="E394" s="153"/>
      <c r="F394" s="153"/>
      <c r="G394" s="153"/>
    </row>
    <row r="395" spans="1:14" ht="25.5" customHeight="1" x14ac:dyDescent="0.4">
      <c r="A395" s="153" t="s">
        <v>338</v>
      </c>
      <c r="B395" s="153"/>
      <c r="C395" s="153"/>
      <c r="D395" s="153"/>
      <c r="E395" s="153"/>
      <c r="F395" s="153"/>
      <c r="G395" s="153"/>
      <c r="I395" s="267"/>
      <c r="J395" s="267"/>
      <c r="K395" s="267"/>
      <c r="N395" s="264"/>
    </row>
    <row r="396" spans="1:14" ht="15" customHeight="1" x14ac:dyDescent="0.25">
      <c r="G396" s="41"/>
    </row>
    <row r="397" spans="1:14" ht="28.5" customHeight="1" x14ac:dyDescent="0.25">
      <c r="A397" s="579" t="s">
        <v>339</v>
      </c>
      <c r="B397" s="579"/>
      <c r="C397" s="579"/>
      <c r="D397" s="579"/>
      <c r="E397" s="579"/>
      <c r="F397" s="579"/>
      <c r="G397" s="579"/>
      <c r="H397" s="579"/>
      <c r="I397" s="579"/>
      <c r="J397" s="579"/>
      <c r="K397" s="579"/>
      <c r="L397" s="579"/>
      <c r="M397" s="579"/>
      <c r="N397" s="579"/>
    </row>
    <row r="398" spans="1:14" ht="18" customHeight="1" x14ac:dyDescent="0.25"/>
    <row r="399" spans="1:14" ht="15" customHeight="1" x14ac:dyDescent="0.25">
      <c r="A399" s="580" t="s">
        <v>2</v>
      </c>
      <c r="B399" s="580" t="s">
        <v>3</v>
      </c>
      <c r="C399" s="580"/>
      <c r="D399" s="580"/>
      <c r="E399" s="580"/>
      <c r="F399" s="584" t="s">
        <v>4</v>
      </c>
      <c r="G399" s="585"/>
      <c r="H399" s="997" t="s">
        <v>206</v>
      </c>
      <c r="I399" s="998"/>
      <c r="J399" s="581">
        <v>180</v>
      </c>
      <c r="K399" s="581">
        <v>365</v>
      </c>
      <c r="L399" s="581"/>
      <c r="M399" s="1001" t="s">
        <v>207</v>
      </c>
      <c r="N399" s="1001" t="s">
        <v>596</v>
      </c>
    </row>
    <row r="400" spans="1:14" x14ac:dyDescent="0.25">
      <c r="A400" s="580"/>
      <c r="B400" s="580"/>
      <c r="C400" s="580"/>
      <c r="D400" s="580"/>
      <c r="E400" s="580"/>
      <c r="F400" s="586"/>
      <c r="G400" s="587"/>
      <c r="H400" s="999"/>
      <c r="I400" s="1000"/>
      <c r="J400" s="581"/>
      <c r="K400" s="581"/>
      <c r="L400" s="581"/>
      <c r="M400" s="1002"/>
      <c r="N400" s="1002"/>
    </row>
    <row r="401" spans="1:16" ht="38.25" x14ac:dyDescent="0.25">
      <c r="A401" s="160" t="s">
        <v>340</v>
      </c>
      <c r="B401" s="575" t="s">
        <v>341</v>
      </c>
      <c r="C401" s="575"/>
      <c r="D401" s="575"/>
      <c r="E401" s="575"/>
      <c r="F401" s="582"/>
      <c r="G401" s="583"/>
      <c r="H401" s="565"/>
      <c r="I401" s="566"/>
      <c r="J401" s="226"/>
      <c r="K401" s="576"/>
      <c r="L401" s="576"/>
      <c r="M401" s="290"/>
      <c r="N401" s="290"/>
    </row>
    <row r="402" spans="1:16" ht="36.75" customHeight="1" x14ac:dyDescent="0.25">
      <c r="A402" s="161" t="s">
        <v>342</v>
      </c>
      <c r="B402" s="577" t="s">
        <v>343</v>
      </c>
      <c r="C402" s="577"/>
      <c r="D402" s="577"/>
      <c r="E402" s="577"/>
      <c r="F402" s="569">
        <v>94029465.019999996</v>
      </c>
      <c r="G402" s="570"/>
      <c r="H402" s="571">
        <v>35086916.469999999</v>
      </c>
      <c r="I402" s="572"/>
      <c r="J402" s="276">
        <v>24080134.02</v>
      </c>
      <c r="K402" s="568">
        <v>26292376.739999998</v>
      </c>
      <c r="L402" s="568"/>
      <c r="M402" s="290">
        <v>8570037.7899999991</v>
      </c>
      <c r="N402" s="994" t="s">
        <v>597</v>
      </c>
      <c r="O402" s="264"/>
    </row>
    <row r="403" spans="1:16" ht="30.75" customHeight="1" x14ac:dyDescent="0.25">
      <c r="A403" s="159" t="s">
        <v>344</v>
      </c>
      <c r="B403" s="567" t="s">
        <v>345</v>
      </c>
      <c r="C403" s="567"/>
      <c r="D403" s="567"/>
      <c r="E403" s="567"/>
      <c r="F403" s="571">
        <v>932979351.25</v>
      </c>
      <c r="G403" s="572"/>
      <c r="H403" s="571">
        <v>72329844.189999998</v>
      </c>
      <c r="I403" s="572"/>
      <c r="J403" s="276">
        <v>7716889.9500000002</v>
      </c>
      <c r="K403" s="568">
        <v>37501425</v>
      </c>
      <c r="L403" s="568"/>
      <c r="M403" s="290">
        <v>815431192.11000001</v>
      </c>
      <c r="N403" s="995"/>
      <c r="O403" s="264"/>
    </row>
    <row r="404" spans="1:16" ht="29.25" customHeight="1" x14ac:dyDescent="0.25">
      <c r="A404" s="159" t="s">
        <v>346</v>
      </c>
      <c r="B404" s="567" t="s">
        <v>347</v>
      </c>
      <c r="C404" s="567"/>
      <c r="D404" s="567"/>
      <c r="E404" s="567"/>
      <c r="F404" s="571">
        <v>27405201.82</v>
      </c>
      <c r="G404" s="572"/>
      <c r="H404" s="571">
        <v>5989837.3600000003</v>
      </c>
      <c r="I404" s="572"/>
      <c r="J404" s="275">
        <v>3191972.6</v>
      </c>
      <c r="K404" s="568">
        <v>0</v>
      </c>
      <c r="L404" s="568"/>
      <c r="M404" s="290">
        <v>18223391.859999999</v>
      </c>
      <c r="N404" s="996"/>
      <c r="O404" s="264"/>
    </row>
    <row r="405" spans="1:16" ht="33.75" customHeight="1" x14ac:dyDescent="0.25">
      <c r="A405" s="159" t="s">
        <v>348</v>
      </c>
      <c r="B405" s="567" t="s">
        <v>349</v>
      </c>
      <c r="C405" s="567"/>
      <c r="D405" s="567"/>
      <c r="E405" s="567"/>
      <c r="F405" s="569">
        <v>0</v>
      </c>
      <c r="G405" s="570"/>
      <c r="H405" s="571">
        <v>0</v>
      </c>
      <c r="I405" s="572"/>
      <c r="J405" s="275">
        <v>0</v>
      </c>
      <c r="K405" s="568"/>
      <c r="L405" s="568"/>
      <c r="M405" s="290">
        <v>0</v>
      </c>
      <c r="N405" s="290"/>
      <c r="O405" s="264"/>
    </row>
    <row r="406" spans="1:16" ht="31.5" customHeight="1" x14ac:dyDescent="0.25">
      <c r="A406" s="157" t="s">
        <v>350</v>
      </c>
      <c r="B406" s="567" t="s">
        <v>351</v>
      </c>
      <c r="C406" s="567"/>
      <c r="D406" s="567"/>
      <c r="E406" s="567"/>
      <c r="F406" s="571">
        <v>30000</v>
      </c>
      <c r="G406" s="572"/>
      <c r="H406" s="571">
        <v>30000</v>
      </c>
      <c r="I406" s="572"/>
      <c r="J406" s="275">
        <v>0</v>
      </c>
      <c r="K406" s="568">
        <v>0</v>
      </c>
      <c r="L406" s="568"/>
      <c r="M406" s="290">
        <v>0</v>
      </c>
      <c r="N406" s="290"/>
      <c r="O406" s="264"/>
      <c r="P406" s="264"/>
    </row>
    <row r="407" spans="1:16" ht="44.25" customHeight="1" x14ac:dyDescent="0.25">
      <c r="A407" s="159" t="s">
        <v>352</v>
      </c>
      <c r="B407" s="567" t="s">
        <v>353</v>
      </c>
      <c r="C407" s="567"/>
      <c r="D407" s="567"/>
      <c r="E407" s="567"/>
      <c r="F407" s="571">
        <f t="shared" ref="F407" si="0">SUM(I407+J407+K407+M407)</f>
        <v>1290555.3700000001</v>
      </c>
      <c r="G407" s="572"/>
      <c r="H407" s="571">
        <v>0</v>
      </c>
      <c r="I407" s="572"/>
      <c r="J407" s="275">
        <v>0</v>
      </c>
      <c r="K407" s="568">
        <v>0</v>
      </c>
      <c r="L407" s="568"/>
      <c r="M407" s="290">
        <v>1290555.3700000001</v>
      </c>
      <c r="N407" s="994" t="s">
        <v>597</v>
      </c>
      <c r="O407" s="264"/>
    </row>
    <row r="408" spans="1:16" ht="38.25" x14ac:dyDescent="0.25">
      <c r="A408" s="159" t="s">
        <v>354</v>
      </c>
      <c r="B408" s="567" t="s">
        <v>355</v>
      </c>
      <c r="C408" s="567"/>
      <c r="D408" s="567"/>
      <c r="E408" s="567"/>
      <c r="F408" s="571">
        <v>474336988.50999999</v>
      </c>
      <c r="G408" s="572"/>
      <c r="H408" s="571">
        <v>24007083.52</v>
      </c>
      <c r="I408" s="572"/>
      <c r="J408" s="288">
        <v>8943976.4499999993</v>
      </c>
      <c r="K408" s="568">
        <v>16411111.27</v>
      </c>
      <c r="L408" s="568"/>
      <c r="M408" s="290">
        <v>424974817.26999998</v>
      </c>
      <c r="N408" s="996"/>
      <c r="O408" s="264"/>
      <c r="P408" s="264"/>
    </row>
    <row r="409" spans="1:16" ht="38.25" x14ac:dyDescent="0.25">
      <c r="A409" s="158" t="s">
        <v>356</v>
      </c>
      <c r="B409" s="567" t="s">
        <v>357</v>
      </c>
      <c r="C409" s="567"/>
      <c r="D409" s="567"/>
      <c r="E409" s="567"/>
      <c r="F409" s="571">
        <v>0</v>
      </c>
      <c r="G409" s="572"/>
      <c r="H409" s="571">
        <v>0</v>
      </c>
      <c r="I409" s="572"/>
      <c r="J409" s="275">
        <v>0</v>
      </c>
      <c r="K409" s="568">
        <v>0</v>
      </c>
      <c r="L409" s="568"/>
      <c r="M409" s="290">
        <v>0</v>
      </c>
      <c r="N409" s="290"/>
      <c r="O409" s="264"/>
    </row>
    <row r="410" spans="1:16" ht="38.25" x14ac:dyDescent="0.25">
      <c r="A410" s="159" t="s">
        <v>358</v>
      </c>
      <c r="B410" s="567" t="s">
        <v>359</v>
      </c>
      <c r="C410" s="567"/>
      <c r="D410" s="567"/>
      <c r="E410" s="567"/>
      <c r="F410" s="571">
        <v>241664343.06</v>
      </c>
      <c r="G410" s="572"/>
      <c r="H410" s="573">
        <v>111475</v>
      </c>
      <c r="I410" s="574"/>
      <c r="J410" s="275">
        <v>0</v>
      </c>
      <c r="K410" s="568">
        <v>0</v>
      </c>
      <c r="L410" s="568"/>
      <c r="M410" s="290">
        <v>241552868.06</v>
      </c>
      <c r="N410" s="289" t="s">
        <v>597</v>
      </c>
      <c r="O410" s="264"/>
    </row>
    <row r="411" spans="1:16" ht="9" customHeight="1" x14ac:dyDescent="0.25">
      <c r="A411" s="154"/>
      <c r="B411" s="555"/>
      <c r="C411" s="555"/>
      <c r="D411" s="555"/>
      <c r="E411" s="555"/>
      <c r="F411" s="561"/>
      <c r="G411" s="562"/>
      <c r="H411" s="565"/>
      <c r="I411" s="566"/>
      <c r="J411" s="225" t="s">
        <v>360</v>
      </c>
      <c r="K411" s="556"/>
      <c r="L411" s="556"/>
      <c r="M411" s="556"/>
      <c r="N411" s="556"/>
      <c r="O411" s="264"/>
    </row>
    <row r="412" spans="1:16" ht="18.75" customHeight="1" x14ac:dyDescent="0.25">
      <c r="A412" s="154"/>
      <c r="B412" s="557" t="s">
        <v>13</v>
      </c>
      <c r="C412" s="557"/>
      <c r="D412" s="557"/>
      <c r="E412" s="557"/>
      <c r="F412" s="559">
        <f>SUM(F402:F411)</f>
        <v>1771735905.03</v>
      </c>
      <c r="G412" s="560"/>
      <c r="H412" s="563">
        <f>SUM(H402:H411)</f>
        <v>137555156.53999999</v>
      </c>
      <c r="I412" s="564"/>
      <c r="J412" s="207">
        <f>SUM(J402:J411)</f>
        <v>43932973.019999996</v>
      </c>
      <c r="K412" s="558">
        <f>SUM(K402:K411)</f>
        <v>80204913.00999999</v>
      </c>
      <c r="L412" s="558"/>
      <c r="M412" s="207">
        <f>SUM(M402:M411)</f>
        <v>1510042862.46</v>
      </c>
      <c r="N412" s="207"/>
      <c r="O412" s="264"/>
    </row>
    <row r="413" spans="1:16" ht="21.75" customHeight="1" x14ac:dyDescent="0.25">
      <c r="A413" s="155" t="s">
        <v>361</v>
      </c>
      <c r="B413" s="155"/>
      <c r="C413" s="155"/>
      <c r="D413" s="155"/>
      <c r="E413" s="155"/>
      <c r="F413" s="155"/>
      <c r="G413" s="156"/>
    </row>
    <row r="414" spans="1:16" x14ac:dyDescent="0.25">
      <c r="A414" s="162" t="s">
        <v>362</v>
      </c>
      <c r="B414" s="162"/>
      <c r="C414" s="162"/>
      <c r="D414" s="162"/>
      <c r="E414" s="162"/>
    </row>
    <row r="416" spans="1:16" ht="33.75" customHeight="1" x14ac:dyDescent="0.25">
      <c r="A416" s="551" t="s">
        <v>363</v>
      </c>
      <c r="B416" s="551"/>
      <c r="C416" s="551"/>
      <c r="D416" s="551"/>
      <c r="E416" s="551"/>
      <c r="F416" s="551"/>
      <c r="G416" s="551"/>
      <c r="H416" s="551"/>
      <c r="I416" s="551"/>
      <c r="J416" s="551"/>
      <c r="K416" s="551"/>
      <c r="L416" s="551"/>
      <c r="M416" s="551"/>
      <c r="N416" s="551"/>
    </row>
    <row r="418" spans="1:14" ht="15" customHeight="1" x14ac:dyDescent="0.25">
      <c r="A418" s="552" t="s">
        <v>2</v>
      </c>
      <c r="B418" s="552"/>
      <c r="C418" s="552" t="s">
        <v>3</v>
      </c>
      <c r="D418" s="552"/>
      <c r="E418" s="552"/>
      <c r="F418" s="552"/>
      <c r="G418" s="552"/>
      <c r="H418" s="553" t="s">
        <v>4</v>
      </c>
      <c r="I418" s="553"/>
      <c r="J418" s="554" t="s">
        <v>320</v>
      </c>
      <c r="K418" s="554"/>
      <c r="L418" s="554" t="s">
        <v>364</v>
      </c>
      <c r="M418" s="554"/>
      <c r="N418" s="554"/>
    </row>
    <row r="419" spans="1:14" x14ac:dyDescent="0.25">
      <c r="A419" s="552"/>
      <c r="B419" s="552"/>
      <c r="C419" s="552"/>
      <c r="D419" s="552"/>
      <c r="E419" s="552"/>
      <c r="F419" s="552"/>
      <c r="G419" s="552"/>
      <c r="H419" s="553"/>
      <c r="I419" s="553"/>
      <c r="J419" s="554"/>
      <c r="K419" s="554"/>
      <c r="L419" s="554"/>
      <c r="M419" s="554"/>
      <c r="N419" s="554"/>
    </row>
    <row r="420" spans="1:14" ht="24" customHeight="1" x14ac:dyDescent="0.25">
      <c r="A420" s="531" t="s">
        <v>495</v>
      </c>
      <c r="B420" s="532"/>
      <c r="C420" s="533" t="s">
        <v>494</v>
      </c>
      <c r="D420" s="534"/>
      <c r="E420" s="534"/>
      <c r="F420" s="534"/>
      <c r="G420" s="535"/>
      <c r="H420" s="546">
        <f>SUM(H421:I425)</f>
        <v>0</v>
      </c>
      <c r="I420" s="547"/>
      <c r="J420" s="548"/>
      <c r="K420" s="549"/>
      <c r="L420" s="548"/>
      <c r="M420" s="550"/>
      <c r="N420" s="549"/>
    </row>
    <row r="421" spans="1:14" ht="43.5" customHeight="1" x14ac:dyDescent="0.25">
      <c r="A421" s="529" t="s">
        <v>365</v>
      </c>
      <c r="B421" s="529"/>
      <c r="C421" s="522" t="s">
        <v>366</v>
      </c>
      <c r="D421" s="522"/>
      <c r="E421" s="522"/>
      <c r="F421" s="522"/>
      <c r="G421" s="522"/>
      <c r="H421" s="530">
        <v>0</v>
      </c>
      <c r="I421" s="530"/>
      <c r="J421" s="524"/>
      <c r="K421" s="524"/>
      <c r="L421" s="525"/>
      <c r="M421" s="525"/>
      <c r="N421" s="525"/>
    </row>
    <row r="422" spans="1:14" ht="56.25" customHeight="1" x14ac:dyDescent="0.25">
      <c r="A422" s="529" t="s">
        <v>367</v>
      </c>
      <c r="B422" s="529"/>
      <c r="C422" s="522" t="s">
        <v>368</v>
      </c>
      <c r="D422" s="522"/>
      <c r="E422" s="522"/>
      <c r="F422" s="522"/>
      <c r="G422" s="522"/>
      <c r="H422" s="530">
        <v>0</v>
      </c>
      <c r="I422" s="530"/>
      <c r="J422" s="524"/>
      <c r="K422" s="524"/>
      <c r="L422" s="525"/>
      <c r="M422" s="525"/>
      <c r="N422" s="525"/>
    </row>
    <row r="423" spans="1:14" ht="49.5" customHeight="1" x14ac:dyDescent="0.25">
      <c r="A423" s="529" t="s">
        <v>369</v>
      </c>
      <c r="B423" s="529"/>
      <c r="C423" s="522" t="s">
        <v>370</v>
      </c>
      <c r="D423" s="522"/>
      <c r="E423" s="522"/>
      <c r="F423" s="522"/>
      <c r="G423" s="522"/>
      <c r="H423" s="530">
        <v>0</v>
      </c>
      <c r="I423" s="530"/>
      <c r="J423" s="524"/>
      <c r="K423" s="524"/>
      <c r="L423" s="525"/>
      <c r="M423" s="525"/>
      <c r="N423" s="525"/>
    </row>
    <row r="424" spans="1:14" ht="59.25" customHeight="1" x14ac:dyDescent="0.25">
      <c r="A424" s="543" t="s">
        <v>371</v>
      </c>
      <c r="B424" s="543"/>
      <c r="C424" s="544" t="s">
        <v>372</v>
      </c>
      <c r="D424" s="544"/>
      <c r="E424" s="544"/>
      <c r="F424" s="544"/>
      <c r="G424" s="544"/>
      <c r="H424" s="530">
        <v>0</v>
      </c>
      <c r="I424" s="530"/>
      <c r="J424" s="524"/>
      <c r="K424" s="524"/>
      <c r="L424" s="525"/>
      <c r="M424" s="525"/>
      <c r="N424" s="525"/>
    </row>
    <row r="425" spans="1:14" ht="29.25" customHeight="1" x14ac:dyDescent="0.25">
      <c r="A425" s="529" t="s">
        <v>373</v>
      </c>
      <c r="B425" s="529"/>
      <c r="C425" s="545" t="s">
        <v>374</v>
      </c>
      <c r="D425" s="545"/>
      <c r="E425" s="545"/>
      <c r="F425" s="545"/>
      <c r="G425" s="545"/>
      <c r="H425" s="530">
        <v>0</v>
      </c>
      <c r="I425" s="530"/>
      <c r="J425" s="524"/>
      <c r="K425" s="524"/>
      <c r="L425" s="525"/>
      <c r="M425" s="525"/>
      <c r="N425" s="525"/>
    </row>
    <row r="426" spans="1:14" ht="29.25" customHeight="1" x14ac:dyDescent="0.25">
      <c r="A426" s="531" t="s">
        <v>492</v>
      </c>
      <c r="B426" s="532"/>
      <c r="C426" s="533" t="s">
        <v>493</v>
      </c>
      <c r="D426" s="534"/>
      <c r="E426" s="534"/>
      <c r="F426" s="534"/>
      <c r="G426" s="535"/>
      <c r="H426" s="536">
        <f>SUM(H427:I430)</f>
        <v>0</v>
      </c>
      <c r="I426" s="537"/>
      <c r="J426" s="538"/>
      <c r="K426" s="539"/>
      <c r="L426" s="540"/>
      <c r="M426" s="541"/>
      <c r="N426" s="542"/>
    </row>
    <row r="427" spans="1:14" ht="27" customHeight="1" x14ac:dyDescent="0.25">
      <c r="A427" s="529" t="s">
        <v>375</v>
      </c>
      <c r="B427" s="529"/>
      <c r="C427" s="529" t="s">
        <v>376</v>
      </c>
      <c r="D427" s="529"/>
      <c r="E427" s="529"/>
      <c r="F427" s="529"/>
      <c r="G427" s="529"/>
      <c r="H427" s="530">
        <v>0</v>
      </c>
      <c r="I427" s="530"/>
      <c r="J427" s="524"/>
      <c r="K427" s="524"/>
      <c r="L427" s="525"/>
      <c r="M427" s="525"/>
      <c r="N427" s="525"/>
    </row>
    <row r="428" spans="1:14" ht="24" customHeight="1" x14ac:dyDescent="0.25">
      <c r="A428" s="529" t="s">
        <v>377</v>
      </c>
      <c r="B428" s="529"/>
      <c r="C428" s="529" t="s">
        <v>378</v>
      </c>
      <c r="D428" s="529"/>
      <c r="E428" s="529"/>
      <c r="F428" s="529"/>
      <c r="G428" s="529"/>
      <c r="H428" s="530">
        <v>0</v>
      </c>
      <c r="I428" s="530"/>
      <c r="J428" s="524"/>
      <c r="K428" s="524"/>
      <c r="L428" s="525"/>
      <c r="M428" s="525"/>
      <c r="N428" s="525"/>
    </row>
    <row r="429" spans="1:14" ht="22.5" customHeight="1" x14ac:dyDescent="0.25">
      <c r="A429" s="529" t="s">
        <v>379</v>
      </c>
      <c r="B429" s="529"/>
      <c r="C429" s="529" t="s">
        <v>380</v>
      </c>
      <c r="D429" s="529"/>
      <c r="E429" s="529"/>
      <c r="F429" s="529"/>
      <c r="G429" s="529"/>
      <c r="H429" s="530">
        <v>0</v>
      </c>
      <c r="I429" s="530"/>
      <c r="J429" s="524"/>
      <c r="K429" s="524"/>
      <c r="L429" s="525"/>
      <c r="M429" s="525"/>
      <c r="N429" s="525"/>
    </row>
    <row r="430" spans="1:14" ht="37.5" customHeight="1" x14ac:dyDescent="0.25">
      <c r="A430" s="520" t="s">
        <v>381</v>
      </c>
      <c r="B430" s="521"/>
      <c r="C430" s="522" t="s">
        <v>382</v>
      </c>
      <c r="D430" s="522"/>
      <c r="E430" s="522"/>
      <c r="F430" s="522"/>
      <c r="G430" s="522"/>
      <c r="H430" s="523">
        <v>0</v>
      </c>
      <c r="I430" s="523"/>
      <c r="J430" s="524"/>
      <c r="K430" s="524"/>
      <c r="L430" s="525"/>
      <c r="M430" s="525"/>
      <c r="N430" s="525"/>
    </row>
    <row r="431" spans="1:14" ht="19.5" customHeight="1" x14ac:dyDescent="0.25">
      <c r="A431" s="526"/>
      <c r="B431" s="526"/>
      <c r="C431" s="527" t="s">
        <v>13</v>
      </c>
      <c r="D431" s="527"/>
      <c r="E431" s="527"/>
      <c r="F431" s="527"/>
      <c r="G431" s="527"/>
      <c r="H431" s="528">
        <f>H426+H420</f>
        <v>0</v>
      </c>
      <c r="I431" s="528"/>
      <c r="J431" s="525"/>
      <c r="K431" s="525"/>
      <c r="L431" s="525"/>
      <c r="M431" s="525"/>
      <c r="N431" s="525"/>
    </row>
    <row r="432" spans="1:14" x14ac:dyDescent="0.25">
      <c r="A432" s="163"/>
      <c r="B432" s="164"/>
      <c r="C432" s="165"/>
      <c r="D432" s="166"/>
      <c r="E432" s="166"/>
      <c r="H432" s="206"/>
      <c r="I432" s="206"/>
    </row>
    <row r="433" spans="1:14" ht="15" customHeight="1" x14ac:dyDescent="0.25">
      <c r="A433" s="519" t="s">
        <v>316</v>
      </c>
      <c r="B433" s="519"/>
      <c r="C433" s="519"/>
      <c r="D433" s="519"/>
      <c r="E433" s="519"/>
      <c r="F433" s="519"/>
      <c r="G433" s="519"/>
      <c r="H433" s="519"/>
      <c r="I433" s="519"/>
      <c r="J433" s="519"/>
      <c r="K433" s="519"/>
      <c r="L433" s="519"/>
      <c r="M433" s="519"/>
      <c r="N433" s="519"/>
    </row>
    <row r="435" spans="1:14" x14ac:dyDescent="0.25">
      <c r="A435" s="167" t="s">
        <v>383</v>
      </c>
      <c r="B435" s="167"/>
      <c r="C435" s="167"/>
      <c r="D435" s="167"/>
      <c r="E435" s="167"/>
      <c r="F435" s="167"/>
    </row>
    <row r="437" spans="1:14" ht="27" customHeight="1" x14ac:dyDescent="0.25">
      <c r="A437" s="509" t="s">
        <v>384</v>
      </c>
      <c r="B437" s="509"/>
      <c r="C437" s="509"/>
      <c r="D437" s="509"/>
      <c r="E437" s="509"/>
      <c r="F437" s="509"/>
      <c r="G437" s="509"/>
      <c r="H437" s="509"/>
      <c r="I437" s="509"/>
      <c r="J437" s="509"/>
      <c r="K437" s="509"/>
      <c r="L437" s="509"/>
      <c r="M437" s="509"/>
      <c r="N437" s="509"/>
    </row>
    <row r="439" spans="1:14" ht="25.5" customHeight="1" x14ac:dyDescent="0.25">
      <c r="A439" s="510" t="s">
        <v>2</v>
      </c>
      <c r="B439" s="510"/>
      <c r="C439" s="510" t="s">
        <v>3</v>
      </c>
      <c r="D439" s="510"/>
      <c r="E439" s="510"/>
      <c r="F439" s="510"/>
      <c r="G439" s="510"/>
      <c r="H439" s="511" t="s">
        <v>4</v>
      </c>
      <c r="I439" s="511"/>
      <c r="J439" s="222" t="s">
        <v>179</v>
      </c>
      <c r="K439" s="512" t="s">
        <v>320</v>
      </c>
      <c r="L439" s="512"/>
      <c r="M439" s="512" t="s">
        <v>244</v>
      </c>
      <c r="N439" s="512"/>
    </row>
    <row r="440" spans="1:14" ht="43.5" customHeight="1" x14ac:dyDescent="0.25">
      <c r="A440" s="514" t="s">
        <v>385</v>
      </c>
      <c r="B440" s="514"/>
      <c r="C440" s="507" t="s">
        <v>386</v>
      </c>
      <c r="D440" s="507"/>
      <c r="E440" s="507"/>
      <c r="F440" s="507"/>
      <c r="G440" s="507"/>
      <c r="H440" s="515">
        <v>93287172.920000002</v>
      </c>
      <c r="I440" s="515"/>
      <c r="J440" s="168"/>
      <c r="K440" s="516" t="s">
        <v>387</v>
      </c>
      <c r="L440" s="517"/>
      <c r="M440" s="489"/>
      <c r="N440" s="489"/>
    </row>
    <row r="441" spans="1:14" ht="39" customHeight="1" x14ac:dyDescent="0.25">
      <c r="A441" s="506" t="s">
        <v>388</v>
      </c>
      <c r="B441" s="506"/>
      <c r="C441" s="507" t="s">
        <v>389</v>
      </c>
      <c r="D441" s="507"/>
      <c r="E441" s="507"/>
      <c r="F441" s="507"/>
      <c r="G441" s="507"/>
      <c r="H441" s="501">
        <v>0</v>
      </c>
      <c r="I441" s="501"/>
      <c r="J441" s="224"/>
      <c r="K441" s="518"/>
      <c r="L441" s="518"/>
      <c r="M441" s="489"/>
      <c r="N441" s="489"/>
    </row>
    <row r="442" spans="1:14" ht="47.25" customHeight="1" x14ac:dyDescent="0.25">
      <c r="A442" s="506" t="s">
        <v>390</v>
      </c>
      <c r="B442" s="506"/>
      <c r="C442" s="507" t="s">
        <v>391</v>
      </c>
      <c r="D442" s="507"/>
      <c r="E442" s="507"/>
      <c r="F442" s="507"/>
      <c r="G442" s="507"/>
      <c r="H442" s="501">
        <v>0</v>
      </c>
      <c r="I442" s="501"/>
      <c r="J442" s="224"/>
      <c r="K442" s="489"/>
      <c r="L442" s="489"/>
      <c r="M442" s="489"/>
      <c r="N442" s="489"/>
    </row>
    <row r="443" spans="1:14" ht="48" customHeight="1" x14ac:dyDescent="0.25">
      <c r="A443" s="513" t="s">
        <v>74</v>
      </c>
      <c r="B443" s="513"/>
      <c r="C443" s="513"/>
      <c r="D443" s="513"/>
      <c r="E443" s="513"/>
      <c r="F443" s="513"/>
      <c r="G443" s="513"/>
      <c r="H443" s="513"/>
      <c r="I443" s="513"/>
      <c r="J443" s="513"/>
      <c r="K443" s="513"/>
      <c r="L443" s="513"/>
      <c r="M443" s="513"/>
      <c r="N443" s="513"/>
    </row>
    <row r="444" spans="1:14" x14ac:dyDescent="0.25">
      <c r="A444" s="167" t="s">
        <v>392</v>
      </c>
      <c r="B444" s="167"/>
      <c r="C444" s="167"/>
      <c r="D444" s="167"/>
      <c r="E444" s="167"/>
      <c r="F444" s="167"/>
    </row>
    <row r="446" spans="1:14" ht="25.5" customHeight="1" x14ac:dyDescent="0.25">
      <c r="A446" s="509" t="s">
        <v>393</v>
      </c>
      <c r="B446" s="509"/>
      <c r="C446" s="509"/>
      <c r="D446" s="509"/>
      <c r="E446" s="509"/>
      <c r="F446" s="509"/>
      <c r="G446" s="509"/>
      <c r="H446" s="509"/>
      <c r="I446" s="509"/>
      <c r="J446" s="509"/>
      <c r="K446" s="509"/>
      <c r="L446" s="509"/>
      <c r="M446" s="509"/>
      <c r="N446" s="509"/>
    </row>
    <row r="448" spans="1:14" ht="25.5" customHeight="1" x14ac:dyDescent="0.25">
      <c r="A448" s="510" t="s">
        <v>2</v>
      </c>
      <c r="B448" s="510"/>
      <c r="C448" s="510" t="s">
        <v>3</v>
      </c>
      <c r="D448" s="510"/>
      <c r="E448" s="510"/>
      <c r="F448" s="510"/>
      <c r="G448" s="510"/>
      <c r="H448" s="511" t="s">
        <v>4</v>
      </c>
      <c r="I448" s="511"/>
      <c r="J448" s="222" t="s">
        <v>179</v>
      </c>
      <c r="K448" s="512" t="s">
        <v>320</v>
      </c>
      <c r="L448" s="512"/>
      <c r="M448" s="512" t="s">
        <v>321</v>
      </c>
      <c r="N448" s="512"/>
    </row>
    <row r="449" spans="1:16" ht="24.75" customHeight="1" x14ac:dyDescent="0.25">
      <c r="A449" s="486" t="s">
        <v>394</v>
      </c>
      <c r="B449" s="486"/>
      <c r="C449" s="487" t="s">
        <v>395</v>
      </c>
      <c r="D449" s="487"/>
      <c r="E449" s="487"/>
      <c r="F449" s="487"/>
      <c r="G449" s="487"/>
      <c r="H449" s="488">
        <f>+H450+H451+H452</f>
        <v>0</v>
      </c>
      <c r="I449" s="488"/>
      <c r="J449" s="223"/>
      <c r="K449" s="489"/>
      <c r="L449" s="489"/>
      <c r="M449" s="489"/>
      <c r="N449" s="489"/>
    </row>
    <row r="450" spans="1:16" ht="29.25" customHeight="1" x14ac:dyDescent="0.25">
      <c r="A450" s="508" t="s">
        <v>396</v>
      </c>
      <c r="B450" s="508"/>
      <c r="C450" s="498" t="s">
        <v>397</v>
      </c>
      <c r="D450" s="499"/>
      <c r="E450" s="499"/>
      <c r="F450" s="499"/>
      <c r="G450" s="500"/>
      <c r="H450" s="501">
        <v>0</v>
      </c>
      <c r="I450" s="501"/>
      <c r="J450" s="224"/>
      <c r="K450" s="489"/>
      <c r="L450" s="489"/>
      <c r="M450" s="489"/>
      <c r="N450" s="489"/>
    </row>
    <row r="451" spans="1:16" ht="35.25" customHeight="1" x14ac:dyDescent="0.25">
      <c r="A451" s="508" t="s">
        <v>398</v>
      </c>
      <c r="B451" s="508"/>
      <c r="C451" s="498" t="s">
        <v>399</v>
      </c>
      <c r="D451" s="499"/>
      <c r="E451" s="499"/>
      <c r="F451" s="499"/>
      <c r="G451" s="500"/>
      <c r="H451" s="501">
        <v>0</v>
      </c>
      <c r="I451" s="501"/>
      <c r="J451" s="224"/>
      <c r="K451" s="489"/>
      <c r="L451" s="489"/>
      <c r="M451" s="489"/>
      <c r="N451" s="489"/>
    </row>
    <row r="452" spans="1:16" ht="30" customHeight="1" x14ac:dyDescent="0.25">
      <c r="A452" s="506" t="s">
        <v>400</v>
      </c>
      <c r="B452" s="506"/>
      <c r="C452" s="498" t="s">
        <v>401</v>
      </c>
      <c r="D452" s="499"/>
      <c r="E452" s="499"/>
      <c r="F452" s="499"/>
      <c r="G452" s="500"/>
      <c r="H452" s="501">
        <v>0</v>
      </c>
      <c r="I452" s="501"/>
      <c r="J452" s="224"/>
      <c r="K452" s="489"/>
      <c r="L452" s="489"/>
      <c r="M452" s="489"/>
      <c r="N452" s="489"/>
    </row>
    <row r="453" spans="1:16" ht="30" customHeight="1" x14ac:dyDescent="0.25">
      <c r="A453" s="513" t="s">
        <v>74</v>
      </c>
      <c r="B453" s="513"/>
      <c r="C453" s="513"/>
      <c r="D453" s="513"/>
      <c r="E453" s="513"/>
      <c r="F453" s="513"/>
      <c r="G453" s="513"/>
      <c r="H453" s="513"/>
      <c r="I453" s="513"/>
      <c r="J453" s="513"/>
      <c r="K453" s="513"/>
      <c r="L453" s="513"/>
      <c r="M453" s="513"/>
      <c r="N453" s="513"/>
    </row>
    <row r="455" spans="1:16" x14ac:dyDescent="0.25">
      <c r="A455" s="167" t="s">
        <v>402</v>
      </c>
      <c r="B455" s="167"/>
      <c r="C455" s="167"/>
      <c r="D455" s="167"/>
      <c r="E455" s="167"/>
    </row>
    <row r="456" spans="1:16" ht="6" customHeight="1" x14ac:dyDescent="0.25"/>
    <row r="457" spans="1:16" ht="24.75" customHeight="1" x14ac:dyDescent="0.25">
      <c r="A457" s="952" t="s">
        <v>403</v>
      </c>
      <c r="B457" s="952"/>
      <c r="C457" s="952"/>
      <c r="D457" s="952"/>
      <c r="E457" s="952"/>
      <c r="F457" s="952"/>
      <c r="G457" s="952"/>
      <c r="H457" s="952"/>
      <c r="I457" s="952"/>
      <c r="J457" s="952"/>
      <c r="K457" s="952"/>
      <c r="L457" s="952"/>
      <c r="M457" s="952"/>
      <c r="N457" s="952"/>
    </row>
    <row r="459" spans="1:16" ht="38.25" customHeight="1" x14ac:dyDescent="0.25">
      <c r="A459" s="510" t="s">
        <v>2</v>
      </c>
      <c r="B459" s="510"/>
      <c r="C459" s="510" t="s">
        <v>3</v>
      </c>
      <c r="D459" s="510"/>
      <c r="E459" s="510"/>
      <c r="F459" s="510"/>
      <c r="G459" s="510"/>
      <c r="H459" s="510"/>
      <c r="I459" s="222" t="s">
        <v>4</v>
      </c>
      <c r="J459" s="222" t="s">
        <v>179</v>
      </c>
      <c r="K459" s="512" t="s">
        <v>321</v>
      </c>
      <c r="L459" s="512"/>
      <c r="M459" s="512"/>
    </row>
    <row r="460" spans="1:16" ht="24.75" customHeight="1" x14ac:dyDescent="0.25">
      <c r="A460" s="506" t="s">
        <v>404</v>
      </c>
      <c r="B460" s="506"/>
      <c r="C460" s="507" t="s">
        <v>405</v>
      </c>
      <c r="D460" s="507"/>
      <c r="E460" s="507"/>
      <c r="F460" s="507"/>
      <c r="G460" s="507"/>
      <c r="H460" s="507"/>
      <c r="I460" s="278">
        <v>9122824.4499999993</v>
      </c>
      <c r="J460" s="224"/>
      <c r="K460" s="489"/>
      <c r="L460" s="489"/>
      <c r="M460" s="489"/>
      <c r="O460" s="264"/>
      <c r="P460" s="264"/>
    </row>
    <row r="461" spans="1:16" ht="30" customHeight="1" x14ac:dyDescent="0.25">
      <c r="A461" s="506" t="s">
        <v>406</v>
      </c>
      <c r="B461" s="506"/>
      <c r="C461" s="507" t="s">
        <v>407</v>
      </c>
      <c r="D461" s="507"/>
      <c r="E461" s="507"/>
      <c r="F461" s="507"/>
      <c r="G461" s="507"/>
      <c r="H461" s="507"/>
      <c r="I461" s="224">
        <v>0</v>
      </c>
      <c r="J461" s="224"/>
      <c r="K461" s="489"/>
      <c r="L461" s="489"/>
      <c r="M461" s="489"/>
    </row>
    <row r="462" spans="1:16" ht="27.75" customHeight="1" x14ac:dyDescent="0.25">
      <c r="A462" s="508" t="s">
        <v>408</v>
      </c>
      <c r="B462" s="508"/>
      <c r="C462" s="507" t="s">
        <v>409</v>
      </c>
      <c r="D462" s="507"/>
      <c r="E462" s="507"/>
      <c r="F462" s="507"/>
      <c r="G462" s="507"/>
      <c r="H462" s="507"/>
      <c r="I462" s="224">
        <v>0</v>
      </c>
      <c r="J462" s="224"/>
      <c r="K462" s="489"/>
      <c r="L462" s="489"/>
      <c r="M462" s="489"/>
    </row>
    <row r="463" spans="1:16" x14ac:dyDescent="0.25">
      <c r="A463" s="169"/>
      <c r="B463" s="170"/>
      <c r="C463" s="171"/>
      <c r="D463" s="171"/>
      <c r="E463" s="172"/>
    </row>
    <row r="464" spans="1:16" ht="15" customHeight="1" x14ac:dyDescent="0.25">
      <c r="A464" s="502" t="s">
        <v>74</v>
      </c>
      <c r="B464" s="502"/>
      <c r="C464" s="502"/>
      <c r="D464" s="502"/>
      <c r="E464" s="502"/>
      <c r="F464" s="502"/>
      <c r="G464" s="502"/>
      <c r="H464" s="502"/>
      <c r="I464" s="502"/>
      <c r="J464" s="502"/>
      <c r="K464" s="502"/>
      <c r="L464" s="502"/>
      <c r="M464" s="502"/>
      <c r="N464" s="502"/>
    </row>
    <row r="465" spans="1:14" ht="28.5" customHeight="1" x14ac:dyDescent="0.25">
      <c r="A465" s="41" t="s">
        <v>410</v>
      </c>
    </row>
    <row r="467" spans="1:14" ht="21" customHeight="1" x14ac:dyDescent="0.25">
      <c r="A467" s="503" t="s">
        <v>411</v>
      </c>
      <c r="B467" s="503"/>
      <c r="C467" s="503"/>
      <c r="D467" s="503"/>
      <c r="E467" s="503"/>
      <c r="F467" s="503"/>
      <c r="G467" s="503"/>
      <c r="H467" s="503"/>
      <c r="I467" s="503"/>
      <c r="J467" s="503"/>
      <c r="K467" s="503"/>
      <c r="L467" s="503"/>
      <c r="M467" s="503"/>
      <c r="N467" s="503"/>
    </row>
    <row r="468" spans="1:14" ht="21.75" customHeight="1" x14ac:dyDescent="0.25"/>
    <row r="469" spans="1:14" ht="25.5" customHeight="1" x14ac:dyDescent="0.25">
      <c r="A469" s="219" t="s">
        <v>2</v>
      </c>
      <c r="B469" s="504" t="s">
        <v>3</v>
      </c>
      <c r="C469" s="504"/>
      <c r="D469" s="504"/>
      <c r="E469" s="505" t="s">
        <v>412</v>
      </c>
      <c r="F469" s="505"/>
      <c r="G469" s="505" t="s">
        <v>413</v>
      </c>
      <c r="H469" s="505"/>
      <c r="I469" s="220" t="s">
        <v>414</v>
      </c>
      <c r="J469" s="220" t="s">
        <v>179</v>
      </c>
      <c r="K469" s="505" t="s">
        <v>320</v>
      </c>
      <c r="L469" s="505"/>
      <c r="M469" s="505" t="s">
        <v>415</v>
      </c>
      <c r="N469" s="505"/>
    </row>
    <row r="470" spans="1:14" ht="56.25" customHeight="1" x14ac:dyDescent="0.25">
      <c r="A470" s="174" t="s">
        <v>416</v>
      </c>
      <c r="B470" s="490" t="s">
        <v>20</v>
      </c>
      <c r="C470" s="490"/>
      <c r="D470" s="490"/>
      <c r="E470" s="482">
        <v>0</v>
      </c>
      <c r="F470" s="482"/>
      <c r="G470" s="482">
        <v>0</v>
      </c>
      <c r="H470" s="482"/>
      <c r="I470" s="34">
        <f>G470-E470</f>
        <v>0</v>
      </c>
      <c r="J470" s="203"/>
      <c r="K470" s="470"/>
      <c r="L470" s="470"/>
      <c r="M470" s="491" t="s">
        <v>417</v>
      </c>
      <c r="N470" s="492"/>
    </row>
    <row r="471" spans="1:14" ht="38.25" x14ac:dyDescent="0.25">
      <c r="A471" s="174" t="s">
        <v>418</v>
      </c>
      <c r="B471" s="490" t="s">
        <v>419</v>
      </c>
      <c r="C471" s="490"/>
      <c r="D471" s="490"/>
      <c r="E471" s="497">
        <v>21780249.359999999</v>
      </c>
      <c r="F471" s="497"/>
      <c r="G471" s="497">
        <v>21780249.359999999</v>
      </c>
      <c r="H471" s="497"/>
      <c r="I471" s="34">
        <f>G471-E471</f>
        <v>0</v>
      </c>
      <c r="J471" s="218" t="s">
        <v>420</v>
      </c>
      <c r="K471" s="476" t="s">
        <v>421</v>
      </c>
      <c r="L471" s="476"/>
      <c r="M471" s="493"/>
      <c r="N471" s="494"/>
    </row>
    <row r="472" spans="1:14" ht="45" customHeight="1" x14ac:dyDescent="0.25">
      <c r="A472" s="174" t="s">
        <v>422</v>
      </c>
      <c r="B472" s="490" t="s">
        <v>423</v>
      </c>
      <c r="C472" s="490"/>
      <c r="D472" s="490"/>
      <c r="E472" s="482">
        <v>0</v>
      </c>
      <c r="F472" s="482"/>
      <c r="G472" s="482">
        <v>0</v>
      </c>
      <c r="H472" s="482"/>
      <c r="I472" s="34">
        <f>G472-E472</f>
        <v>0</v>
      </c>
      <c r="J472" s="218"/>
      <c r="K472" s="476"/>
      <c r="L472" s="476"/>
      <c r="M472" s="495"/>
      <c r="N472" s="496"/>
    </row>
    <row r="473" spans="1:14" x14ac:dyDescent="0.25">
      <c r="A473" s="221"/>
      <c r="B473" s="483"/>
      <c r="C473" s="483"/>
      <c r="D473" s="483"/>
      <c r="E473" s="484"/>
      <c r="F473" s="484"/>
      <c r="G473" s="484"/>
      <c r="H473" s="484"/>
      <c r="I473" s="218"/>
      <c r="J473" s="218"/>
      <c r="K473" s="484"/>
      <c r="L473" s="484"/>
      <c r="M473" s="476"/>
      <c r="N473" s="476"/>
    </row>
    <row r="474" spans="1:14" ht="20.25" customHeight="1" x14ac:dyDescent="0.25">
      <c r="A474" s="221"/>
      <c r="B474" s="477" t="s">
        <v>441</v>
      </c>
      <c r="C474" s="478"/>
      <c r="D474" s="479"/>
      <c r="E474" s="480">
        <f>SUM(E470:E473)</f>
        <v>21780249.359999999</v>
      </c>
      <c r="F474" s="480"/>
      <c r="G474" s="480">
        <f>SUM(G470:G473)</f>
        <v>21780249.359999999</v>
      </c>
      <c r="H474" s="480"/>
      <c r="I474" s="34">
        <f>G474-E474</f>
        <v>0</v>
      </c>
      <c r="J474" s="173"/>
      <c r="K474" s="481"/>
      <c r="L474" s="481"/>
      <c r="M474" s="476"/>
      <c r="N474" s="476"/>
    </row>
    <row r="475" spans="1:14" x14ac:dyDescent="0.25">
      <c r="A475" s="953" t="s">
        <v>74</v>
      </c>
      <c r="B475" s="953"/>
      <c r="C475" s="953"/>
      <c r="D475" s="953"/>
      <c r="E475" s="953"/>
      <c r="F475" s="953"/>
      <c r="G475" s="953"/>
      <c r="H475" s="953"/>
      <c r="I475" s="953"/>
      <c r="J475" s="953"/>
      <c r="K475" s="953"/>
      <c r="L475" s="953"/>
      <c r="M475" s="953"/>
      <c r="N475" s="953"/>
    </row>
    <row r="476" spans="1:14" x14ac:dyDescent="0.25">
      <c r="A476" s="201"/>
      <c r="B476" s="201"/>
      <c r="C476" s="201"/>
      <c r="D476" s="201"/>
      <c r="E476" s="201"/>
      <c r="F476" s="201"/>
      <c r="G476" s="201"/>
      <c r="H476" s="201"/>
      <c r="I476" s="201"/>
      <c r="J476" s="201"/>
      <c r="K476" s="201"/>
      <c r="L476" s="201"/>
      <c r="M476" s="201"/>
      <c r="N476" s="201"/>
    </row>
    <row r="477" spans="1:14" ht="22.5" customHeight="1" x14ac:dyDescent="0.25">
      <c r="A477" s="485" t="s">
        <v>424</v>
      </c>
      <c r="B477" s="485"/>
      <c r="C477" s="485"/>
      <c r="D477" s="485"/>
      <c r="E477" s="485"/>
      <c r="F477" s="485"/>
      <c r="G477" s="485"/>
      <c r="H477" s="485"/>
      <c r="I477" s="485"/>
      <c r="J477" s="485"/>
      <c r="K477" s="485"/>
      <c r="L477" s="485"/>
      <c r="M477" s="485"/>
      <c r="N477" s="485"/>
    </row>
    <row r="478" spans="1:14" ht="12" customHeight="1" x14ac:dyDescent="0.25"/>
    <row r="479" spans="1:14" ht="25.5" customHeight="1" x14ac:dyDescent="0.25">
      <c r="A479" s="215" t="s">
        <v>2</v>
      </c>
      <c r="B479" s="465" t="s">
        <v>3</v>
      </c>
      <c r="C479" s="465"/>
      <c r="D479" s="465"/>
      <c r="E479" s="466" t="s">
        <v>412</v>
      </c>
      <c r="F479" s="466"/>
      <c r="G479" s="466" t="s">
        <v>413</v>
      </c>
      <c r="H479" s="466"/>
      <c r="I479" s="216" t="s">
        <v>414</v>
      </c>
      <c r="J479" s="216" t="s">
        <v>179</v>
      </c>
      <c r="K479" s="466" t="s">
        <v>320</v>
      </c>
      <c r="L479" s="466"/>
      <c r="M479" s="466" t="s">
        <v>415</v>
      </c>
      <c r="N479" s="466"/>
    </row>
    <row r="480" spans="1:14" ht="38.25" customHeight="1" x14ac:dyDescent="0.25">
      <c r="A480" s="176" t="s">
        <v>425</v>
      </c>
      <c r="B480" s="452" t="s">
        <v>426</v>
      </c>
      <c r="C480" s="452"/>
      <c r="D480" s="452"/>
      <c r="E480" s="448">
        <v>0</v>
      </c>
      <c r="F480" s="448"/>
      <c r="G480" s="448">
        <v>-91829833.269999996</v>
      </c>
      <c r="H480" s="448"/>
      <c r="I480" s="217">
        <f>G480-E480</f>
        <v>-91829833.269999996</v>
      </c>
      <c r="J480" s="179" t="s">
        <v>427</v>
      </c>
      <c r="K480" s="449" t="s">
        <v>428</v>
      </c>
      <c r="L480" s="449"/>
      <c r="M480" s="470"/>
      <c r="N480" s="470"/>
    </row>
    <row r="481" spans="1:14" ht="44.25" customHeight="1" x14ac:dyDescent="0.25">
      <c r="A481" s="177" t="s">
        <v>429</v>
      </c>
      <c r="B481" s="452" t="s">
        <v>430</v>
      </c>
      <c r="C481" s="452"/>
      <c r="D481" s="452"/>
      <c r="E481" s="448">
        <v>-45755909.969999999</v>
      </c>
      <c r="F481" s="448"/>
      <c r="G481" s="448">
        <v>-45755909.969999999</v>
      </c>
      <c r="H481" s="448"/>
      <c r="I481" s="259">
        <f>G481-E481</f>
        <v>0</v>
      </c>
      <c r="J481" s="179" t="s">
        <v>427</v>
      </c>
      <c r="K481" s="449" t="s">
        <v>431</v>
      </c>
      <c r="L481" s="449"/>
      <c r="M481" s="470"/>
      <c r="N481" s="470"/>
    </row>
    <row r="482" spans="1:14" ht="22.5" customHeight="1" x14ac:dyDescent="0.25">
      <c r="A482" s="175"/>
      <c r="B482" s="445" t="s">
        <v>441</v>
      </c>
      <c r="C482" s="446"/>
      <c r="D482" s="447"/>
      <c r="E482" s="450">
        <f>SUM(E480:E481)</f>
        <v>-45755909.969999999</v>
      </c>
      <c r="F482" s="450"/>
      <c r="G482" s="450">
        <f>SUM(G480:G481)</f>
        <v>-137585743.24000001</v>
      </c>
      <c r="H482" s="450"/>
      <c r="I482" s="214">
        <f>SUM(I480:I481)</f>
        <v>-91829833.269999996</v>
      </c>
      <c r="J482" s="175"/>
      <c r="K482" s="451"/>
      <c r="L482" s="451"/>
      <c r="M482" s="451"/>
      <c r="N482" s="451"/>
    </row>
    <row r="483" spans="1:14" ht="24.75" customHeight="1" x14ac:dyDescent="0.25">
      <c r="B483" s="459"/>
      <c r="C483" s="459"/>
      <c r="D483" s="459"/>
      <c r="E483" s="459"/>
      <c r="F483" s="459"/>
      <c r="G483" s="459"/>
      <c r="H483" s="459"/>
      <c r="K483" s="459"/>
      <c r="L483" s="459"/>
      <c r="M483" s="459"/>
      <c r="N483" s="459"/>
    </row>
    <row r="484" spans="1:14" x14ac:dyDescent="0.25">
      <c r="A484" s="215" t="s">
        <v>2</v>
      </c>
      <c r="B484" s="465" t="s">
        <v>3</v>
      </c>
      <c r="C484" s="465"/>
      <c r="D484" s="465"/>
      <c r="E484" s="466" t="s">
        <v>412</v>
      </c>
      <c r="F484" s="466"/>
      <c r="G484" s="466" t="s">
        <v>413</v>
      </c>
      <c r="H484" s="466"/>
      <c r="I484" s="216" t="s">
        <v>414</v>
      </c>
      <c r="J484" s="216" t="s">
        <v>179</v>
      </c>
      <c r="K484" s="466" t="s">
        <v>320</v>
      </c>
      <c r="L484" s="466"/>
      <c r="M484" s="466" t="s">
        <v>415</v>
      </c>
      <c r="N484" s="466"/>
    </row>
    <row r="485" spans="1:14" ht="38.25" x14ac:dyDescent="0.25">
      <c r="A485" s="177" t="s">
        <v>432</v>
      </c>
      <c r="B485" s="467" t="s">
        <v>435</v>
      </c>
      <c r="C485" s="468"/>
      <c r="D485" s="469"/>
      <c r="E485" s="448">
        <v>336690257.27999997</v>
      </c>
      <c r="F485" s="448"/>
      <c r="G485" s="448">
        <v>336690257.27999997</v>
      </c>
      <c r="H485" s="448"/>
      <c r="I485" s="217">
        <f>G485-E485</f>
        <v>0</v>
      </c>
      <c r="J485" s="177" t="s">
        <v>427</v>
      </c>
      <c r="K485" s="463" t="s">
        <v>438</v>
      </c>
      <c r="L485" s="464"/>
      <c r="M485" s="470"/>
      <c r="N485" s="470"/>
    </row>
    <row r="486" spans="1:14" ht="33.75" customHeight="1" x14ac:dyDescent="0.25">
      <c r="A486" s="177" t="s">
        <v>433</v>
      </c>
      <c r="B486" s="471" t="s">
        <v>436</v>
      </c>
      <c r="C486" s="472"/>
      <c r="D486" s="473"/>
      <c r="E486" s="474">
        <v>176588291.84</v>
      </c>
      <c r="F486" s="475"/>
      <c r="G486" s="474">
        <v>176588291.84</v>
      </c>
      <c r="H486" s="475"/>
      <c r="I486" s="217">
        <f>G486-E486</f>
        <v>0</v>
      </c>
      <c r="J486" s="178" t="s">
        <v>427</v>
      </c>
      <c r="K486" s="463" t="s">
        <v>438</v>
      </c>
      <c r="L486" s="464"/>
      <c r="M486" s="470"/>
      <c r="N486" s="470"/>
    </row>
    <row r="487" spans="1:14" ht="40.5" customHeight="1" x14ac:dyDescent="0.25">
      <c r="A487" s="180" t="s">
        <v>434</v>
      </c>
      <c r="B487" s="460" t="s">
        <v>437</v>
      </c>
      <c r="C487" s="461"/>
      <c r="D487" s="462"/>
      <c r="E487" s="448">
        <v>320139458.89999998</v>
      </c>
      <c r="F487" s="448"/>
      <c r="G487" s="448">
        <v>320139458.89999998</v>
      </c>
      <c r="H487" s="448"/>
      <c r="I487" s="217">
        <f>G487-E487</f>
        <v>0</v>
      </c>
      <c r="J487" s="178" t="s">
        <v>427</v>
      </c>
      <c r="K487" s="463" t="s">
        <v>438</v>
      </c>
      <c r="L487" s="464"/>
      <c r="M487" s="470"/>
      <c r="N487" s="470"/>
    </row>
    <row r="488" spans="1:14" ht="24" customHeight="1" x14ac:dyDescent="0.25">
      <c r="A488" s="175"/>
      <c r="B488" s="445" t="s">
        <v>441</v>
      </c>
      <c r="C488" s="446"/>
      <c r="D488" s="447"/>
      <c r="E488" s="450">
        <f>SUM(E485:E487)</f>
        <v>833418008.01999998</v>
      </c>
      <c r="F488" s="450"/>
      <c r="G488" s="450">
        <f>SUM(G485:G487)</f>
        <v>833418008.01999998</v>
      </c>
      <c r="H488" s="450"/>
      <c r="I488" s="260">
        <f>G488-E488</f>
        <v>0</v>
      </c>
      <c r="J488" s="175"/>
      <c r="K488" s="451"/>
      <c r="L488" s="451"/>
      <c r="M488" s="451"/>
      <c r="N488" s="451"/>
    </row>
    <row r="489" spans="1:14" ht="30.75" customHeight="1" x14ac:dyDescent="0.25">
      <c r="B489" s="459"/>
      <c r="C489" s="459"/>
      <c r="D489" s="459"/>
      <c r="E489" s="459"/>
      <c r="F489" s="459"/>
      <c r="G489" s="459"/>
      <c r="H489" s="459"/>
      <c r="K489" s="459"/>
      <c r="L489" s="459"/>
      <c r="M489" s="459"/>
      <c r="N489" s="459"/>
    </row>
    <row r="490" spans="1:14" x14ac:dyDescent="0.25">
      <c r="A490" s="215" t="s">
        <v>2</v>
      </c>
      <c r="B490" s="465" t="s">
        <v>3</v>
      </c>
      <c r="C490" s="465"/>
      <c r="D490" s="465"/>
      <c r="E490" s="466" t="s">
        <v>412</v>
      </c>
      <c r="F490" s="466"/>
      <c r="G490" s="466" t="s">
        <v>413</v>
      </c>
      <c r="H490" s="466"/>
      <c r="I490" s="216" t="s">
        <v>414</v>
      </c>
      <c r="J490" s="216" t="s">
        <v>179</v>
      </c>
      <c r="K490" s="466" t="s">
        <v>320</v>
      </c>
      <c r="L490" s="466"/>
      <c r="M490" s="466" t="s">
        <v>415</v>
      </c>
      <c r="N490" s="466"/>
    </row>
    <row r="491" spans="1:14" ht="42.75" customHeight="1" x14ac:dyDescent="0.25">
      <c r="A491" s="177" t="s">
        <v>439</v>
      </c>
      <c r="B491" s="452" t="s">
        <v>440</v>
      </c>
      <c r="C491" s="452"/>
      <c r="D491" s="452"/>
      <c r="E491" s="448">
        <v>-61504612.810000002</v>
      </c>
      <c r="F491" s="448"/>
      <c r="G491" s="448">
        <v>-65975053.68</v>
      </c>
      <c r="H491" s="448"/>
      <c r="I491" s="217">
        <f>G491-E491</f>
        <v>-4470440.8699999973</v>
      </c>
      <c r="J491" s="178" t="s">
        <v>427</v>
      </c>
      <c r="K491" s="449" t="s">
        <v>438</v>
      </c>
      <c r="L491" s="449"/>
      <c r="M491" s="453"/>
      <c r="N491" s="454"/>
    </row>
    <row r="492" spans="1:14" ht="27" customHeight="1" x14ac:dyDescent="0.25">
      <c r="A492" s="177"/>
      <c r="B492" s="445" t="s">
        <v>441</v>
      </c>
      <c r="C492" s="446"/>
      <c r="D492" s="447"/>
      <c r="E492" s="448">
        <f>E491</f>
        <v>-61504612.810000002</v>
      </c>
      <c r="F492" s="448"/>
      <c r="G492" s="448">
        <f>G491</f>
        <v>-65975053.68</v>
      </c>
      <c r="H492" s="448"/>
      <c r="I492" s="217">
        <f>I491</f>
        <v>-4470440.8699999973</v>
      </c>
      <c r="J492" s="179"/>
      <c r="K492" s="449"/>
      <c r="L492" s="449"/>
      <c r="M492" s="455"/>
      <c r="N492" s="456"/>
    </row>
    <row r="493" spans="1:14" ht="36.75" customHeight="1" x14ac:dyDescent="0.25">
      <c r="A493" s="175"/>
      <c r="B493" s="445" t="s">
        <v>13</v>
      </c>
      <c r="C493" s="446"/>
      <c r="D493" s="447"/>
      <c r="E493" s="450">
        <f>E482+E488+E492</f>
        <v>726157485.24000001</v>
      </c>
      <c r="F493" s="450"/>
      <c r="G493" s="450">
        <f>G482+G488+G492</f>
        <v>629857211.10000002</v>
      </c>
      <c r="H493" s="450"/>
      <c r="I493" s="181">
        <f>I482+I488+I492</f>
        <v>-96300274.139999986</v>
      </c>
      <c r="J493" s="182"/>
      <c r="K493" s="451"/>
      <c r="L493" s="451"/>
      <c r="M493" s="457"/>
      <c r="N493" s="458"/>
    </row>
    <row r="495" spans="1:14" ht="15" customHeight="1" x14ac:dyDescent="0.25">
      <c r="A495" s="438" t="s">
        <v>442</v>
      </c>
      <c r="B495" s="438"/>
      <c r="C495" s="438"/>
      <c r="D495" s="438"/>
      <c r="E495" s="438"/>
      <c r="F495" s="438"/>
      <c r="G495" s="438"/>
      <c r="H495" s="438"/>
      <c r="I495" s="438"/>
      <c r="J495" s="438"/>
      <c r="K495" s="438"/>
      <c r="L495" s="438"/>
      <c r="M495" s="438"/>
      <c r="N495" s="438"/>
    </row>
    <row r="496" spans="1:14" ht="26.25" customHeight="1" x14ac:dyDescent="0.25">
      <c r="A496" s="41" t="s">
        <v>443</v>
      </c>
    </row>
    <row r="497" spans="1:14" ht="9.75" customHeight="1" x14ac:dyDescent="0.25"/>
    <row r="498" spans="1:14" ht="30" customHeight="1" x14ac:dyDescent="0.25">
      <c r="A498" s="439" t="s">
        <v>551</v>
      </c>
      <c r="B498" s="439"/>
      <c r="C498" s="439"/>
      <c r="D498" s="439"/>
      <c r="E498" s="439"/>
      <c r="F498" s="439"/>
      <c r="G498" s="439"/>
      <c r="H498" s="439"/>
      <c r="I498" s="439"/>
      <c r="J498" s="439"/>
      <c r="K498" s="439"/>
      <c r="L498" s="439"/>
      <c r="M498" s="439"/>
      <c r="N498" s="439"/>
    </row>
    <row r="499" spans="1:14" ht="15" customHeight="1" x14ac:dyDescent="0.25">
      <c r="A499" s="213"/>
      <c r="B499" s="213"/>
      <c r="C499" s="213"/>
      <c r="D499" s="213"/>
      <c r="E499" s="213"/>
      <c r="F499" s="213"/>
      <c r="G499" s="213"/>
      <c r="H499" s="213"/>
      <c r="I499" s="213"/>
      <c r="J499" s="213"/>
      <c r="K499" s="213"/>
      <c r="L499" s="213"/>
      <c r="M499" s="213"/>
      <c r="N499" s="213"/>
    </row>
    <row r="500" spans="1:14" ht="18.75" x14ac:dyDescent="0.3">
      <c r="A500" s="440" t="s">
        <v>462</v>
      </c>
      <c r="B500" s="441"/>
      <c r="C500" s="441"/>
      <c r="D500" s="441"/>
      <c r="E500" s="441"/>
      <c r="F500" s="441"/>
      <c r="G500" s="441"/>
      <c r="H500" s="441"/>
      <c r="I500" s="441"/>
      <c r="J500" s="441"/>
      <c r="K500" s="441"/>
      <c r="L500" s="441"/>
      <c r="M500" s="441"/>
      <c r="N500" s="442"/>
    </row>
    <row r="501" spans="1:14" x14ac:dyDescent="0.25">
      <c r="A501" s="443" t="s">
        <v>2</v>
      </c>
      <c r="B501" s="443"/>
      <c r="C501" s="443"/>
      <c r="D501" s="443" t="s">
        <v>444</v>
      </c>
      <c r="E501" s="443"/>
      <c r="F501" s="443"/>
      <c r="G501" s="443"/>
      <c r="H501" s="443"/>
      <c r="I501" s="444">
        <v>2025</v>
      </c>
      <c r="J501" s="444"/>
      <c r="K501" s="444"/>
      <c r="L501" s="444">
        <v>2024</v>
      </c>
      <c r="M501" s="444"/>
      <c r="N501" s="444"/>
    </row>
    <row r="502" spans="1:14" x14ac:dyDescent="0.25">
      <c r="A502" s="427" t="s">
        <v>445</v>
      </c>
      <c r="B502" s="427"/>
      <c r="C502" s="427"/>
      <c r="D502" s="443"/>
      <c r="E502" s="443"/>
      <c r="F502" s="443"/>
      <c r="G502" s="443"/>
      <c r="H502" s="443"/>
      <c r="I502" s="444"/>
      <c r="J502" s="444"/>
      <c r="K502" s="444"/>
      <c r="L502" s="444"/>
      <c r="M502" s="444"/>
      <c r="N502" s="444"/>
    </row>
    <row r="503" spans="1:14" x14ac:dyDescent="0.25">
      <c r="A503" s="432" t="s">
        <v>446</v>
      </c>
      <c r="B503" s="432"/>
      <c r="C503" s="432"/>
      <c r="D503" s="432" t="s">
        <v>447</v>
      </c>
      <c r="E503" s="432"/>
      <c r="F503" s="432"/>
      <c r="G503" s="432"/>
      <c r="H503" s="432"/>
      <c r="I503" s="419">
        <v>487971.86</v>
      </c>
      <c r="J503" s="419"/>
      <c r="K503" s="419"/>
      <c r="L503" s="419">
        <v>0</v>
      </c>
      <c r="M503" s="419"/>
      <c r="N503" s="419"/>
    </row>
    <row r="504" spans="1:14" x14ac:dyDescent="0.25">
      <c r="A504" s="412"/>
      <c r="B504" s="412"/>
      <c r="C504" s="412"/>
      <c r="D504" s="412"/>
      <c r="E504" s="412"/>
      <c r="F504" s="412"/>
      <c r="G504" s="412"/>
      <c r="H504" s="412"/>
      <c r="I504" s="437"/>
      <c r="J504" s="437"/>
      <c r="K504" s="437"/>
      <c r="L504" s="437"/>
      <c r="M504" s="437"/>
      <c r="N504" s="437"/>
    </row>
    <row r="505" spans="1:14" x14ac:dyDescent="0.25">
      <c r="A505" s="427" t="s">
        <v>448</v>
      </c>
      <c r="B505" s="427"/>
      <c r="C505" s="427"/>
      <c r="D505" s="428"/>
      <c r="E505" s="428"/>
      <c r="F505" s="428"/>
      <c r="G505" s="428"/>
      <c r="H505" s="428"/>
      <c r="I505" s="436"/>
      <c r="J505" s="436"/>
      <c r="K505" s="436"/>
      <c r="L505" s="436"/>
      <c r="M505" s="436"/>
      <c r="N505" s="436"/>
    </row>
    <row r="506" spans="1:14" x14ac:dyDescent="0.25">
      <c r="A506" s="432" t="s">
        <v>449</v>
      </c>
      <c r="B506" s="432"/>
      <c r="C506" s="432"/>
      <c r="D506" s="432" t="s">
        <v>450</v>
      </c>
      <c r="E506" s="432"/>
      <c r="F506" s="432"/>
      <c r="G506" s="432"/>
      <c r="H506" s="432"/>
      <c r="I506" s="419">
        <v>17316933.170000002</v>
      </c>
      <c r="J506" s="419"/>
      <c r="K506" s="419"/>
      <c r="L506" s="419">
        <v>42345577.899999999</v>
      </c>
      <c r="M506" s="419"/>
      <c r="N506" s="419"/>
    </row>
    <row r="507" spans="1:14" x14ac:dyDescent="0.25">
      <c r="A507" s="412"/>
      <c r="B507" s="412"/>
      <c r="C507" s="412"/>
      <c r="D507" s="412"/>
      <c r="E507" s="412"/>
      <c r="F507" s="412"/>
      <c r="G507" s="412"/>
      <c r="H507" s="412"/>
      <c r="I507" s="420"/>
      <c r="J507" s="420"/>
      <c r="K507" s="420"/>
      <c r="L507" s="420"/>
      <c r="M507" s="420"/>
      <c r="N507" s="420"/>
    </row>
    <row r="508" spans="1:14" x14ac:dyDescent="0.25">
      <c r="A508" s="427" t="s">
        <v>451</v>
      </c>
      <c r="B508" s="427"/>
      <c r="C508" s="427"/>
      <c r="D508" s="428"/>
      <c r="E508" s="428"/>
      <c r="F508" s="428"/>
      <c r="G508" s="428"/>
      <c r="H508" s="428"/>
      <c r="I508" s="420"/>
      <c r="J508" s="420"/>
      <c r="K508" s="420"/>
      <c r="L508" s="420"/>
      <c r="M508" s="420"/>
      <c r="N508" s="420"/>
    </row>
    <row r="509" spans="1:14" x14ac:dyDescent="0.25">
      <c r="A509" s="432" t="s">
        <v>452</v>
      </c>
      <c r="B509" s="432"/>
      <c r="C509" s="432"/>
      <c r="D509" s="432" t="s">
        <v>453</v>
      </c>
      <c r="E509" s="432"/>
      <c r="F509" s="432"/>
      <c r="G509" s="432"/>
      <c r="H509" s="432"/>
      <c r="I509" s="419">
        <v>0</v>
      </c>
      <c r="J509" s="419"/>
      <c r="K509" s="419"/>
      <c r="L509" s="419">
        <v>0</v>
      </c>
      <c r="M509" s="419"/>
      <c r="N509" s="419"/>
    </row>
    <row r="510" spans="1:14" x14ac:dyDescent="0.25">
      <c r="A510" s="412"/>
      <c r="B510" s="412"/>
      <c r="C510" s="412"/>
      <c r="D510" s="412"/>
      <c r="E510" s="412"/>
      <c r="F510" s="412"/>
      <c r="G510" s="412"/>
      <c r="H510" s="412"/>
      <c r="I510" s="420"/>
      <c r="J510" s="420"/>
      <c r="K510" s="420"/>
      <c r="L510" s="420"/>
      <c r="M510" s="420"/>
      <c r="N510" s="420"/>
    </row>
    <row r="511" spans="1:14" x14ac:dyDescent="0.25">
      <c r="A511" s="427" t="s">
        <v>454</v>
      </c>
      <c r="B511" s="427"/>
      <c r="C511" s="427"/>
      <c r="D511" s="428"/>
      <c r="E511" s="428"/>
      <c r="F511" s="428"/>
      <c r="G511" s="428"/>
      <c r="H511" s="428"/>
      <c r="I511" s="420"/>
      <c r="J511" s="420"/>
      <c r="K511" s="420"/>
      <c r="L511" s="420"/>
      <c r="M511" s="420"/>
      <c r="N511" s="420"/>
    </row>
    <row r="512" spans="1:14" x14ac:dyDescent="0.25">
      <c r="A512" s="432" t="s">
        <v>455</v>
      </c>
      <c r="B512" s="432"/>
      <c r="C512" s="432"/>
      <c r="D512" s="432" t="s">
        <v>456</v>
      </c>
      <c r="E512" s="432"/>
      <c r="F512" s="432"/>
      <c r="G512" s="432"/>
      <c r="H512" s="432"/>
      <c r="I512" s="419">
        <v>0</v>
      </c>
      <c r="J512" s="419"/>
      <c r="K512" s="419"/>
      <c r="L512" s="419">
        <v>0</v>
      </c>
      <c r="M512" s="419"/>
      <c r="N512" s="419"/>
    </row>
    <row r="513" spans="1:14" x14ac:dyDescent="0.25">
      <c r="A513" s="433"/>
      <c r="B513" s="434"/>
      <c r="C513" s="435"/>
      <c r="D513" s="412"/>
      <c r="E513" s="412"/>
      <c r="F513" s="412"/>
      <c r="G513" s="412"/>
      <c r="H513" s="412"/>
      <c r="I513" s="420"/>
      <c r="J513" s="420"/>
      <c r="K513" s="420"/>
      <c r="L513" s="420"/>
      <c r="M513" s="420"/>
      <c r="N513" s="420"/>
    </row>
    <row r="514" spans="1:14" x14ac:dyDescent="0.25">
      <c r="A514" s="427" t="s">
        <v>457</v>
      </c>
      <c r="B514" s="427"/>
      <c r="C514" s="427"/>
      <c r="D514" s="428"/>
      <c r="E514" s="428"/>
      <c r="F514" s="428"/>
      <c r="G514" s="428"/>
      <c r="H514" s="428"/>
      <c r="I514" s="420"/>
      <c r="J514" s="420"/>
      <c r="K514" s="420"/>
      <c r="L514" s="420"/>
      <c r="M514" s="420"/>
      <c r="N514" s="420"/>
    </row>
    <row r="515" spans="1:14" x14ac:dyDescent="0.25">
      <c r="A515" s="432" t="s">
        <v>458</v>
      </c>
      <c r="B515" s="432"/>
      <c r="C515" s="432"/>
      <c r="D515" s="415" t="s">
        <v>459</v>
      </c>
      <c r="E515" s="415"/>
      <c r="F515" s="415"/>
      <c r="G515" s="415"/>
      <c r="H515" s="415"/>
      <c r="I515" s="419">
        <v>0</v>
      </c>
      <c r="J515" s="419"/>
      <c r="K515" s="419"/>
      <c r="L515" s="419">
        <v>0</v>
      </c>
      <c r="M515" s="419"/>
      <c r="N515" s="419"/>
    </row>
    <row r="516" spans="1:14" x14ac:dyDescent="0.25">
      <c r="A516" s="433"/>
      <c r="B516" s="434"/>
      <c r="C516" s="435"/>
      <c r="D516" s="412"/>
      <c r="E516" s="412"/>
      <c r="F516" s="412"/>
      <c r="G516" s="412"/>
      <c r="H516" s="412"/>
      <c r="I516" s="420"/>
      <c r="J516" s="420"/>
      <c r="K516" s="420"/>
      <c r="L516" s="420"/>
      <c r="M516" s="420"/>
      <c r="N516" s="420"/>
    </row>
    <row r="517" spans="1:14" ht="27.75" customHeight="1" x14ac:dyDescent="0.25">
      <c r="A517" s="429" t="s">
        <v>463</v>
      </c>
      <c r="B517" s="430"/>
      <c r="C517" s="431"/>
      <c r="D517" s="428"/>
      <c r="E517" s="428"/>
      <c r="F517" s="428"/>
      <c r="G517" s="428"/>
      <c r="H517" s="428"/>
      <c r="I517" s="419"/>
      <c r="J517" s="419"/>
      <c r="K517" s="419"/>
      <c r="L517" s="419"/>
      <c r="M517" s="419"/>
      <c r="N517" s="419"/>
    </row>
    <row r="518" spans="1:14" ht="28.5" customHeight="1" x14ac:dyDescent="0.25">
      <c r="A518" s="415" t="s">
        <v>460</v>
      </c>
      <c r="B518" s="415"/>
      <c r="C518" s="415"/>
      <c r="D518" s="429" t="s">
        <v>463</v>
      </c>
      <c r="E518" s="430"/>
      <c r="F518" s="430"/>
      <c r="G518" s="430"/>
      <c r="H518" s="431"/>
      <c r="I518" s="419">
        <v>0</v>
      </c>
      <c r="J518" s="419"/>
      <c r="K518" s="419"/>
      <c r="L518" s="419">
        <v>0</v>
      </c>
      <c r="M518" s="419"/>
      <c r="N518" s="419"/>
    </row>
    <row r="519" spans="1:14" x14ac:dyDescent="0.25">
      <c r="A519" s="421"/>
      <c r="B519" s="422"/>
      <c r="C519" s="423"/>
      <c r="D519" s="421"/>
      <c r="E519" s="422"/>
      <c r="F519" s="422"/>
      <c r="G519" s="422"/>
      <c r="H519" s="423"/>
      <c r="I519" s="424"/>
      <c r="J519" s="425"/>
      <c r="K519" s="426"/>
      <c r="L519" s="424"/>
      <c r="M519" s="425"/>
      <c r="N519" s="426"/>
    </row>
    <row r="520" spans="1:14" x14ac:dyDescent="0.25">
      <c r="A520" s="427" t="s">
        <v>464</v>
      </c>
      <c r="B520" s="427"/>
      <c r="C520" s="427"/>
      <c r="D520" s="428"/>
      <c r="E520" s="428"/>
      <c r="F520" s="428"/>
      <c r="G520" s="428"/>
      <c r="H520" s="428"/>
      <c r="I520" s="419"/>
      <c r="J520" s="419"/>
      <c r="K520" s="419"/>
      <c r="L520" s="419"/>
      <c r="M520" s="419"/>
      <c r="N520" s="419"/>
    </row>
    <row r="521" spans="1:14" x14ac:dyDescent="0.25">
      <c r="A521" s="415" t="s">
        <v>465</v>
      </c>
      <c r="B521" s="415"/>
      <c r="C521" s="415"/>
      <c r="D521" s="416" t="s">
        <v>464</v>
      </c>
      <c r="E521" s="417"/>
      <c r="F521" s="417"/>
      <c r="G521" s="417"/>
      <c r="H521" s="418"/>
      <c r="I521" s="419">
        <v>0</v>
      </c>
      <c r="J521" s="419"/>
      <c r="K521" s="419"/>
      <c r="L521" s="419">
        <v>0</v>
      </c>
      <c r="M521" s="419"/>
      <c r="N521" s="419"/>
    </row>
    <row r="522" spans="1:14" x14ac:dyDescent="0.25">
      <c r="A522" s="412"/>
      <c r="B522" s="412"/>
      <c r="C522" s="412"/>
      <c r="D522" s="412"/>
      <c r="E522" s="412"/>
      <c r="F522" s="412"/>
      <c r="G522" s="412"/>
      <c r="H522" s="412"/>
      <c r="I522" s="420"/>
      <c r="J522" s="420"/>
      <c r="K522" s="420"/>
      <c r="L522" s="420"/>
      <c r="M522" s="420"/>
      <c r="N522" s="420"/>
    </row>
    <row r="523" spans="1:14" ht="50.25" customHeight="1" x14ac:dyDescent="0.25">
      <c r="A523" s="412"/>
      <c r="B523" s="412"/>
      <c r="C523" s="412"/>
      <c r="D523" s="413" t="s">
        <v>461</v>
      </c>
      <c r="E523" s="413"/>
      <c r="F523" s="413"/>
      <c r="G523" s="413"/>
      <c r="H523" s="413"/>
      <c r="I523" s="363">
        <f>SUM(I503:I522)</f>
        <v>17804905.030000001</v>
      </c>
      <c r="J523" s="363"/>
      <c r="K523" s="363"/>
      <c r="L523" s="363">
        <f>SUM(L503:L522)</f>
        <v>42345577.899999999</v>
      </c>
      <c r="M523" s="363"/>
      <c r="N523" s="363"/>
    </row>
    <row r="524" spans="1:14" ht="48.75" customHeight="1" x14ac:dyDescent="0.25">
      <c r="A524" s="365" t="s">
        <v>442</v>
      </c>
      <c r="B524" s="365"/>
      <c r="C524" s="365"/>
      <c r="D524" s="365"/>
      <c r="E524" s="365"/>
      <c r="F524" s="365"/>
      <c r="G524" s="365"/>
      <c r="H524" s="365"/>
      <c r="I524" s="365"/>
      <c r="J524" s="365"/>
      <c r="K524" s="365"/>
      <c r="L524" s="365"/>
      <c r="M524" s="365"/>
      <c r="N524" s="365"/>
    </row>
    <row r="525" spans="1:14" ht="19.5" customHeight="1" x14ac:dyDescent="0.25">
      <c r="A525" s="414" t="s">
        <v>466</v>
      </c>
      <c r="B525" s="414"/>
      <c r="C525" s="414"/>
      <c r="D525" s="414"/>
      <c r="E525" s="414"/>
      <c r="F525" s="414"/>
      <c r="G525" s="414"/>
      <c r="H525" s="414"/>
      <c r="I525" s="414"/>
      <c r="J525" s="414"/>
      <c r="K525" s="414"/>
      <c r="L525" s="414"/>
      <c r="M525" s="414"/>
      <c r="N525" s="414"/>
    </row>
    <row r="527" spans="1:14" x14ac:dyDescent="0.25">
      <c r="A527" s="397" t="s">
        <v>467</v>
      </c>
      <c r="B527" s="398"/>
      <c r="C527" s="398"/>
      <c r="D527" s="398"/>
      <c r="E527" s="398"/>
      <c r="F527" s="398"/>
      <c r="G527" s="398"/>
      <c r="H527" s="398"/>
      <c r="I527" s="398"/>
      <c r="J527" s="398"/>
      <c r="K527" s="398"/>
      <c r="L527" s="398"/>
      <c r="M527" s="398"/>
      <c r="N527" s="399"/>
    </row>
    <row r="528" spans="1:14" ht="24" customHeight="1" x14ac:dyDescent="0.25">
      <c r="A528" s="400" t="s">
        <v>444</v>
      </c>
      <c r="B528" s="401"/>
      <c r="C528" s="401"/>
      <c r="D528" s="401"/>
      <c r="E528" s="401"/>
      <c r="F528" s="401"/>
      <c r="G528" s="402"/>
      <c r="H528" s="403">
        <v>2025</v>
      </c>
      <c r="I528" s="404"/>
      <c r="J528" s="404"/>
      <c r="K528" s="405"/>
      <c r="L528" s="406">
        <v>2024</v>
      </c>
      <c r="M528" s="406"/>
      <c r="N528" s="406"/>
    </row>
    <row r="529" spans="1:16" ht="107.25" customHeight="1" x14ac:dyDescent="0.25">
      <c r="A529" s="407" t="s">
        <v>468</v>
      </c>
      <c r="B529" s="407"/>
      <c r="C529" s="407"/>
      <c r="D529" s="407"/>
      <c r="E529" s="407"/>
      <c r="F529" s="407"/>
      <c r="G529" s="407"/>
      <c r="H529" s="408">
        <f>SUM(H530:H536)</f>
        <v>19732655.73</v>
      </c>
      <c r="I529" s="409"/>
      <c r="J529" s="409"/>
      <c r="K529" s="410"/>
      <c r="L529" s="410">
        <f>SUM(L530:L536)</f>
        <v>51065309.469999999</v>
      </c>
      <c r="M529" s="411"/>
      <c r="N529" s="411"/>
    </row>
    <row r="530" spans="1:16" x14ac:dyDescent="0.25">
      <c r="A530" s="369" t="s">
        <v>262</v>
      </c>
      <c r="B530" s="369"/>
      <c r="C530" s="369"/>
      <c r="D530" s="369"/>
      <c r="E530" s="369"/>
      <c r="F530" s="369"/>
      <c r="G530" s="369"/>
      <c r="H530" s="387">
        <v>0</v>
      </c>
      <c r="I530" s="388"/>
      <c r="J530" s="388"/>
      <c r="K530" s="389"/>
      <c r="L530" s="395">
        <v>0</v>
      </c>
      <c r="M530" s="396"/>
      <c r="N530" s="373"/>
    </row>
    <row r="531" spans="1:16" x14ac:dyDescent="0.25">
      <c r="A531" s="369" t="s">
        <v>264</v>
      </c>
      <c r="B531" s="369"/>
      <c r="C531" s="369"/>
      <c r="D531" s="369"/>
      <c r="E531" s="369"/>
      <c r="F531" s="369"/>
      <c r="G531" s="369"/>
      <c r="H531" s="387">
        <v>0</v>
      </c>
      <c r="I531" s="388"/>
      <c r="J531" s="388"/>
      <c r="K531" s="389"/>
      <c r="L531" s="395">
        <v>0</v>
      </c>
      <c r="M531" s="396"/>
      <c r="N531" s="373"/>
    </row>
    <row r="532" spans="1:16" x14ac:dyDescent="0.25">
      <c r="A532" s="369" t="s">
        <v>469</v>
      </c>
      <c r="B532" s="369"/>
      <c r="C532" s="369"/>
      <c r="D532" s="369"/>
      <c r="E532" s="369"/>
      <c r="F532" s="369"/>
      <c r="G532" s="369"/>
      <c r="H532" s="387">
        <v>0</v>
      </c>
      <c r="I532" s="388"/>
      <c r="J532" s="388"/>
      <c r="K532" s="389"/>
      <c r="L532" s="395">
        <v>0</v>
      </c>
      <c r="M532" s="396"/>
      <c r="N532" s="373"/>
    </row>
    <row r="533" spans="1:16" x14ac:dyDescent="0.25">
      <c r="A533" s="369" t="s">
        <v>269</v>
      </c>
      <c r="B533" s="369"/>
      <c r="C533" s="369"/>
      <c r="D533" s="369"/>
      <c r="E533" s="369"/>
      <c r="F533" s="369"/>
      <c r="G533" s="369"/>
      <c r="H533" s="387">
        <v>0</v>
      </c>
      <c r="I533" s="388"/>
      <c r="J533" s="388"/>
      <c r="K533" s="389"/>
      <c r="L533" s="395">
        <v>0</v>
      </c>
      <c r="M533" s="396"/>
      <c r="N533" s="373"/>
    </row>
    <row r="534" spans="1:16" x14ac:dyDescent="0.25">
      <c r="A534" s="369" t="s">
        <v>470</v>
      </c>
      <c r="B534" s="369"/>
      <c r="C534" s="369"/>
      <c r="D534" s="369"/>
      <c r="E534" s="369"/>
      <c r="F534" s="369"/>
      <c r="G534" s="369"/>
      <c r="H534" s="387">
        <v>19732655.73</v>
      </c>
      <c r="I534" s="388"/>
      <c r="J534" s="388"/>
      <c r="K534" s="389"/>
      <c r="L534" s="387">
        <v>51065309.469999999</v>
      </c>
      <c r="M534" s="388"/>
      <c r="N534" s="389"/>
    </row>
    <row r="535" spans="1:16" x14ac:dyDescent="0.25">
      <c r="A535" s="369" t="s">
        <v>471</v>
      </c>
      <c r="B535" s="369"/>
      <c r="C535" s="369"/>
      <c r="D535" s="369"/>
      <c r="E535" s="369"/>
      <c r="F535" s="369"/>
      <c r="G535" s="369"/>
      <c r="H535" s="387">
        <v>0</v>
      </c>
      <c r="I535" s="388"/>
      <c r="J535" s="388"/>
      <c r="K535" s="389"/>
      <c r="L535" s="387">
        <v>0</v>
      </c>
      <c r="M535" s="388"/>
      <c r="N535" s="389"/>
    </row>
    <row r="536" spans="1:16" x14ac:dyDescent="0.25">
      <c r="A536" s="369" t="s">
        <v>472</v>
      </c>
      <c r="B536" s="369"/>
      <c r="C536" s="369"/>
      <c r="D536" s="369"/>
      <c r="E536" s="369"/>
      <c r="F536" s="369"/>
      <c r="G536" s="369"/>
      <c r="H536" s="387">
        <v>0</v>
      </c>
      <c r="I536" s="388"/>
      <c r="J536" s="388"/>
      <c r="K536" s="389"/>
      <c r="L536" s="387">
        <v>0</v>
      </c>
      <c r="M536" s="388"/>
      <c r="N536" s="389"/>
    </row>
    <row r="537" spans="1:16" ht="24.95" customHeight="1" x14ac:dyDescent="0.25">
      <c r="A537" s="390"/>
      <c r="B537" s="390"/>
      <c r="C537" s="390"/>
      <c r="D537" s="390"/>
      <c r="E537" s="390"/>
      <c r="F537" s="390"/>
      <c r="G537" s="390"/>
      <c r="H537" s="391"/>
      <c r="I537" s="392"/>
      <c r="J537" s="392"/>
      <c r="K537" s="393"/>
      <c r="L537" s="386"/>
      <c r="M537" s="394"/>
      <c r="N537" s="394"/>
    </row>
    <row r="538" spans="1:16" x14ac:dyDescent="0.25">
      <c r="A538" s="375" t="s">
        <v>272</v>
      </c>
      <c r="B538" s="375"/>
      <c r="C538" s="375"/>
      <c r="D538" s="375"/>
      <c r="E538" s="375"/>
      <c r="F538" s="375"/>
      <c r="G538" s="375"/>
      <c r="H538" s="376">
        <f>SUM(H539:H546)</f>
        <v>7701564.8799999999</v>
      </c>
      <c r="I538" s="377"/>
      <c r="J538" s="377"/>
      <c r="K538" s="378"/>
      <c r="L538" s="378">
        <f>SUM(L539:L546)</f>
        <v>15675059.43</v>
      </c>
      <c r="M538" s="379"/>
      <c r="N538" s="379"/>
    </row>
    <row r="539" spans="1:16" x14ac:dyDescent="0.25">
      <c r="A539" s="369" t="s">
        <v>473</v>
      </c>
      <c r="B539" s="369"/>
      <c r="C539" s="369"/>
      <c r="D539" s="369"/>
      <c r="E539" s="369"/>
      <c r="F539" s="369"/>
      <c r="G539" s="369"/>
      <c r="H539" s="384">
        <v>113794.83</v>
      </c>
      <c r="I539" s="385"/>
      <c r="J539" s="385"/>
      <c r="K539" s="386"/>
      <c r="L539" s="373">
        <v>700121.01</v>
      </c>
      <c r="M539" s="374"/>
      <c r="N539" s="374"/>
    </row>
    <row r="540" spans="1:16" x14ac:dyDescent="0.25">
      <c r="A540" s="369" t="s">
        <v>474</v>
      </c>
      <c r="B540" s="369"/>
      <c r="C540" s="369"/>
      <c r="D540" s="369"/>
      <c r="E540" s="369"/>
      <c r="F540" s="369"/>
      <c r="G540" s="369"/>
      <c r="H540" s="384">
        <v>0</v>
      </c>
      <c r="I540" s="385"/>
      <c r="J540" s="385"/>
      <c r="K540" s="386"/>
      <c r="L540" s="373">
        <v>11813</v>
      </c>
      <c r="M540" s="374"/>
      <c r="N540" s="374"/>
    </row>
    <row r="541" spans="1:16" x14ac:dyDescent="0.25">
      <c r="A541" s="369" t="s">
        <v>475</v>
      </c>
      <c r="B541" s="369"/>
      <c r="C541" s="369"/>
      <c r="D541" s="369"/>
      <c r="E541" s="369"/>
      <c r="F541" s="369"/>
      <c r="G541" s="369"/>
      <c r="H541" s="384">
        <v>0</v>
      </c>
      <c r="I541" s="385"/>
      <c r="J541" s="385"/>
      <c r="K541" s="386"/>
      <c r="L541" s="373">
        <v>0</v>
      </c>
      <c r="M541" s="374"/>
      <c r="N541" s="374"/>
    </row>
    <row r="542" spans="1:16" x14ac:dyDescent="0.25">
      <c r="A542" s="369" t="s">
        <v>476</v>
      </c>
      <c r="B542" s="369"/>
      <c r="C542" s="369"/>
      <c r="D542" s="369"/>
      <c r="E542" s="369"/>
      <c r="F542" s="369"/>
      <c r="G542" s="369"/>
      <c r="H542" s="384">
        <v>1502336.22</v>
      </c>
      <c r="I542" s="385"/>
      <c r="J542" s="385"/>
      <c r="K542" s="386"/>
      <c r="L542" s="373">
        <v>4870553.47</v>
      </c>
      <c r="M542" s="374"/>
      <c r="N542" s="374"/>
    </row>
    <row r="543" spans="1:16" x14ac:dyDescent="0.25">
      <c r="A543" s="369" t="s">
        <v>477</v>
      </c>
      <c r="B543" s="369"/>
      <c r="C543" s="369"/>
      <c r="D543" s="369"/>
      <c r="E543" s="369"/>
      <c r="F543" s="369"/>
      <c r="G543" s="369"/>
      <c r="H543" s="384">
        <v>0</v>
      </c>
      <c r="I543" s="385"/>
      <c r="J543" s="385"/>
      <c r="K543" s="386"/>
      <c r="L543" s="373">
        <v>0</v>
      </c>
      <c r="M543" s="374"/>
      <c r="N543" s="374"/>
      <c r="P543" s="264"/>
    </row>
    <row r="544" spans="1:16" x14ac:dyDescent="0.25">
      <c r="A544" s="369" t="s">
        <v>478</v>
      </c>
      <c r="B544" s="369"/>
      <c r="C544" s="369"/>
      <c r="D544" s="369"/>
      <c r="E544" s="369"/>
      <c r="F544" s="369"/>
      <c r="G544" s="369"/>
      <c r="H544" s="370">
        <v>6085433.8300000001</v>
      </c>
      <c r="I544" s="371"/>
      <c r="J544" s="371"/>
      <c r="K544" s="372"/>
      <c r="L544" s="373">
        <v>10092571.949999999</v>
      </c>
      <c r="M544" s="374"/>
      <c r="N544" s="374"/>
      <c r="P544" s="264"/>
    </row>
    <row r="545" spans="1:17" x14ac:dyDescent="0.25">
      <c r="A545" s="369" t="s">
        <v>479</v>
      </c>
      <c r="B545" s="369"/>
      <c r="C545" s="369"/>
      <c r="D545" s="369"/>
      <c r="E545" s="369"/>
      <c r="F545" s="369"/>
      <c r="G545" s="369"/>
      <c r="H545" s="370">
        <v>0</v>
      </c>
      <c r="I545" s="371"/>
      <c r="J545" s="371"/>
      <c r="K545" s="372"/>
      <c r="L545" s="373">
        <v>0</v>
      </c>
      <c r="M545" s="374"/>
      <c r="N545" s="374"/>
      <c r="P545" s="264"/>
    </row>
    <row r="546" spans="1:17" x14ac:dyDescent="0.25">
      <c r="A546" s="369" t="s">
        <v>480</v>
      </c>
      <c r="B546" s="369"/>
      <c r="C546" s="369"/>
      <c r="D546" s="369"/>
      <c r="E546" s="369"/>
      <c r="F546" s="369"/>
      <c r="G546" s="369"/>
      <c r="H546" s="370">
        <v>0</v>
      </c>
      <c r="I546" s="371"/>
      <c r="J546" s="371"/>
      <c r="K546" s="372"/>
      <c r="L546" s="373">
        <v>0</v>
      </c>
      <c r="M546" s="374"/>
      <c r="N546" s="374"/>
      <c r="P546" s="264"/>
    </row>
    <row r="547" spans="1:17" ht="24.95" customHeight="1" x14ac:dyDescent="0.25">
      <c r="A547" s="375"/>
      <c r="B547" s="375"/>
      <c r="C547" s="375"/>
      <c r="D547" s="375"/>
      <c r="E547" s="375"/>
      <c r="F547" s="375"/>
      <c r="G547" s="375"/>
      <c r="H547" s="380"/>
      <c r="I547" s="381"/>
      <c r="J547" s="381"/>
      <c r="K547" s="382"/>
      <c r="L547" s="372"/>
      <c r="M547" s="383"/>
      <c r="N547" s="383"/>
      <c r="P547" s="264"/>
      <c r="Q547" s="264"/>
    </row>
    <row r="548" spans="1:17" x14ac:dyDescent="0.25">
      <c r="A548" s="375" t="s">
        <v>582</v>
      </c>
      <c r="B548" s="375"/>
      <c r="C548" s="375"/>
      <c r="D548" s="375"/>
      <c r="E548" s="375"/>
      <c r="F548" s="375"/>
      <c r="G548" s="375"/>
      <c r="H548" s="376">
        <v>7000000</v>
      </c>
      <c r="I548" s="377"/>
      <c r="J548" s="377"/>
      <c r="K548" s="378"/>
      <c r="L548" s="378">
        <f>SUM(L549:L549)</f>
        <v>0</v>
      </c>
      <c r="M548" s="379"/>
      <c r="N548" s="379"/>
      <c r="P548" s="264"/>
    </row>
    <row r="549" spans="1:17" x14ac:dyDescent="0.25">
      <c r="A549" s="369"/>
      <c r="B549" s="369"/>
      <c r="C549" s="369"/>
      <c r="D549" s="369"/>
      <c r="E549" s="369"/>
      <c r="F549" s="369"/>
      <c r="G549" s="369"/>
      <c r="H549" s="370"/>
      <c r="I549" s="371"/>
      <c r="J549" s="371"/>
      <c r="K549" s="372"/>
      <c r="L549" s="373"/>
      <c r="M549" s="374"/>
      <c r="N549" s="374"/>
      <c r="P549" s="264"/>
    </row>
    <row r="550" spans="1:17" x14ac:dyDescent="0.25">
      <c r="A550" s="362" t="s">
        <v>201</v>
      </c>
      <c r="B550" s="362"/>
      <c r="C550" s="362"/>
      <c r="D550" s="362"/>
      <c r="E550" s="362"/>
      <c r="F550" s="362"/>
      <c r="G550" s="362"/>
      <c r="H550" s="363">
        <f>H529+H538+H548</f>
        <v>34434220.609999999</v>
      </c>
      <c r="I550" s="363"/>
      <c r="J550" s="363"/>
      <c r="K550" s="363"/>
      <c r="L550" s="364">
        <f>L529+L538+L548</f>
        <v>66740368.899999999</v>
      </c>
      <c r="M550" s="363"/>
      <c r="N550" s="363"/>
    </row>
    <row r="552" spans="1:17" ht="15" customHeight="1" x14ac:dyDescent="0.25">
      <c r="A552" s="365" t="s">
        <v>442</v>
      </c>
      <c r="B552" s="365"/>
      <c r="C552" s="365"/>
      <c r="D552" s="365"/>
      <c r="E552" s="365"/>
      <c r="F552" s="365"/>
      <c r="G552" s="365"/>
      <c r="H552" s="365"/>
      <c r="I552" s="365"/>
      <c r="J552" s="365"/>
      <c r="K552" s="365"/>
      <c r="L552" s="365"/>
      <c r="M552" s="365"/>
      <c r="N552" s="365"/>
    </row>
    <row r="553" spans="1:17" ht="5.0999999999999996" customHeight="1" x14ac:dyDescent="0.25"/>
    <row r="554" spans="1:17" ht="27.75" customHeight="1" x14ac:dyDescent="0.25">
      <c r="A554" s="366" t="s">
        <v>482</v>
      </c>
      <c r="B554" s="366"/>
      <c r="C554" s="366"/>
      <c r="D554" s="366"/>
      <c r="E554" s="366"/>
      <c r="F554" s="366"/>
      <c r="G554" s="366"/>
      <c r="H554" s="366"/>
      <c r="I554" s="366"/>
      <c r="J554" s="366"/>
      <c r="K554" s="366"/>
      <c r="L554" s="366"/>
      <c r="M554" s="366"/>
      <c r="N554" s="366"/>
    </row>
    <row r="555" spans="1:17" ht="5.0999999999999996" customHeight="1" x14ac:dyDescent="0.25"/>
    <row r="556" spans="1:17" x14ac:dyDescent="0.25">
      <c r="A556" s="367" t="s">
        <v>444</v>
      </c>
      <c r="B556" s="367"/>
      <c r="C556" s="367"/>
      <c r="D556" s="367"/>
      <c r="E556" s="367"/>
      <c r="F556" s="368">
        <v>2025</v>
      </c>
      <c r="G556" s="368"/>
      <c r="H556" s="368"/>
      <c r="I556" s="368"/>
      <c r="J556" s="368">
        <v>2024</v>
      </c>
      <c r="K556" s="368"/>
      <c r="L556" s="368"/>
    </row>
    <row r="557" spans="1:17" ht="25.5" customHeight="1" x14ac:dyDescent="0.25">
      <c r="A557" s="357" t="s">
        <v>483</v>
      </c>
      <c r="B557" s="357"/>
      <c r="C557" s="357"/>
      <c r="D557" s="357"/>
      <c r="E557" s="357"/>
      <c r="F557" s="358">
        <v>-91829833.269999996</v>
      </c>
      <c r="G557" s="358"/>
      <c r="H557" s="358"/>
      <c r="I557" s="358"/>
      <c r="J557" s="359">
        <v>-33566553.880000003</v>
      </c>
      <c r="K557" s="359"/>
      <c r="L557" s="359"/>
    </row>
    <row r="558" spans="1:17" ht="28.5" customHeight="1" x14ac:dyDescent="0.25">
      <c r="A558" s="360" t="s">
        <v>484</v>
      </c>
      <c r="B558" s="360"/>
      <c r="C558" s="360"/>
      <c r="D558" s="360"/>
      <c r="E558" s="360"/>
      <c r="F558" s="361">
        <f>SUM(F559:F565)</f>
        <v>32937264.549999997</v>
      </c>
      <c r="G558" s="361"/>
      <c r="H558" s="361"/>
      <c r="I558" s="361"/>
      <c r="J558" s="361">
        <f>SUM(J559:J565)</f>
        <v>141521492.31</v>
      </c>
      <c r="K558" s="361"/>
      <c r="L558" s="361"/>
    </row>
    <row r="559" spans="1:17" ht="23.25" customHeight="1" x14ac:dyDescent="0.25">
      <c r="A559" s="356" t="s">
        <v>257</v>
      </c>
      <c r="B559" s="356"/>
      <c r="C559" s="356"/>
      <c r="D559" s="356"/>
      <c r="E559" s="356"/>
      <c r="F559" s="355">
        <v>29455753.059999999</v>
      </c>
      <c r="G559" s="355"/>
      <c r="H559" s="355"/>
      <c r="I559" s="355"/>
      <c r="J559" s="355">
        <v>82158262.760000005</v>
      </c>
      <c r="K559" s="355"/>
      <c r="L559" s="355"/>
    </row>
    <row r="560" spans="1:17" ht="26.25" customHeight="1" x14ac:dyDescent="0.25">
      <c r="A560" s="356" t="s">
        <v>286</v>
      </c>
      <c r="B560" s="356"/>
      <c r="C560" s="356"/>
      <c r="D560" s="356"/>
      <c r="E560" s="356"/>
      <c r="F560" s="355">
        <v>0</v>
      </c>
      <c r="G560" s="355"/>
      <c r="H560" s="355"/>
      <c r="I560" s="355"/>
      <c r="J560" s="355">
        <v>0</v>
      </c>
      <c r="K560" s="355"/>
      <c r="L560" s="355"/>
    </row>
    <row r="561" spans="1:14" ht="24.75" customHeight="1" x14ac:dyDescent="0.25">
      <c r="A561" s="356" t="s">
        <v>485</v>
      </c>
      <c r="B561" s="356"/>
      <c r="C561" s="356"/>
      <c r="D561" s="356"/>
      <c r="E561" s="356"/>
      <c r="F561" s="355">
        <v>0</v>
      </c>
      <c r="G561" s="355"/>
      <c r="H561" s="355"/>
      <c r="I561" s="355"/>
      <c r="J561" s="355">
        <v>0</v>
      </c>
      <c r="K561" s="355"/>
      <c r="L561" s="355"/>
    </row>
    <row r="562" spans="1:14" ht="27.75" customHeight="1" x14ac:dyDescent="0.25">
      <c r="A562" s="353" t="s">
        <v>486</v>
      </c>
      <c r="B562" s="353"/>
      <c r="C562" s="353"/>
      <c r="D562" s="353"/>
      <c r="E562" s="353"/>
      <c r="F562" s="355">
        <v>0</v>
      </c>
      <c r="G562" s="355"/>
      <c r="H562" s="355"/>
      <c r="I562" s="355"/>
      <c r="J562" s="355">
        <v>0</v>
      </c>
      <c r="K562" s="355"/>
      <c r="L562" s="355"/>
    </row>
    <row r="563" spans="1:14" ht="27.75" customHeight="1" x14ac:dyDescent="0.25">
      <c r="A563" s="353" t="s">
        <v>487</v>
      </c>
      <c r="B563" s="353"/>
      <c r="C563" s="353"/>
      <c r="D563" s="353"/>
      <c r="E563" s="353"/>
      <c r="F563" s="355">
        <v>0</v>
      </c>
      <c r="G563" s="355"/>
      <c r="H563" s="355"/>
      <c r="I563" s="355"/>
      <c r="J563" s="355">
        <v>0</v>
      </c>
      <c r="K563" s="355"/>
      <c r="L563" s="355"/>
    </row>
    <row r="564" spans="1:14" ht="26.25" customHeight="1" x14ac:dyDescent="0.25">
      <c r="A564" s="353" t="s">
        <v>488</v>
      </c>
      <c r="B564" s="353"/>
      <c r="C564" s="353"/>
      <c r="D564" s="353"/>
      <c r="E564" s="353"/>
      <c r="F564" s="354">
        <v>0</v>
      </c>
      <c r="G564" s="354"/>
      <c r="H564" s="354"/>
      <c r="I564" s="354"/>
      <c r="J564" s="354">
        <v>0</v>
      </c>
      <c r="K564" s="354"/>
      <c r="L564" s="354"/>
    </row>
    <row r="565" spans="1:14" ht="26.25" customHeight="1" x14ac:dyDescent="0.25">
      <c r="A565" s="353" t="s">
        <v>164</v>
      </c>
      <c r="B565" s="353"/>
      <c r="C565" s="353"/>
      <c r="D565" s="353"/>
      <c r="E565" s="353"/>
      <c r="F565" s="354">
        <v>3481511.49</v>
      </c>
      <c r="G565" s="354"/>
      <c r="H565" s="354"/>
      <c r="I565" s="354"/>
      <c r="J565" s="354">
        <v>59363229.549999997</v>
      </c>
      <c r="K565" s="354"/>
      <c r="L565" s="354"/>
    </row>
    <row r="566" spans="1:14" ht="23.25" customHeight="1" x14ac:dyDescent="0.25">
      <c r="A566" s="353" t="s">
        <v>489</v>
      </c>
      <c r="B566" s="353"/>
      <c r="C566" s="353"/>
      <c r="D566" s="353"/>
      <c r="E566" s="353"/>
      <c r="F566" s="354">
        <v>0</v>
      </c>
      <c r="G566" s="354"/>
      <c r="H566" s="354"/>
      <c r="I566" s="354"/>
      <c r="J566" s="354">
        <v>0</v>
      </c>
      <c r="K566" s="354"/>
      <c r="L566" s="354"/>
    </row>
    <row r="567" spans="1:14" ht="30.75" customHeight="1" x14ac:dyDescent="0.25">
      <c r="A567" s="351" t="s">
        <v>490</v>
      </c>
      <c r="B567" s="351"/>
      <c r="C567" s="351"/>
      <c r="D567" s="351"/>
      <c r="E567" s="351"/>
      <c r="F567" s="352">
        <f>F557+F558</f>
        <v>-58892568.719999999</v>
      </c>
      <c r="G567" s="352"/>
      <c r="H567" s="352"/>
      <c r="I567" s="352"/>
      <c r="J567" s="352">
        <f>J557+J558</f>
        <v>107954938.43000001</v>
      </c>
      <c r="K567" s="352"/>
      <c r="L567" s="352"/>
      <c r="N567" s="264"/>
    </row>
    <row r="568" spans="1:14" ht="5.0999999999999996" customHeight="1" x14ac:dyDescent="0.25"/>
    <row r="569" spans="1:14" x14ac:dyDescent="0.25">
      <c r="A569" s="301" t="s">
        <v>481</v>
      </c>
      <c r="B569" s="301"/>
      <c r="C569" s="301"/>
      <c r="D569" s="301"/>
      <c r="E569" s="301"/>
      <c r="F569" s="301"/>
      <c r="G569" s="301"/>
      <c r="H569" s="301"/>
      <c r="I569" s="301"/>
      <c r="J569" s="301"/>
      <c r="K569" s="301"/>
      <c r="L569" s="301"/>
      <c r="M569" s="301"/>
      <c r="N569" s="301"/>
    </row>
    <row r="570" spans="1:14" hidden="1" x14ac:dyDescent="0.25">
      <c r="A570" s="41" t="s">
        <v>491</v>
      </c>
    </row>
    <row r="571" spans="1:14" hidden="1" x14ac:dyDescent="0.25"/>
    <row r="572" spans="1:14" hidden="1" x14ac:dyDescent="0.25"/>
    <row r="573" spans="1:14" hidden="1" x14ac:dyDescent="0.25"/>
    <row r="574" spans="1:14" ht="24.75" hidden="1" customHeight="1" x14ac:dyDescent="0.25">
      <c r="A574" s="325" t="s">
        <v>498</v>
      </c>
      <c r="B574" s="326"/>
      <c r="C574" s="326"/>
      <c r="D574" s="326"/>
      <c r="E574" s="326"/>
      <c r="F574" s="326"/>
      <c r="G574" s="326"/>
      <c r="H574" s="326"/>
      <c r="I574" s="326"/>
      <c r="J574" s="326"/>
      <c r="K574" s="327"/>
    </row>
    <row r="575" spans="1:14" ht="22.5" hidden="1" customHeight="1" x14ac:dyDescent="0.25">
      <c r="A575" s="328" t="s">
        <v>499</v>
      </c>
      <c r="B575" s="329"/>
      <c r="C575" s="329"/>
      <c r="D575" s="329"/>
      <c r="E575" s="329"/>
      <c r="F575" s="329"/>
      <c r="G575" s="329"/>
      <c r="H575" s="329"/>
      <c r="I575" s="329"/>
      <c r="J575" s="329"/>
      <c r="K575" s="330"/>
    </row>
    <row r="576" spans="1:14" ht="24.75" hidden="1" customHeight="1" x14ac:dyDescent="0.25">
      <c r="A576" s="328" t="s">
        <v>500</v>
      </c>
      <c r="B576" s="329"/>
      <c r="C576" s="329"/>
      <c r="D576" s="329"/>
      <c r="E576" s="329"/>
      <c r="F576" s="329"/>
      <c r="G576" s="329"/>
      <c r="H576" s="329"/>
      <c r="I576" s="329"/>
      <c r="J576" s="329"/>
      <c r="K576" s="330"/>
    </row>
    <row r="577" spans="1:11" ht="21.75" hidden="1" customHeight="1" thickBot="1" x14ac:dyDescent="0.3">
      <c r="A577" s="331" t="s">
        <v>501</v>
      </c>
      <c r="B577" s="332"/>
      <c r="C577" s="332"/>
      <c r="D577" s="332"/>
      <c r="E577" s="332"/>
      <c r="F577" s="332"/>
      <c r="G577" s="332"/>
      <c r="H577" s="332"/>
      <c r="I577" s="332"/>
      <c r="J577" s="332"/>
      <c r="K577" s="333"/>
    </row>
    <row r="578" spans="1:11" ht="27" hidden="1" customHeight="1" thickBot="1" x14ac:dyDescent="0.3">
      <c r="A578" s="334" t="s">
        <v>444</v>
      </c>
      <c r="B578" s="335"/>
      <c r="C578" s="335"/>
      <c r="D578" s="335"/>
      <c r="E578" s="335"/>
      <c r="F578" s="335"/>
      <c r="G578" s="335"/>
      <c r="H578" s="336"/>
      <c r="I578" s="334">
        <v>2023</v>
      </c>
      <c r="J578" s="335"/>
      <c r="K578" s="336"/>
    </row>
    <row r="579" spans="1:11" s="208" customFormat="1" ht="30" hidden="1" customHeight="1" thickBot="1" x14ac:dyDescent="0.3">
      <c r="A579" s="319" t="s">
        <v>502</v>
      </c>
      <c r="B579" s="320"/>
      <c r="C579" s="320"/>
      <c r="D579" s="320"/>
      <c r="E579" s="320"/>
      <c r="F579" s="320"/>
      <c r="G579" s="320"/>
      <c r="H579" s="320"/>
      <c r="I579" s="321"/>
      <c r="J579" s="322"/>
      <c r="K579" s="323"/>
    </row>
    <row r="580" spans="1:11" s="208" customFormat="1" ht="6" hidden="1" customHeight="1" thickBot="1" x14ac:dyDescent="0.25">
      <c r="A580" s="324"/>
      <c r="B580" s="324"/>
      <c r="C580" s="324"/>
      <c r="D580" s="324"/>
      <c r="E580" s="324"/>
      <c r="F580" s="324"/>
      <c r="G580" s="324"/>
      <c r="H580" s="324"/>
    </row>
    <row r="581" spans="1:11" s="208" customFormat="1" ht="24.75" hidden="1" customHeight="1" x14ac:dyDescent="0.25">
      <c r="A581" s="315" t="s">
        <v>503</v>
      </c>
      <c r="B581" s="316"/>
      <c r="C581" s="316"/>
      <c r="D581" s="316"/>
      <c r="E581" s="316"/>
      <c r="F581" s="316"/>
      <c r="G581" s="316"/>
      <c r="H581" s="316"/>
      <c r="I581" s="317"/>
      <c r="J581" s="317"/>
      <c r="K581" s="318"/>
    </row>
    <row r="582" spans="1:11" ht="20.100000000000001" hidden="1" customHeight="1" x14ac:dyDescent="0.25">
      <c r="A582" s="307" t="s">
        <v>504</v>
      </c>
      <c r="B582" s="302"/>
      <c r="C582" s="302"/>
      <c r="D582" s="302"/>
      <c r="E582" s="302"/>
      <c r="F582" s="302"/>
      <c r="G582" s="302"/>
      <c r="H582" s="302"/>
      <c r="I582" s="303"/>
      <c r="J582" s="303"/>
      <c r="K582" s="308"/>
    </row>
    <row r="583" spans="1:11" ht="20.100000000000001" hidden="1" customHeight="1" x14ac:dyDescent="0.25">
      <c r="A583" s="307" t="s">
        <v>505</v>
      </c>
      <c r="B583" s="302"/>
      <c r="C583" s="302"/>
      <c r="D583" s="302"/>
      <c r="E583" s="302"/>
      <c r="F583" s="302"/>
      <c r="G583" s="302"/>
      <c r="H583" s="302"/>
      <c r="I583" s="303"/>
      <c r="J583" s="303"/>
      <c r="K583" s="308"/>
    </row>
    <row r="584" spans="1:11" ht="20.100000000000001" hidden="1" customHeight="1" x14ac:dyDescent="0.25">
      <c r="A584" s="307" t="s">
        <v>506</v>
      </c>
      <c r="B584" s="302"/>
      <c r="C584" s="302"/>
      <c r="D584" s="302"/>
      <c r="E584" s="302"/>
      <c r="F584" s="302"/>
      <c r="G584" s="302"/>
      <c r="H584" s="302"/>
      <c r="I584" s="303"/>
      <c r="J584" s="303"/>
      <c r="K584" s="308"/>
    </row>
    <row r="585" spans="1:11" ht="20.100000000000001" hidden="1" customHeight="1" x14ac:dyDescent="0.25">
      <c r="A585" s="307" t="s">
        <v>507</v>
      </c>
      <c r="B585" s="302"/>
      <c r="C585" s="302"/>
      <c r="D585" s="302"/>
      <c r="E585" s="302"/>
      <c r="F585" s="302"/>
      <c r="G585" s="302"/>
      <c r="H585" s="302"/>
      <c r="I585" s="303"/>
      <c r="J585" s="303"/>
      <c r="K585" s="308"/>
    </row>
    <row r="586" spans="1:11" ht="20.100000000000001" hidden="1" customHeight="1" x14ac:dyDescent="0.25">
      <c r="A586" s="349" t="s">
        <v>508</v>
      </c>
      <c r="B586" s="350"/>
      <c r="C586" s="350"/>
      <c r="D586" s="350"/>
      <c r="E586" s="350"/>
      <c r="F586" s="350"/>
      <c r="G586" s="350"/>
      <c r="H586" s="350"/>
      <c r="I586" s="303"/>
      <c r="J586" s="303"/>
      <c r="K586" s="308"/>
    </row>
    <row r="587" spans="1:11" ht="20.100000000000001" hidden="1" customHeight="1" thickBot="1" x14ac:dyDescent="0.3">
      <c r="A587" s="344" t="s">
        <v>509</v>
      </c>
      <c r="B587" s="345"/>
      <c r="C587" s="345"/>
      <c r="D587" s="345"/>
      <c r="E587" s="345"/>
      <c r="F587" s="345"/>
      <c r="G587" s="345"/>
      <c r="H587" s="345"/>
      <c r="I587" s="339"/>
      <c r="J587" s="339"/>
      <c r="K587" s="340"/>
    </row>
    <row r="588" spans="1:11" ht="6" hidden="1" customHeight="1" thickBot="1" x14ac:dyDescent="0.25">
      <c r="A588" s="346"/>
      <c r="B588" s="346"/>
      <c r="C588" s="346"/>
      <c r="D588" s="346"/>
      <c r="E588" s="346"/>
      <c r="F588" s="346"/>
      <c r="G588" s="346"/>
      <c r="H588" s="346"/>
    </row>
    <row r="589" spans="1:11" s="208" customFormat="1" ht="29.25" hidden="1" customHeight="1" x14ac:dyDescent="0.25">
      <c r="A589" s="315" t="s">
        <v>510</v>
      </c>
      <c r="B589" s="316"/>
      <c r="C589" s="316"/>
      <c r="D589" s="316"/>
      <c r="E589" s="316"/>
      <c r="F589" s="316"/>
      <c r="G589" s="316"/>
      <c r="H589" s="316"/>
      <c r="I589" s="347"/>
      <c r="J589" s="347"/>
      <c r="K589" s="348"/>
    </row>
    <row r="590" spans="1:11" hidden="1" x14ac:dyDescent="0.25">
      <c r="A590" s="307" t="s">
        <v>511</v>
      </c>
      <c r="B590" s="302"/>
      <c r="C590" s="302"/>
      <c r="D590" s="302"/>
      <c r="E590" s="302"/>
      <c r="F590" s="302"/>
      <c r="G590" s="302"/>
      <c r="H590" s="302"/>
      <c r="I590" s="303"/>
      <c r="J590" s="303"/>
      <c r="K590" s="308"/>
    </row>
    <row r="591" spans="1:11" ht="20.100000000000001" hidden="1" customHeight="1" x14ac:dyDescent="0.25">
      <c r="A591" s="307" t="s">
        <v>512</v>
      </c>
      <c r="B591" s="302"/>
      <c r="C591" s="302"/>
      <c r="D591" s="302"/>
      <c r="E591" s="302"/>
      <c r="F591" s="302"/>
      <c r="G591" s="302"/>
      <c r="H591" s="302"/>
      <c r="I591" s="303"/>
      <c r="J591" s="303"/>
      <c r="K591" s="308"/>
    </row>
    <row r="592" spans="1:11" ht="20.100000000000001" hidden="1" customHeight="1" thickBot="1" x14ac:dyDescent="0.3">
      <c r="A592" s="337" t="s">
        <v>513</v>
      </c>
      <c r="B592" s="338"/>
      <c r="C592" s="338"/>
      <c r="D592" s="338"/>
      <c r="E592" s="338"/>
      <c r="F592" s="338"/>
      <c r="G592" s="338"/>
      <c r="H592" s="338"/>
      <c r="I592" s="339"/>
      <c r="J592" s="339"/>
      <c r="K592" s="340"/>
    </row>
    <row r="593" spans="1:14" ht="7.5" hidden="1" customHeight="1" thickBot="1" x14ac:dyDescent="0.25">
      <c r="A593" s="209"/>
      <c r="B593" s="209"/>
      <c r="C593" s="209"/>
      <c r="D593" s="209"/>
      <c r="E593" s="209"/>
      <c r="F593" s="209"/>
      <c r="G593" s="209"/>
      <c r="H593" s="209"/>
      <c r="I593" s="209"/>
      <c r="J593" s="209"/>
      <c r="K593" s="209"/>
    </row>
    <row r="594" spans="1:14" ht="30" hidden="1" customHeight="1" thickBot="1" x14ac:dyDescent="0.3">
      <c r="A594" s="319" t="s">
        <v>514</v>
      </c>
      <c r="B594" s="320"/>
      <c r="C594" s="320"/>
      <c r="D594" s="320"/>
      <c r="E594" s="320"/>
      <c r="F594" s="320"/>
      <c r="G594" s="320"/>
      <c r="H594" s="320"/>
      <c r="I594" s="341"/>
      <c r="J594" s="342"/>
      <c r="K594" s="343"/>
    </row>
    <row r="595" spans="1:14" hidden="1" x14ac:dyDescent="0.25">
      <c r="A595" s="301" t="s">
        <v>481</v>
      </c>
      <c r="B595" s="301"/>
      <c r="C595" s="301"/>
      <c r="D595" s="301"/>
      <c r="E595" s="301"/>
      <c r="F595" s="301"/>
      <c r="G595" s="301"/>
      <c r="H595" s="301"/>
      <c r="I595" s="301"/>
      <c r="J595" s="301"/>
      <c r="K595" s="301"/>
      <c r="L595" s="301"/>
      <c r="M595" s="301"/>
      <c r="N595" s="301"/>
    </row>
    <row r="596" spans="1:14" hidden="1" x14ac:dyDescent="0.25"/>
    <row r="597" spans="1:14" hidden="1" x14ac:dyDescent="0.25"/>
    <row r="598" spans="1:14" ht="24.75" hidden="1" customHeight="1" x14ac:dyDescent="0.25">
      <c r="A598" s="325" t="s">
        <v>498</v>
      </c>
      <c r="B598" s="326"/>
      <c r="C598" s="326"/>
      <c r="D598" s="326"/>
      <c r="E598" s="326"/>
      <c r="F598" s="326"/>
      <c r="G598" s="326"/>
      <c r="H598" s="326"/>
      <c r="I598" s="326"/>
      <c r="J598" s="326"/>
      <c r="K598" s="327"/>
    </row>
    <row r="599" spans="1:14" ht="22.5" hidden="1" customHeight="1" x14ac:dyDescent="0.25">
      <c r="A599" s="328" t="s">
        <v>499</v>
      </c>
      <c r="B599" s="329"/>
      <c r="C599" s="329"/>
      <c r="D599" s="329"/>
      <c r="E599" s="329"/>
      <c r="F599" s="329"/>
      <c r="G599" s="329"/>
      <c r="H599" s="329"/>
      <c r="I599" s="329"/>
      <c r="J599" s="329"/>
      <c r="K599" s="330"/>
    </row>
    <row r="600" spans="1:14" ht="24.75" hidden="1" customHeight="1" x14ac:dyDescent="0.25">
      <c r="A600" s="328" t="s">
        <v>500</v>
      </c>
      <c r="B600" s="329"/>
      <c r="C600" s="329"/>
      <c r="D600" s="329"/>
      <c r="E600" s="329"/>
      <c r="F600" s="329"/>
      <c r="G600" s="329"/>
      <c r="H600" s="329"/>
      <c r="I600" s="329"/>
      <c r="J600" s="329"/>
      <c r="K600" s="330"/>
    </row>
    <row r="601" spans="1:14" ht="21.75" hidden="1" customHeight="1" thickBot="1" x14ac:dyDescent="0.3">
      <c r="A601" s="331" t="s">
        <v>501</v>
      </c>
      <c r="B601" s="332"/>
      <c r="C601" s="332"/>
      <c r="D601" s="332"/>
      <c r="E601" s="332"/>
      <c r="F601" s="332"/>
      <c r="G601" s="332"/>
      <c r="H601" s="332"/>
      <c r="I601" s="332"/>
      <c r="J601" s="332"/>
      <c r="K601" s="333"/>
    </row>
    <row r="602" spans="1:14" ht="27" hidden="1" customHeight="1" thickBot="1" x14ac:dyDescent="0.3">
      <c r="A602" s="334" t="s">
        <v>444</v>
      </c>
      <c r="B602" s="335"/>
      <c r="C602" s="335"/>
      <c r="D602" s="335"/>
      <c r="E602" s="335"/>
      <c r="F602" s="335"/>
      <c r="G602" s="335"/>
      <c r="H602" s="336"/>
      <c r="I602" s="334">
        <v>2023</v>
      </c>
      <c r="J602" s="335"/>
      <c r="K602" s="336"/>
    </row>
    <row r="603" spans="1:14" s="208" customFormat="1" ht="30" hidden="1" customHeight="1" thickBot="1" x14ac:dyDescent="0.3">
      <c r="A603" s="319" t="s">
        <v>515</v>
      </c>
      <c r="B603" s="320"/>
      <c r="C603" s="320"/>
      <c r="D603" s="320"/>
      <c r="E603" s="320"/>
      <c r="F603" s="320"/>
      <c r="G603" s="320"/>
      <c r="H603" s="320"/>
      <c r="I603" s="321"/>
      <c r="J603" s="322"/>
      <c r="K603" s="323"/>
    </row>
    <row r="604" spans="1:14" s="208" customFormat="1" ht="6" hidden="1" customHeight="1" thickBot="1" x14ac:dyDescent="0.25">
      <c r="A604" s="324"/>
      <c r="B604" s="324"/>
      <c r="C604" s="324"/>
      <c r="D604" s="324"/>
      <c r="E604" s="324"/>
      <c r="F604" s="324"/>
      <c r="G604" s="324"/>
      <c r="H604" s="324"/>
    </row>
    <row r="605" spans="1:14" s="208" customFormat="1" ht="24.75" hidden="1" customHeight="1" x14ac:dyDescent="0.25">
      <c r="A605" s="315" t="s">
        <v>516</v>
      </c>
      <c r="B605" s="316"/>
      <c r="C605" s="316"/>
      <c r="D605" s="316"/>
      <c r="E605" s="316"/>
      <c r="F605" s="316"/>
      <c r="G605" s="316"/>
      <c r="H605" s="316"/>
      <c r="I605" s="317"/>
      <c r="J605" s="317"/>
      <c r="K605" s="318"/>
    </row>
    <row r="606" spans="1:14" ht="20.100000000000001" hidden="1" customHeight="1" x14ac:dyDescent="0.25">
      <c r="A606" s="307" t="s">
        <v>517</v>
      </c>
      <c r="B606" s="302"/>
      <c r="C606" s="302"/>
      <c r="D606" s="302"/>
      <c r="E606" s="302"/>
      <c r="F606" s="302"/>
      <c r="G606" s="302"/>
      <c r="H606" s="302"/>
      <c r="I606" s="303"/>
      <c r="J606" s="303"/>
      <c r="K606" s="308"/>
    </row>
    <row r="607" spans="1:14" ht="20.100000000000001" hidden="1" customHeight="1" x14ac:dyDescent="0.25">
      <c r="A607" s="307" t="s">
        <v>518</v>
      </c>
      <c r="B607" s="302"/>
      <c r="C607" s="302"/>
      <c r="D607" s="302"/>
      <c r="E607" s="302"/>
      <c r="F607" s="302"/>
      <c r="G607" s="302"/>
      <c r="H607" s="302"/>
      <c r="I607" s="303"/>
      <c r="J607" s="303"/>
      <c r="K607" s="308"/>
    </row>
    <row r="608" spans="1:14" ht="20.100000000000001" hidden="1" customHeight="1" x14ac:dyDescent="0.25">
      <c r="A608" s="307" t="s">
        <v>519</v>
      </c>
      <c r="B608" s="302"/>
      <c r="C608" s="302"/>
      <c r="D608" s="302"/>
      <c r="E608" s="302"/>
      <c r="F608" s="302"/>
      <c r="G608" s="302"/>
      <c r="H608" s="302"/>
      <c r="I608" s="303"/>
      <c r="J608" s="303"/>
      <c r="K608" s="308"/>
    </row>
    <row r="609" spans="1:11" ht="20.100000000000001" hidden="1" customHeight="1" x14ac:dyDescent="0.25">
      <c r="A609" s="307" t="s">
        <v>520</v>
      </c>
      <c r="B609" s="302"/>
      <c r="C609" s="302"/>
      <c r="D609" s="302"/>
      <c r="E609" s="302"/>
      <c r="F609" s="302"/>
      <c r="G609" s="302"/>
      <c r="H609" s="302"/>
      <c r="I609" s="303"/>
      <c r="J609" s="303"/>
      <c r="K609" s="308"/>
    </row>
    <row r="610" spans="1:11" ht="20.100000000000001" hidden="1" customHeight="1" x14ac:dyDescent="0.25">
      <c r="A610" s="307" t="s">
        <v>521</v>
      </c>
      <c r="B610" s="302"/>
      <c r="C610" s="302"/>
      <c r="D610" s="302"/>
      <c r="E610" s="302"/>
      <c r="F610" s="302"/>
      <c r="G610" s="302"/>
      <c r="H610" s="302"/>
      <c r="I610" s="303"/>
      <c r="J610" s="303"/>
      <c r="K610" s="308"/>
    </row>
    <row r="611" spans="1:11" ht="20.100000000000001" hidden="1" customHeight="1" x14ac:dyDescent="0.25">
      <c r="A611" s="309" t="s">
        <v>522</v>
      </c>
      <c r="B611" s="310"/>
      <c r="C611" s="310"/>
      <c r="D611" s="310"/>
      <c r="E611" s="310"/>
      <c r="F611" s="310"/>
      <c r="G611" s="310"/>
      <c r="H611" s="311"/>
      <c r="I611" s="312"/>
      <c r="J611" s="313"/>
      <c r="K611" s="314"/>
    </row>
    <row r="612" spans="1:11" ht="20.100000000000001" hidden="1" customHeight="1" x14ac:dyDescent="0.25">
      <c r="A612" s="309" t="s">
        <v>523</v>
      </c>
      <c r="B612" s="310"/>
      <c r="C612" s="310"/>
      <c r="D612" s="310"/>
      <c r="E612" s="310"/>
      <c r="F612" s="310"/>
      <c r="G612" s="310"/>
      <c r="H612" s="311"/>
      <c r="I612" s="312"/>
      <c r="J612" s="313"/>
      <c r="K612" s="314"/>
    </row>
    <row r="613" spans="1:11" ht="20.100000000000001" hidden="1" customHeight="1" x14ac:dyDescent="0.25">
      <c r="A613" s="309" t="s">
        <v>524</v>
      </c>
      <c r="B613" s="310"/>
      <c r="C613" s="310"/>
      <c r="D613" s="310"/>
      <c r="E613" s="310"/>
      <c r="F613" s="310"/>
      <c r="G613" s="310"/>
      <c r="H613" s="311"/>
      <c r="I613" s="312"/>
      <c r="J613" s="313"/>
      <c r="K613" s="314"/>
    </row>
    <row r="614" spans="1:11" ht="20.100000000000001" hidden="1" customHeight="1" x14ac:dyDescent="0.25">
      <c r="A614" s="309" t="s">
        <v>525</v>
      </c>
      <c r="B614" s="310"/>
      <c r="C614" s="310"/>
      <c r="D614" s="310"/>
      <c r="E614" s="310"/>
      <c r="F614" s="310"/>
      <c r="G614" s="310"/>
      <c r="H614" s="311"/>
      <c r="I614" s="312"/>
      <c r="J614" s="313"/>
      <c r="K614" s="314"/>
    </row>
    <row r="615" spans="1:11" ht="20.100000000000001" hidden="1" customHeight="1" x14ac:dyDescent="0.25">
      <c r="A615" s="309" t="s">
        <v>526</v>
      </c>
      <c r="B615" s="310"/>
      <c r="C615" s="310"/>
      <c r="D615" s="310"/>
      <c r="E615" s="310"/>
      <c r="F615" s="310"/>
      <c r="G615" s="310"/>
      <c r="H615" s="311"/>
      <c r="I615" s="312"/>
      <c r="J615" s="313"/>
      <c r="K615" s="314"/>
    </row>
    <row r="616" spans="1:11" ht="20.100000000000001" hidden="1" customHeight="1" x14ac:dyDescent="0.25">
      <c r="A616" s="309" t="s">
        <v>527</v>
      </c>
      <c r="B616" s="310"/>
      <c r="C616" s="310"/>
      <c r="D616" s="310"/>
      <c r="E616" s="310"/>
      <c r="F616" s="310"/>
      <c r="G616" s="310"/>
      <c r="H616" s="311"/>
      <c r="I616" s="312"/>
      <c r="J616" s="313"/>
      <c r="K616" s="314"/>
    </row>
    <row r="617" spans="1:11" ht="20.100000000000001" hidden="1" customHeight="1" x14ac:dyDescent="0.25">
      <c r="A617" s="309" t="s">
        <v>528</v>
      </c>
      <c r="B617" s="310"/>
      <c r="C617" s="310"/>
      <c r="D617" s="310"/>
      <c r="E617" s="310"/>
      <c r="F617" s="310"/>
      <c r="G617" s="310"/>
      <c r="H617" s="311"/>
      <c r="I617" s="312"/>
      <c r="J617" s="313"/>
      <c r="K617" s="314"/>
    </row>
    <row r="618" spans="1:11" ht="20.100000000000001" hidden="1" customHeight="1" x14ac:dyDescent="0.25">
      <c r="A618" s="309" t="s">
        <v>529</v>
      </c>
      <c r="B618" s="310"/>
      <c r="C618" s="310"/>
      <c r="D618" s="310"/>
      <c r="E618" s="310"/>
      <c r="F618" s="310"/>
      <c r="G618" s="310"/>
      <c r="H618" s="311"/>
      <c r="I618" s="312"/>
      <c r="J618" s="313"/>
      <c r="K618" s="314"/>
    </row>
    <row r="619" spans="1:11" ht="20.100000000000001" hidden="1" customHeight="1" x14ac:dyDescent="0.25">
      <c r="A619" s="309" t="s">
        <v>530</v>
      </c>
      <c r="B619" s="310"/>
      <c r="C619" s="310"/>
      <c r="D619" s="310"/>
      <c r="E619" s="310"/>
      <c r="F619" s="310"/>
      <c r="G619" s="310"/>
      <c r="H619" s="311"/>
      <c r="I619" s="312"/>
      <c r="J619" s="313"/>
      <c r="K619" s="314"/>
    </row>
    <row r="620" spans="1:11" ht="20.100000000000001" hidden="1" customHeight="1" x14ac:dyDescent="0.25">
      <c r="A620" s="309" t="s">
        <v>531</v>
      </c>
      <c r="B620" s="310"/>
      <c r="C620" s="310"/>
      <c r="D620" s="310"/>
      <c r="E620" s="310"/>
      <c r="F620" s="310"/>
      <c r="G620" s="310"/>
      <c r="H620" s="311"/>
      <c r="I620" s="312"/>
      <c r="J620" s="313"/>
      <c r="K620" s="314"/>
    </row>
    <row r="621" spans="1:11" ht="20.100000000000001" hidden="1" customHeight="1" x14ac:dyDescent="0.25">
      <c r="A621" s="309" t="s">
        <v>532</v>
      </c>
      <c r="B621" s="310"/>
      <c r="C621" s="310"/>
      <c r="D621" s="310"/>
      <c r="E621" s="310"/>
      <c r="F621" s="310"/>
      <c r="G621" s="310"/>
      <c r="H621" s="311"/>
      <c r="I621" s="312"/>
      <c r="J621" s="313"/>
      <c r="K621" s="314"/>
    </row>
    <row r="622" spans="1:11" ht="20.100000000000001" hidden="1" customHeight="1" x14ac:dyDescent="0.25">
      <c r="A622" s="309" t="s">
        <v>533</v>
      </c>
      <c r="B622" s="310"/>
      <c r="C622" s="310"/>
      <c r="D622" s="310"/>
      <c r="E622" s="310"/>
      <c r="F622" s="310"/>
      <c r="G622" s="310"/>
      <c r="H622" s="311"/>
      <c r="I622" s="312"/>
      <c r="J622" s="313"/>
      <c r="K622" s="314"/>
    </row>
    <row r="623" spans="1:11" ht="20.100000000000001" hidden="1" customHeight="1" x14ac:dyDescent="0.25">
      <c r="A623" s="309" t="s">
        <v>534</v>
      </c>
      <c r="B623" s="310"/>
      <c r="C623" s="310"/>
      <c r="D623" s="310"/>
      <c r="E623" s="310"/>
      <c r="F623" s="310"/>
      <c r="G623" s="310"/>
      <c r="H623" s="311"/>
      <c r="I623" s="312"/>
      <c r="J623" s="313"/>
      <c r="K623" s="314"/>
    </row>
    <row r="624" spans="1:11" ht="20.100000000000001" hidden="1" customHeight="1" x14ac:dyDescent="0.25">
      <c r="A624" s="309" t="s">
        <v>535</v>
      </c>
      <c r="B624" s="310"/>
      <c r="C624" s="310"/>
      <c r="D624" s="310"/>
      <c r="E624" s="310"/>
      <c r="F624" s="310"/>
      <c r="G624" s="310"/>
      <c r="H624" s="311"/>
      <c r="I624" s="312"/>
      <c r="J624" s="313"/>
      <c r="K624" s="314"/>
    </row>
    <row r="625" spans="1:14" ht="20.100000000000001" hidden="1" customHeight="1" x14ac:dyDescent="0.25">
      <c r="A625" s="309" t="s">
        <v>536</v>
      </c>
      <c r="B625" s="310"/>
      <c r="C625" s="310"/>
      <c r="D625" s="310"/>
      <c r="E625" s="310"/>
      <c r="F625" s="310"/>
      <c r="G625" s="310"/>
      <c r="H625" s="311"/>
      <c r="I625" s="312"/>
      <c r="J625" s="313"/>
      <c r="K625" s="314"/>
    </row>
    <row r="626" spans="1:14" ht="20.100000000000001" hidden="1" customHeight="1" x14ac:dyDescent="0.25">
      <c r="A626" s="309" t="s">
        <v>537</v>
      </c>
      <c r="B626" s="310"/>
      <c r="C626" s="310"/>
      <c r="D626" s="310"/>
      <c r="E626" s="310"/>
      <c r="F626" s="310"/>
      <c r="G626" s="310"/>
      <c r="H626" s="311"/>
      <c r="I626" s="312"/>
      <c r="J626" s="313"/>
      <c r="K626" s="314"/>
    </row>
    <row r="627" spans="1:14" ht="9" hidden="1" customHeight="1" thickBot="1" x14ac:dyDescent="0.25"/>
    <row r="628" spans="1:14" ht="20.100000000000001" hidden="1" customHeight="1" x14ac:dyDescent="0.25">
      <c r="A628" s="315" t="s">
        <v>538</v>
      </c>
      <c r="B628" s="316"/>
      <c r="C628" s="316"/>
      <c r="D628" s="316"/>
      <c r="E628" s="316"/>
      <c r="F628" s="316"/>
      <c r="G628" s="316"/>
      <c r="H628" s="316"/>
      <c r="I628" s="317"/>
      <c r="J628" s="317"/>
      <c r="K628" s="318"/>
    </row>
    <row r="629" spans="1:14" ht="20.100000000000001" hidden="1" customHeight="1" x14ac:dyDescent="0.25">
      <c r="A629" s="307" t="s">
        <v>539</v>
      </c>
      <c r="B629" s="302"/>
      <c r="C629" s="302"/>
      <c r="D629" s="302"/>
      <c r="E629" s="302"/>
      <c r="F629" s="302"/>
      <c r="G629" s="302"/>
      <c r="H629" s="302"/>
      <c r="I629" s="303"/>
      <c r="J629" s="303"/>
      <c r="K629" s="308"/>
    </row>
    <row r="630" spans="1:14" ht="20.100000000000001" hidden="1" customHeight="1" x14ac:dyDescent="0.25">
      <c r="A630" s="307" t="s">
        <v>540</v>
      </c>
      <c r="B630" s="302"/>
      <c r="C630" s="302"/>
      <c r="D630" s="302"/>
      <c r="E630" s="302"/>
      <c r="F630" s="302"/>
      <c r="G630" s="302"/>
      <c r="H630" s="302"/>
      <c r="I630" s="303"/>
      <c r="J630" s="303"/>
      <c r="K630" s="308"/>
    </row>
    <row r="631" spans="1:14" ht="20.100000000000001" hidden="1" customHeight="1" x14ac:dyDescent="0.25">
      <c r="A631" s="307" t="s">
        <v>541</v>
      </c>
      <c r="B631" s="302"/>
      <c r="C631" s="302"/>
      <c r="D631" s="302"/>
      <c r="E631" s="302"/>
      <c r="F631" s="302"/>
      <c r="G631" s="302"/>
      <c r="H631" s="302"/>
      <c r="I631" s="303"/>
      <c r="J631" s="303"/>
      <c r="K631" s="308"/>
    </row>
    <row r="632" spans="1:14" ht="20.100000000000001" hidden="1" customHeight="1" x14ac:dyDescent="0.25">
      <c r="A632" s="307" t="s">
        <v>542</v>
      </c>
      <c r="B632" s="302"/>
      <c r="C632" s="302"/>
      <c r="D632" s="302"/>
      <c r="E632" s="302"/>
      <c r="F632" s="302"/>
      <c r="G632" s="302"/>
      <c r="H632" s="302"/>
      <c r="I632" s="303"/>
      <c r="J632" s="303"/>
      <c r="K632" s="308"/>
    </row>
    <row r="633" spans="1:14" ht="20.100000000000001" hidden="1" customHeight="1" x14ac:dyDescent="0.25">
      <c r="A633" s="307" t="s">
        <v>543</v>
      </c>
      <c r="B633" s="302"/>
      <c r="C633" s="302"/>
      <c r="D633" s="302"/>
      <c r="E633" s="302"/>
      <c r="F633" s="302"/>
      <c r="G633" s="302"/>
      <c r="H633" s="302"/>
      <c r="I633" s="303"/>
      <c r="J633" s="303"/>
      <c r="K633" s="308"/>
    </row>
    <row r="634" spans="1:14" ht="20.100000000000001" hidden="1" customHeight="1" x14ac:dyDescent="0.25">
      <c r="A634" s="309" t="s">
        <v>544</v>
      </c>
      <c r="B634" s="310"/>
      <c r="C634" s="310"/>
      <c r="D634" s="310"/>
      <c r="E634" s="310"/>
      <c r="F634" s="310"/>
      <c r="G634" s="310"/>
      <c r="H634" s="311"/>
      <c r="I634" s="312"/>
      <c r="J634" s="313"/>
      <c r="K634" s="314"/>
    </row>
    <row r="635" spans="1:14" ht="20.100000000000001" hidden="1" customHeight="1" x14ac:dyDescent="0.25">
      <c r="A635" s="302" t="s">
        <v>545</v>
      </c>
      <c r="B635" s="302"/>
      <c r="C635" s="302"/>
      <c r="D635" s="302"/>
      <c r="E635" s="302"/>
      <c r="F635" s="302"/>
      <c r="G635" s="302"/>
      <c r="H635" s="302"/>
      <c r="I635" s="303"/>
      <c r="J635" s="303"/>
      <c r="K635" s="303"/>
    </row>
    <row r="636" spans="1:14" ht="10.5" hidden="1" customHeight="1" x14ac:dyDescent="0.25">
      <c r="A636" s="304"/>
      <c r="B636" s="304"/>
      <c r="C636" s="304"/>
      <c r="D636" s="304"/>
      <c r="E636" s="304"/>
      <c r="F636" s="304"/>
      <c r="G636" s="304"/>
      <c r="H636" s="304"/>
      <c r="I636" s="305"/>
      <c r="J636" s="305"/>
      <c r="K636" s="305"/>
    </row>
    <row r="637" spans="1:14" ht="20.100000000000001" hidden="1" customHeight="1" x14ac:dyDescent="0.25">
      <c r="A637" s="306" t="s">
        <v>546</v>
      </c>
      <c r="B637" s="306"/>
      <c r="C637" s="306"/>
      <c r="D637" s="306"/>
      <c r="E637" s="306"/>
      <c r="F637" s="306"/>
      <c r="G637" s="306"/>
      <c r="H637" s="306"/>
      <c r="I637" s="303"/>
      <c r="J637" s="303"/>
      <c r="K637" s="303"/>
    </row>
    <row r="638" spans="1:14" ht="20.100000000000001" hidden="1" customHeight="1" x14ac:dyDescent="0.25">
      <c r="A638" s="301" t="s">
        <v>481</v>
      </c>
      <c r="B638" s="301"/>
      <c r="C638" s="301"/>
      <c r="D638" s="301"/>
      <c r="E638" s="301"/>
      <c r="F638" s="301"/>
      <c r="G638" s="301"/>
      <c r="H638" s="301"/>
      <c r="I638" s="301"/>
      <c r="J638" s="301"/>
      <c r="K638" s="301"/>
      <c r="L638" s="301"/>
      <c r="M638" s="301"/>
      <c r="N638" s="301"/>
    </row>
    <row r="639" spans="1:14" ht="20.100000000000001" hidden="1" customHeight="1" x14ac:dyDescent="0.25"/>
    <row r="640" spans="1:14" ht="20.100000000000001" hidden="1" customHeight="1" x14ac:dyDescent="0.25"/>
    <row r="654" spans="1:1" ht="17.25" customHeight="1" x14ac:dyDescent="0.25">
      <c r="A654" s="41" t="s">
        <v>491</v>
      </c>
    </row>
    <row r="657" spans="1:14" ht="15.75" thickBot="1" x14ac:dyDescent="0.3"/>
    <row r="658" spans="1:14" ht="24.75" customHeight="1" x14ac:dyDescent="0.25">
      <c r="A658" s="325" t="s">
        <v>498</v>
      </c>
      <c r="B658" s="326"/>
      <c r="C658" s="326"/>
      <c r="D658" s="326"/>
      <c r="E658" s="326"/>
      <c r="F658" s="326"/>
      <c r="G658" s="326"/>
      <c r="H658" s="326"/>
      <c r="I658" s="326"/>
      <c r="J658" s="326"/>
      <c r="K658" s="327"/>
    </row>
    <row r="659" spans="1:14" ht="22.5" customHeight="1" x14ac:dyDescent="0.25">
      <c r="A659" s="328" t="s">
        <v>499</v>
      </c>
      <c r="B659" s="329"/>
      <c r="C659" s="329"/>
      <c r="D659" s="329"/>
      <c r="E659" s="329"/>
      <c r="F659" s="329"/>
      <c r="G659" s="329"/>
      <c r="H659" s="329"/>
      <c r="I659" s="329"/>
      <c r="J659" s="329"/>
      <c r="K659" s="330"/>
    </row>
    <row r="660" spans="1:14" ht="24.75" customHeight="1" x14ac:dyDescent="0.25">
      <c r="A660" s="328" t="s">
        <v>593</v>
      </c>
      <c r="B660" s="329"/>
      <c r="C660" s="329"/>
      <c r="D660" s="329"/>
      <c r="E660" s="329"/>
      <c r="F660" s="329"/>
      <c r="G660" s="329"/>
      <c r="H660" s="329"/>
      <c r="I660" s="329"/>
      <c r="J660" s="329"/>
      <c r="K660" s="330"/>
    </row>
    <row r="661" spans="1:14" ht="21.75" customHeight="1" thickBot="1" x14ac:dyDescent="0.3">
      <c r="A661" s="331" t="s">
        <v>501</v>
      </c>
      <c r="B661" s="332"/>
      <c r="C661" s="332"/>
      <c r="D661" s="332"/>
      <c r="E661" s="332"/>
      <c r="F661" s="332"/>
      <c r="G661" s="332"/>
      <c r="H661" s="332"/>
      <c r="I661" s="332"/>
      <c r="J661" s="332"/>
      <c r="K661" s="333"/>
    </row>
    <row r="662" spans="1:14" ht="27" customHeight="1" thickBot="1" x14ac:dyDescent="0.3">
      <c r="A662" s="334" t="s">
        <v>444</v>
      </c>
      <c r="B662" s="335"/>
      <c r="C662" s="335"/>
      <c r="D662" s="335"/>
      <c r="E662" s="335"/>
      <c r="F662" s="335"/>
      <c r="G662" s="335"/>
      <c r="H662" s="336"/>
      <c r="I662" s="334">
        <v>2025</v>
      </c>
      <c r="J662" s="335"/>
      <c r="K662" s="336"/>
    </row>
    <row r="663" spans="1:14" s="208" customFormat="1" ht="30" customHeight="1" thickBot="1" x14ac:dyDescent="0.3">
      <c r="A663" s="942" t="s">
        <v>502</v>
      </c>
      <c r="B663" s="943"/>
      <c r="C663" s="943"/>
      <c r="D663" s="943"/>
      <c r="E663" s="943"/>
      <c r="F663" s="943"/>
      <c r="G663" s="943"/>
      <c r="H663" s="943"/>
      <c r="I663" s="944">
        <v>384179650.37</v>
      </c>
      <c r="J663" s="945"/>
      <c r="K663" s="946"/>
    </row>
    <row r="664" spans="1:14" s="208" customFormat="1" ht="6" customHeight="1" thickBot="1" x14ac:dyDescent="0.3">
      <c r="A664" s="324"/>
      <c r="B664" s="324"/>
      <c r="C664" s="324"/>
      <c r="D664" s="324"/>
      <c r="E664" s="324"/>
      <c r="F664" s="324"/>
      <c r="G664" s="324"/>
      <c r="H664" s="324"/>
    </row>
    <row r="665" spans="1:14" s="208" customFormat="1" ht="24.75" customHeight="1" x14ac:dyDescent="0.25">
      <c r="A665" s="947" t="s">
        <v>503</v>
      </c>
      <c r="B665" s="948"/>
      <c r="C665" s="948"/>
      <c r="D665" s="948"/>
      <c r="E665" s="948"/>
      <c r="F665" s="948"/>
      <c r="G665" s="948"/>
      <c r="H665" s="948"/>
      <c r="I665" s="949">
        <f>I666+I667+I668+I669+I670+I74</f>
        <v>265.67</v>
      </c>
      <c r="J665" s="950"/>
      <c r="K665" s="951"/>
      <c r="N665" s="287"/>
    </row>
    <row r="666" spans="1:14" ht="20.100000000000001" customHeight="1" x14ac:dyDescent="0.25">
      <c r="A666" s="307" t="s">
        <v>504</v>
      </c>
      <c r="B666" s="302"/>
      <c r="C666" s="302"/>
      <c r="D666" s="302"/>
      <c r="E666" s="302"/>
      <c r="F666" s="302"/>
      <c r="G666" s="302"/>
      <c r="H666" s="302"/>
      <c r="I666" s="937">
        <v>0</v>
      </c>
      <c r="J666" s="937"/>
      <c r="K666" s="938"/>
      <c r="N666" s="264"/>
    </row>
    <row r="667" spans="1:14" ht="20.100000000000001" customHeight="1" x14ac:dyDescent="0.25">
      <c r="A667" s="307" t="s">
        <v>505</v>
      </c>
      <c r="B667" s="302"/>
      <c r="C667" s="302"/>
      <c r="D667" s="302"/>
      <c r="E667" s="302"/>
      <c r="F667" s="302"/>
      <c r="G667" s="302"/>
      <c r="H667" s="302"/>
      <c r="I667" s="937">
        <v>0</v>
      </c>
      <c r="J667" s="937"/>
      <c r="K667" s="938"/>
      <c r="N667" s="264"/>
    </row>
    <row r="668" spans="1:14" ht="20.100000000000001" customHeight="1" x14ac:dyDescent="0.25">
      <c r="A668" s="307" t="s">
        <v>506</v>
      </c>
      <c r="B668" s="302"/>
      <c r="C668" s="302"/>
      <c r="D668" s="302"/>
      <c r="E668" s="302"/>
      <c r="F668" s="302"/>
      <c r="G668" s="302"/>
      <c r="H668" s="302"/>
      <c r="I668" s="937">
        <v>0</v>
      </c>
      <c r="J668" s="937"/>
      <c r="K668" s="938"/>
    </row>
    <row r="669" spans="1:14" ht="20.100000000000001" customHeight="1" x14ac:dyDescent="0.25">
      <c r="A669" s="307" t="s">
        <v>507</v>
      </c>
      <c r="B669" s="302"/>
      <c r="C669" s="302"/>
      <c r="D669" s="302"/>
      <c r="E669" s="302"/>
      <c r="F669" s="302"/>
      <c r="G669" s="302"/>
      <c r="H669" s="302"/>
      <c r="I669" s="937">
        <v>0</v>
      </c>
      <c r="J669" s="937"/>
      <c r="K669" s="938"/>
    </row>
    <row r="670" spans="1:14" ht="20.100000000000001" customHeight="1" x14ac:dyDescent="0.25">
      <c r="A670" s="349" t="s">
        <v>508</v>
      </c>
      <c r="B670" s="350"/>
      <c r="C670" s="350"/>
      <c r="D670" s="350"/>
      <c r="E670" s="350"/>
      <c r="F670" s="350"/>
      <c r="G670" s="350"/>
      <c r="H670" s="350"/>
      <c r="I670" s="930">
        <v>265.67</v>
      </c>
      <c r="J670" s="931"/>
      <c r="K670" s="932"/>
    </row>
    <row r="671" spans="1:14" ht="20.100000000000001" customHeight="1" thickBot="1" x14ac:dyDescent="0.3">
      <c r="A671" s="344" t="s">
        <v>509</v>
      </c>
      <c r="B671" s="345"/>
      <c r="C671" s="345"/>
      <c r="D671" s="345"/>
      <c r="E671" s="345"/>
      <c r="F671" s="345"/>
      <c r="G671" s="345"/>
      <c r="H671" s="345"/>
      <c r="I671" s="937">
        <v>0</v>
      </c>
      <c r="J671" s="937"/>
      <c r="K671" s="938"/>
    </row>
    <row r="672" spans="1:14" ht="6" customHeight="1" thickBot="1" x14ac:dyDescent="0.3">
      <c r="A672" s="346"/>
      <c r="B672" s="346"/>
      <c r="C672" s="346"/>
      <c r="D672" s="346"/>
      <c r="E672" s="346"/>
      <c r="F672" s="346"/>
      <c r="G672" s="346"/>
      <c r="H672" s="346"/>
    </row>
    <row r="673" spans="1:16" s="208" customFormat="1" ht="29.25" customHeight="1" x14ac:dyDescent="0.25">
      <c r="A673" s="947" t="s">
        <v>510</v>
      </c>
      <c r="B673" s="948"/>
      <c r="C673" s="948"/>
      <c r="D673" s="948"/>
      <c r="E673" s="948"/>
      <c r="F673" s="948"/>
      <c r="G673" s="948"/>
      <c r="H673" s="948"/>
      <c r="I673" s="959">
        <f>I674+I675+I676</f>
        <v>0</v>
      </c>
      <c r="J673" s="960"/>
      <c r="K673" s="961"/>
    </row>
    <row r="674" spans="1:16" x14ac:dyDescent="0.25">
      <c r="A674" s="307" t="s">
        <v>511</v>
      </c>
      <c r="B674" s="302"/>
      <c r="C674" s="302"/>
      <c r="D674" s="302"/>
      <c r="E674" s="302"/>
      <c r="F674" s="302"/>
      <c r="G674" s="302"/>
      <c r="H674" s="302"/>
      <c r="I674" s="937">
        <v>0</v>
      </c>
      <c r="J674" s="937"/>
      <c r="K674" s="938"/>
    </row>
    <row r="675" spans="1:16" ht="20.100000000000001" customHeight="1" x14ac:dyDescent="0.25">
      <c r="A675" s="307" t="s">
        <v>512</v>
      </c>
      <c r="B675" s="302"/>
      <c r="C675" s="302"/>
      <c r="D675" s="302"/>
      <c r="E675" s="302"/>
      <c r="F675" s="302"/>
      <c r="G675" s="302"/>
      <c r="H675" s="302"/>
      <c r="I675" s="937">
        <v>0</v>
      </c>
      <c r="J675" s="937"/>
      <c r="K675" s="938"/>
    </row>
    <row r="676" spans="1:16" ht="20.100000000000001" customHeight="1" thickBot="1" x14ac:dyDescent="0.3">
      <c r="A676" s="337" t="s">
        <v>513</v>
      </c>
      <c r="B676" s="338"/>
      <c r="C676" s="338"/>
      <c r="D676" s="338"/>
      <c r="E676" s="338"/>
      <c r="F676" s="338"/>
      <c r="G676" s="338"/>
      <c r="H676" s="338"/>
      <c r="I676" s="969">
        <v>0</v>
      </c>
      <c r="J676" s="970"/>
      <c r="K676" s="971"/>
    </row>
    <row r="677" spans="1:16" ht="7.5" customHeight="1" thickBot="1" x14ac:dyDescent="0.3">
      <c r="A677" s="209"/>
      <c r="B677" s="209"/>
      <c r="C677" s="209"/>
      <c r="D677" s="209"/>
      <c r="E677" s="209"/>
      <c r="F677" s="209"/>
      <c r="G677" s="209"/>
      <c r="H677" s="209"/>
      <c r="I677" s="209"/>
      <c r="J677" s="209"/>
      <c r="K677" s="209"/>
    </row>
    <row r="678" spans="1:16" ht="30" customHeight="1" thickBot="1" x14ac:dyDescent="0.3">
      <c r="A678" s="942" t="s">
        <v>514</v>
      </c>
      <c r="B678" s="943"/>
      <c r="C678" s="943"/>
      <c r="D678" s="943"/>
      <c r="E678" s="943"/>
      <c r="F678" s="943"/>
      <c r="G678" s="943"/>
      <c r="H678" s="943"/>
      <c r="I678" s="972">
        <f>I663+I665-I673</f>
        <v>384179916.04000002</v>
      </c>
      <c r="J678" s="973"/>
      <c r="K678" s="974"/>
    </row>
    <row r="679" spans="1:16" x14ac:dyDescent="0.25">
      <c r="A679" s="301" t="s">
        <v>481</v>
      </c>
      <c r="B679" s="301"/>
      <c r="C679" s="301"/>
      <c r="D679" s="301"/>
      <c r="E679" s="301"/>
      <c r="F679" s="301"/>
      <c r="G679" s="301"/>
      <c r="H679" s="301"/>
      <c r="I679" s="301"/>
      <c r="J679" s="301"/>
      <c r="K679" s="301"/>
      <c r="L679" s="301"/>
      <c r="M679" s="301"/>
      <c r="N679" s="301"/>
    </row>
    <row r="681" spans="1:16" ht="15.75" thickBot="1" x14ac:dyDescent="0.3"/>
    <row r="682" spans="1:16" ht="24.75" customHeight="1" x14ac:dyDescent="0.25">
      <c r="A682" s="325" t="s">
        <v>498</v>
      </c>
      <c r="B682" s="326"/>
      <c r="C682" s="326"/>
      <c r="D682" s="326"/>
      <c r="E682" s="326"/>
      <c r="F682" s="326"/>
      <c r="G682" s="326"/>
      <c r="H682" s="326"/>
      <c r="I682" s="326"/>
      <c r="J682" s="326"/>
      <c r="K682" s="327"/>
    </row>
    <row r="683" spans="1:16" ht="22.5" customHeight="1" x14ac:dyDescent="0.25">
      <c r="A683" s="328" t="s">
        <v>575</v>
      </c>
      <c r="B683" s="329"/>
      <c r="C683" s="329"/>
      <c r="D683" s="329"/>
      <c r="E683" s="329"/>
      <c r="F683" s="329"/>
      <c r="G683" s="329"/>
      <c r="H683" s="329"/>
      <c r="I683" s="329"/>
      <c r="J683" s="329"/>
      <c r="K683" s="330"/>
    </row>
    <row r="684" spans="1:16" ht="24.75" customHeight="1" x14ac:dyDescent="0.25">
      <c r="A684" s="328" t="s">
        <v>593</v>
      </c>
      <c r="B684" s="329"/>
      <c r="C684" s="329"/>
      <c r="D684" s="329"/>
      <c r="E684" s="329"/>
      <c r="F684" s="329"/>
      <c r="G684" s="329"/>
      <c r="H684" s="329"/>
      <c r="I684" s="329"/>
      <c r="J684" s="329"/>
      <c r="K684" s="330"/>
    </row>
    <row r="685" spans="1:16" ht="21.75" customHeight="1" thickBot="1" x14ac:dyDescent="0.3">
      <c r="A685" s="331" t="s">
        <v>501</v>
      </c>
      <c r="B685" s="332"/>
      <c r="C685" s="332"/>
      <c r="D685" s="332"/>
      <c r="E685" s="332"/>
      <c r="F685" s="332"/>
      <c r="G685" s="332"/>
      <c r="H685" s="332"/>
      <c r="I685" s="332"/>
      <c r="J685" s="332"/>
      <c r="K685" s="333"/>
    </row>
    <row r="686" spans="1:16" ht="27" customHeight="1" thickBot="1" x14ac:dyDescent="0.3">
      <c r="A686" s="334" t="s">
        <v>444</v>
      </c>
      <c r="B686" s="335"/>
      <c r="C686" s="335"/>
      <c r="D686" s="335"/>
      <c r="E686" s="335"/>
      <c r="F686" s="335"/>
      <c r="G686" s="335"/>
      <c r="H686" s="336"/>
      <c r="I686" s="334">
        <v>2025</v>
      </c>
      <c r="J686" s="335"/>
      <c r="K686" s="336"/>
    </row>
    <row r="687" spans="1:16" s="208" customFormat="1" ht="30" customHeight="1" thickBot="1" x14ac:dyDescent="0.3">
      <c r="A687" s="319" t="s">
        <v>515</v>
      </c>
      <c r="B687" s="320"/>
      <c r="C687" s="320"/>
      <c r="D687" s="320"/>
      <c r="E687" s="320"/>
      <c r="F687" s="320"/>
      <c r="G687" s="320"/>
      <c r="H687" s="320"/>
      <c r="I687" s="939">
        <v>490760589.54000002</v>
      </c>
      <c r="J687" s="940"/>
      <c r="K687" s="941"/>
      <c r="N687" s="287"/>
      <c r="P687" s="287"/>
    </row>
    <row r="688" spans="1:16" s="208" customFormat="1" ht="6" customHeight="1" thickBot="1" x14ac:dyDescent="0.3">
      <c r="A688" s="324"/>
      <c r="B688" s="324"/>
      <c r="C688" s="324"/>
      <c r="D688" s="324"/>
      <c r="E688" s="324"/>
      <c r="F688" s="324"/>
      <c r="G688" s="324"/>
      <c r="H688" s="324"/>
      <c r="N688" s="287"/>
      <c r="P688" s="287"/>
    </row>
    <row r="689" spans="1:16" s="208" customFormat="1" ht="24.75" customHeight="1" x14ac:dyDescent="0.25">
      <c r="A689" s="315" t="s">
        <v>516</v>
      </c>
      <c r="B689" s="316"/>
      <c r="C689" s="316"/>
      <c r="D689" s="316"/>
      <c r="E689" s="316"/>
      <c r="F689" s="316"/>
      <c r="G689" s="316"/>
      <c r="H689" s="316"/>
      <c r="I689" s="956">
        <f>SUM(I690:I710)</f>
        <v>69639900.370000005</v>
      </c>
      <c r="J689" s="957"/>
      <c r="K689" s="958"/>
      <c r="N689" s="287"/>
      <c r="P689" s="287"/>
    </row>
    <row r="690" spans="1:16" ht="20.100000000000001" customHeight="1" x14ac:dyDescent="0.25">
      <c r="A690" s="307" t="s">
        <v>517</v>
      </c>
      <c r="B690" s="302"/>
      <c r="C690" s="302"/>
      <c r="D690" s="302"/>
      <c r="E690" s="302"/>
      <c r="F690" s="302"/>
      <c r="G690" s="302"/>
      <c r="H690" s="302"/>
      <c r="I690" s="933">
        <v>1370380</v>
      </c>
      <c r="J690" s="933"/>
      <c r="K690" s="934"/>
      <c r="N690" s="264"/>
      <c r="P690" s="264"/>
    </row>
    <row r="691" spans="1:16" ht="20.100000000000001" customHeight="1" x14ac:dyDescent="0.25">
      <c r="A691" s="307" t="s">
        <v>518</v>
      </c>
      <c r="B691" s="302"/>
      <c r="C691" s="302"/>
      <c r="D691" s="302"/>
      <c r="E691" s="302"/>
      <c r="F691" s="302"/>
      <c r="G691" s="302"/>
      <c r="H691" s="302"/>
      <c r="I691" s="933">
        <v>23964169.18</v>
      </c>
      <c r="J691" s="933"/>
      <c r="K691" s="934"/>
      <c r="P691" s="287"/>
    </row>
    <row r="692" spans="1:16" ht="20.100000000000001" customHeight="1" x14ac:dyDescent="0.25">
      <c r="A692" s="307" t="s">
        <v>519</v>
      </c>
      <c r="B692" s="302"/>
      <c r="C692" s="302"/>
      <c r="D692" s="302"/>
      <c r="E692" s="302"/>
      <c r="F692" s="302"/>
      <c r="G692" s="302"/>
      <c r="H692" s="302"/>
      <c r="I692" s="933">
        <v>113794.83</v>
      </c>
      <c r="J692" s="933"/>
      <c r="K692" s="934"/>
      <c r="P692" s="287"/>
    </row>
    <row r="693" spans="1:16" ht="20.100000000000001" customHeight="1" x14ac:dyDescent="0.25">
      <c r="A693" s="307" t="s">
        <v>520</v>
      </c>
      <c r="B693" s="302"/>
      <c r="C693" s="302"/>
      <c r="D693" s="302"/>
      <c r="E693" s="302"/>
      <c r="F693" s="302"/>
      <c r="G693" s="302"/>
      <c r="H693" s="302"/>
      <c r="I693" s="933">
        <v>0</v>
      </c>
      <c r="J693" s="933"/>
      <c r="K693" s="934"/>
      <c r="P693" s="287"/>
    </row>
    <row r="694" spans="1:16" ht="20.100000000000001" customHeight="1" x14ac:dyDescent="0.25">
      <c r="A694" s="307" t="s">
        <v>521</v>
      </c>
      <c r="B694" s="302"/>
      <c r="C694" s="302"/>
      <c r="D694" s="302"/>
      <c r="E694" s="302"/>
      <c r="F694" s="302"/>
      <c r="G694" s="302"/>
      <c r="H694" s="302"/>
      <c r="I694" s="933">
        <v>0</v>
      </c>
      <c r="J694" s="933"/>
      <c r="K694" s="934"/>
      <c r="P694" s="287"/>
    </row>
    <row r="695" spans="1:16" ht="20.100000000000001" customHeight="1" x14ac:dyDescent="0.25">
      <c r="A695" s="309" t="s">
        <v>522</v>
      </c>
      <c r="B695" s="310"/>
      <c r="C695" s="310"/>
      <c r="D695" s="310"/>
      <c r="E695" s="310"/>
      <c r="F695" s="310"/>
      <c r="G695" s="310"/>
      <c r="H695" s="311"/>
      <c r="I695" s="930">
        <v>1502336.22</v>
      </c>
      <c r="J695" s="931"/>
      <c r="K695" s="932"/>
      <c r="N695" s="264"/>
      <c r="P695" s="287"/>
    </row>
    <row r="696" spans="1:16" ht="20.100000000000001" customHeight="1" x14ac:dyDescent="0.25">
      <c r="A696" s="309" t="s">
        <v>523</v>
      </c>
      <c r="B696" s="310"/>
      <c r="C696" s="310"/>
      <c r="D696" s="310"/>
      <c r="E696" s="310"/>
      <c r="F696" s="310"/>
      <c r="G696" s="310"/>
      <c r="H696" s="311"/>
      <c r="I696" s="930">
        <v>0</v>
      </c>
      <c r="J696" s="931"/>
      <c r="K696" s="932"/>
      <c r="N696" s="264"/>
      <c r="P696" s="287"/>
    </row>
    <row r="697" spans="1:16" ht="20.100000000000001" customHeight="1" x14ac:dyDescent="0.25">
      <c r="A697" s="309" t="s">
        <v>524</v>
      </c>
      <c r="B697" s="310"/>
      <c r="C697" s="310"/>
      <c r="D697" s="310"/>
      <c r="E697" s="310"/>
      <c r="F697" s="310"/>
      <c r="G697" s="310"/>
      <c r="H697" s="311"/>
      <c r="I697" s="930">
        <v>8529585.1300000008</v>
      </c>
      <c r="J697" s="931"/>
      <c r="K697" s="932"/>
      <c r="N697" s="264"/>
      <c r="P697" s="287"/>
    </row>
    <row r="698" spans="1:16" ht="20.100000000000001" customHeight="1" x14ac:dyDescent="0.25">
      <c r="A698" s="309" t="s">
        <v>525</v>
      </c>
      <c r="B698" s="310"/>
      <c r="C698" s="310"/>
      <c r="D698" s="310"/>
      <c r="E698" s="310"/>
      <c r="F698" s="310"/>
      <c r="G698" s="310"/>
      <c r="H698" s="311"/>
      <c r="I698" s="930">
        <v>0</v>
      </c>
      <c r="J698" s="931"/>
      <c r="K698" s="932"/>
      <c r="N698" s="264"/>
      <c r="P698" s="287"/>
    </row>
    <row r="699" spans="1:16" ht="20.100000000000001" customHeight="1" x14ac:dyDescent="0.25">
      <c r="A699" s="309" t="s">
        <v>526</v>
      </c>
      <c r="B699" s="310"/>
      <c r="C699" s="310"/>
      <c r="D699" s="310"/>
      <c r="E699" s="310"/>
      <c r="F699" s="310"/>
      <c r="G699" s="310"/>
      <c r="H699" s="311"/>
      <c r="I699" s="930">
        <v>0</v>
      </c>
      <c r="J699" s="931"/>
      <c r="K699" s="932"/>
      <c r="N699" s="264"/>
      <c r="P699" s="287"/>
    </row>
    <row r="700" spans="1:16" ht="20.100000000000001" customHeight="1" x14ac:dyDescent="0.25">
      <c r="A700" s="309" t="s">
        <v>527</v>
      </c>
      <c r="B700" s="310"/>
      <c r="C700" s="310"/>
      <c r="D700" s="310"/>
      <c r="E700" s="310"/>
      <c r="F700" s="310"/>
      <c r="G700" s="310"/>
      <c r="H700" s="311"/>
      <c r="I700" s="930">
        <v>0</v>
      </c>
      <c r="J700" s="931"/>
      <c r="K700" s="932"/>
      <c r="N700" s="264"/>
      <c r="P700" s="287"/>
    </row>
    <row r="701" spans="1:16" ht="20.100000000000001" customHeight="1" x14ac:dyDescent="0.25">
      <c r="A701" s="309" t="s">
        <v>528</v>
      </c>
      <c r="B701" s="310"/>
      <c r="C701" s="310"/>
      <c r="D701" s="310"/>
      <c r="E701" s="310"/>
      <c r="F701" s="310"/>
      <c r="G701" s="310"/>
      <c r="H701" s="311"/>
      <c r="I701" s="930">
        <v>27159635.010000002</v>
      </c>
      <c r="J701" s="931"/>
      <c r="K701" s="932"/>
      <c r="N701" s="264"/>
      <c r="P701" s="287"/>
    </row>
    <row r="702" spans="1:16" ht="20.100000000000001" customHeight="1" x14ac:dyDescent="0.25">
      <c r="A702" s="309" t="s">
        <v>529</v>
      </c>
      <c r="B702" s="310"/>
      <c r="C702" s="310"/>
      <c r="D702" s="310"/>
      <c r="E702" s="310"/>
      <c r="F702" s="310"/>
      <c r="G702" s="310"/>
      <c r="H702" s="311"/>
      <c r="I702" s="930">
        <v>0</v>
      </c>
      <c r="J702" s="931"/>
      <c r="K702" s="932"/>
      <c r="N702" s="264"/>
      <c r="P702" s="287"/>
    </row>
    <row r="703" spans="1:16" ht="20.100000000000001" customHeight="1" x14ac:dyDescent="0.25">
      <c r="A703" s="309" t="s">
        <v>530</v>
      </c>
      <c r="B703" s="310"/>
      <c r="C703" s="310"/>
      <c r="D703" s="310"/>
      <c r="E703" s="310"/>
      <c r="F703" s="310"/>
      <c r="G703" s="310"/>
      <c r="H703" s="311"/>
      <c r="I703" s="930">
        <v>0</v>
      </c>
      <c r="J703" s="931"/>
      <c r="K703" s="932"/>
      <c r="N703" s="264"/>
      <c r="P703" s="287"/>
    </row>
    <row r="704" spans="1:16" ht="20.100000000000001" customHeight="1" x14ac:dyDescent="0.25">
      <c r="A704" s="309" t="s">
        <v>531</v>
      </c>
      <c r="B704" s="310"/>
      <c r="C704" s="310"/>
      <c r="D704" s="310"/>
      <c r="E704" s="310"/>
      <c r="F704" s="310"/>
      <c r="G704" s="310"/>
      <c r="H704" s="311"/>
      <c r="I704" s="930">
        <v>0</v>
      </c>
      <c r="J704" s="931"/>
      <c r="K704" s="932"/>
      <c r="P704" s="287"/>
    </row>
    <row r="705" spans="1:16" ht="20.100000000000001" customHeight="1" x14ac:dyDescent="0.25">
      <c r="A705" s="309" t="s">
        <v>532</v>
      </c>
      <c r="B705" s="310"/>
      <c r="C705" s="310"/>
      <c r="D705" s="310"/>
      <c r="E705" s="310"/>
      <c r="F705" s="310"/>
      <c r="G705" s="310"/>
      <c r="H705" s="311"/>
      <c r="I705" s="930">
        <v>0</v>
      </c>
      <c r="J705" s="931"/>
      <c r="K705" s="932"/>
      <c r="P705" s="287"/>
    </row>
    <row r="706" spans="1:16" ht="20.100000000000001" customHeight="1" x14ac:dyDescent="0.25">
      <c r="A706" s="309" t="s">
        <v>533</v>
      </c>
      <c r="B706" s="310"/>
      <c r="C706" s="310"/>
      <c r="D706" s="310"/>
      <c r="E706" s="310"/>
      <c r="F706" s="310"/>
      <c r="G706" s="310"/>
      <c r="H706" s="311"/>
      <c r="I706" s="930">
        <v>0</v>
      </c>
      <c r="J706" s="931"/>
      <c r="K706" s="932"/>
      <c r="P706" s="287"/>
    </row>
    <row r="707" spans="1:16" ht="20.100000000000001" customHeight="1" x14ac:dyDescent="0.25">
      <c r="A707" s="309" t="s">
        <v>534</v>
      </c>
      <c r="B707" s="310"/>
      <c r="C707" s="310"/>
      <c r="D707" s="310"/>
      <c r="E707" s="310"/>
      <c r="F707" s="310"/>
      <c r="G707" s="310"/>
      <c r="H707" s="311"/>
      <c r="I707" s="930">
        <v>0</v>
      </c>
      <c r="J707" s="931"/>
      <c r="K707" s="932"/>
      <c r="P707" s="287"/>
    </row>
    <row r="708" spans="1:16" ht="20.100000000000001" customHeight="1" x14ac:dyDescent="0.25">
      <c r="A708" s="309" t="s">
        <v>535</v>
      </c>
      <c r="B708" s="310"/>
      <c r="C708" s="310"/>
      <c r="D708" s="310"/>
      <c r="E708" s="310"/>
      <c r="F708" s="310"/>
      <c r="G708" s="310"/>
      <c r="H708" s="311"/>
      <c r="I708" s="930">
        <v>0</v>
      </c>
      <c r="J708" s="931"/>
      <c r="K708" s="932"/>
      <c r="P708" s="287"/>
    </row>
    <row r="709" spans="1:16" ht="20.100000000000001" customHeight="1" x14ac:dyDescent="0.25">
      <c r="A709" s="309" t="s">
        <v>536</v>
      </c>
      <c r="B709" s="310"/>
      <c r="C709" s="310"/>
      <c r="D709" s="310"/>
      <c r="E709" s="310"/>
      <c r="F709" s="310"/>
      <c r="G709" s="310"/>
      <c r="H709" s="311"/>
      <c r="I709" s="930">
        <v>0</v>
      </c>
      <c r="J709" s="931"/>
      <c r="K709" s="932"/>
      <c r="P709" s="287"/>
    </row>
    <row r="710" spans="1:16" ht="20.100000000000001" customHeight="1" x14ac:dyDescent="0.25">
      <c r="A710" s="309" t="s">
        <v>537</v>
      </c>
      <c r="B710" s="310"/>
      <c r="C710" s="310"/>
      <c r="D710" s="310"/>
      <c r="E710" s="310"/>
      <c r="F710" s="310"/>
      <c r="G710" s="310"/>
      <c r="H710" s="311"/>
      <c r="I710" s="930">
        <v>7000000</v>
      </c>
      <c r="J710" s="931"/>
      <c r="K710" s="932"/>
      <c r="P710" s="287"/>
    </row>
    <row r="711" spans="1:16" ht="9" customHeight="1" thickBot="1" x14ac:dyDescent="0.3">
      <c r="P711" s="287"/>
    </row>
    <row r="712" spans="1:16" ht="20.100000000000001" customHeight="1" x14ac:dyDescent="0.25">
      <c r="A712" s="315" t="s">
        <v>538</v>
      </c>
      <c r="B712" s="316"/>
      <c r="C712" s="316"/>
      <c r="D712" s="316"/>
      <c r="E712" s="316"/>
      <c r="F712" s="316"/>
      <c r="G712" s="316"/>
      <c r="H712" s="316"/>
      <c r="I712" s="935">
        <f>SUM(I713:I719)</f>
        <v>54889060.140000001</v>
      </c>
      <c r="J712" s="935"/>
      <c r="K712" s="936"/>
      <c r="P712" s="287"/>
    </row>
    <row r="713" spans="1:16" ht="20.100000000000001" customHeight="1" x14ac:dyDescent="0.25">
      <c r="A713" s="307" t="s">
        <v>539</v>
      </c>
      <c r="B713" s="302"/>
      <c r="C713" s="302"/>
      <c r="D713" s="302"/>
      <c r="E713" s="302"/>
      <c r="F713" s="302"/>
      <c r="G713" s="302"/>
      <c r="H713" s="302"/>
      <c r="I713" s="933">
        <v>29455753.059999999</v>
      </c>
      <c r="J713" s="933"/>
      <c r="K713" s="934"/>
      <c r="P713" s="287"/>
    </row>
    <row r="714" spans="1:16" ht="20.100000000000001" customHeight="1" x14ac:dyDescent="0.25">
      <c r="A714" s="307" t="s">
        <v>540</v>
      </c>
      <c r="B714" s="302"/>
      <c r="C714" s="302"/>
      <c r="D714" s="302"/>
      <c r="E714" s="302"/>
      <c r="F714" s="302"/>
      <c r="G714" s="302"/>
      <c r="H714" s="302"/>
      <c r="I714" s="933">
        <v>0</v>
      </c>
      <c r="J714" s="933"/>
      <c r="K714" s="934"/>
      <c r="P714" s="287"/>
    </row>
    <row r="715" spans="1:16" ht="20.100000000000001" customHeight="1" x14ac:dyDescent="0.25">
      <c r="A715" s="307" t="s">
        <v>541</v>
      </c>
      <c r="B715" s="302"/>
      <c r="C715" s="302"/>
      <c r="D715" s="302"/>
      <c r="E715" s="302"/>
      <c r="F715" s="302"/>
      <c r="G715" s="302"/>
      <c r="H715" s="302"/>
      <c r="I715" s="933">
        <v>0</v>
      </c>
      <c r="J715" s="933"/>
      <c r="K715" s="934"/>
      <c r="P715" s="287"/>
    </row>
    <row r="716" spans="1:16" ht="20.100000000000001" customHeight="1" x14ac:dyDescent="0.25">
      <c r="A716" s="307" t="s">
        <v>542</v>
      </c>
      <c r="B716" s="302"/>
      <c r="C716" s="302"/>
      <c r="D716" s="302"/>
      <c r="E716" s="302"/>
      <c r="F716" s="302"/>
      <c r="G716" s="302"/>
      <c r="H716" s="302"/>
      <c r="I716" s="933">
        <v>3481511.49</v>
      </c>
      <c r="J716" s="933"/>
      <c r="K716" s="934"/>
      <c r="P716" s="287"/>
    </row>
    <row r="717" spans="1:16" ht="20.100000000000001" customHeight="1" x14ac:dyDescent="0.25">
      <c r="A717" s="307" t="s">
        <v>543</v>
      </c>
      <c r="B717" s="302"/>
      <c r="C717" s="302"/>
      <c r="D717" s="302"/>
      <c r="E717" s="302"/>
      <c r="F717" s="302"/>
      <c r="G717" s="302"/>
      <c r="H717" s="302"/>
      <c r="I717" s="933">
        <v>0</v>
      </c>
      <c r="J717" s="933"/>
      <c r="K717" s="934"/>
      <c r="P717" s="287"/>
    </row>
    <row r="718" spans="1:16" ht="20.100000000000001" customHeight="1" x14ac:dyDescent="0.25">
      <c r="A718" s="309" t="s">
        <v>544</v>
      </c>
      <c r="B718" s="310"/>
      <c r="C718" s="310"/>
      <c r="D718" s="310"/>
      <c r="E718" s="310"/>
      <c r="F718" s="310"/>
      <c r="G718" s="310"/>
      <c r="H718" s="311"/>
      <c r="I718" s="930">
        <v>21951795.59</v>
      </c>
      <c r="J718" s="931"/>
      <c r="K718" s="932"/>
      <c r="P718" s="287"/>
    </row>
    <row r="719" spans="1:16" ht="20.100000000000001" customHeight="1" x14ac:dyDescent="0.25">
      <c r="A719" s="302" t="s">
        <v>545</v>
      </c>
      <c r="B719" s="302"/>
      <c r="C719" s="302"/>
      <c r="D719" s="302"/>
      <c r="E719" s="302"/>
      <c r="F719" s="302"/>
      <c r="G719" s="302"/>
      <c r="H719" s="302"/>
      <c r="I719" s="933">
        <v>0</v>
      </c>
      <c r="J719" s="933"/>
      <c r="K719" s="933"/>
      <c r="P719" s="287"/>
    </row>
    <row r="720" spans="1:16" ht="10.5" customHeight="1" x14ac:dyDescent="0.25">
      <c r="A720" s="304"/>
      <c r="B720" s="304"/>
      <c r="C720" s="304"/>
      <c r="D720" s="304"/>
      <c r="E720" s="304"/>
      <c r="F720" s="304"/>
      <c r="G720" s="304"/>
      <c r="H720" s="304"/>
      <c r="I720" s="305"/>
      <c r="J720" s="305"/>
      <c r="K720" s="305"/>
    </row>
    <row r="721" spans="1:16" ht="20.100000000000001" customHeight="1" x14ac:dyDescent="0.25">
      <c r="A721" s="306" t="s">
        <v>546</v>
      </c>
      <c r="B721" s="306"/>
      <c r="C721" s="306"/>
      <c r="D721" s="306"/>
      <c r="E721" s="306"/>
      <c r="F721" s="306"/>
      <c r="G721" s="306"/>
      <c r="H721" s="306"/>
      <c r="I721" s="928">
        <f>I687-I689+I712</f>
        <v>476009749.31</v>
      </c>
      <c r="J721" s="929"/>
      <c r="K721" s="929"/>
      <c r="P721" s="264"/>
    </row>
    <row r="722" spans="1:16" ht="20.100000000000001" customHeight="1" x14ac:dyDescent="0.25">
      <c r="A722" s="301" t="s">
        <v>481</v>
      </c>
      <c r="B722" s="301"/>
      <c r="C722" s="301"/>
      <c r="D722" s="301"/>
      <c r="E722" s="301"/>
      <c r="F722" s="301"/>
      <c r="G722" s="301"/>
      <c r="H722" s="301"/>
      <c r="I722" s="301"/>
      <c r="J722" s="301"/>
      <c r="K722" s="301"/>
      <c r="L722" s="301"/>
      <c r="M722" s="301"/>
      <c r="N722" s="301"/>
    </row>
    <row r="723" spans="1:16" ht="20.100000000000001" customHeight="1" x14ac:dyDescent="0.25"/>
    <row r="724" spans="1:16" ht="20.100000000000001" customHeight="1" x14ac:dyDescent="0.25"/>
  </sheetData>
  <protectedRanges>
    <protectedRange sqref="B14:B15" name="Rango1_1_5_1"/>
    <protectedRange sqref="B19:B24" name="Rango1_1_6_1"/>
    <protectedRange sqref="B69 B46:B53" name="Rango1_1_7_1"/>
    <protectedRange sqref="B70" name="Rango1_1_3_3_1"/>
    <protectedRange sqref="B150" name="Rango1_1_3_1_1"/>
    <protectedRange sqref="B159:B164 I159:J164 E159:F164" name="Rango1_1"/>
    <protectedRange sqref="I171:I173 B171:B173 E171:F173" name="Rango1_1_1"/>
    <protectedRange sqref="M192:M193 B186 M186 B192" name="Rango1_1_1_1"/>
    <protectedRange sqref="B219" name="Rango1_1_3_2_1"/>
    <protectedRange sqref="E280:E283 C280 B281:C283" name="Rango1_1_2"/>
    <protectedRange sqref="B284" name="Rango1_1_3_2_2"/>
    <protectedRange sqref="B280" name="Rango1_1_1_1_1"/>
    <protectedRange sqref="B296 B321" name="Rango1_1_3_2_3"/>
    <protectedRange sqref="J304:J311 L313:M319 J313:J319 H304:H305 F310:F311 D304:D311 B304:B311 D313:D317 B315:B319 L304:M311 H308 H310:H311" name="Rango1"/>
    <protectedRange sqref="K328:K334 M334 I328:I334 G328:G334 E328:E334 B328:B334" name="Rango1_2"/>
    <protectedRange sqref="M328:M333 M337:M338" name="Rango1_1_4"/>
    <protectedRange sqref="I336:I341 K336:K343 M342:M343 G336:G343 E343 E336:E341 B336 B343" name="Rango1_2_1"/>
    <protectedRange sqref="M336 M339:M341" name="Rango1_1_4_1"/>
    <protectedRange sqref="E342" name="Rango1_2_1_1"/>
    <protectedRange sqref="B354 B352" name="Rango1_1_3_2_4"/>
    <protectedRange sqref="J474:K474 B470:B474 E470:E474 G470:G474" name="Rango1_1_8"/>
    <protectedRange sqref="I482 G480:G482 B480:B482 G485:G488 E485:E488 B488 B491:B493 G491:G493 I493 E480:E482 E491:E493" name="Rango1_1_9"/>
    <protectedRange sqref="B485:D487" name="Rango1_1_9_1"/>
    <protectedRange sqref="B495:D495" name="Rango1_1_1_4"/>
    <protectedRange sqref="I503:I505 L503:L505 D522:D523 D512:D513 D506:D507 D503:D504 D516 D509:D510 I507:I523 L507:L523" name="Rango1_1_10"/>
    <protectedRange sqref="L506 I506" name="Rango1_1_1_5"/>
    <protectedRange sqref="L529:L533 L536:L538 L541 L543 A529:A550 H529:H550 L545:L550" name="Rango1_1_11_1"/>
    <protectedRange sqref="L534:L535" name="Rango1_1_1_6_1"/>
    <protectedRange sqref="L539" name="Rango1_1_2_1_1"/>
    <protectedRange sqref="L540" name="Rango1_1_3_1_1_1"/>
    <protectedRange sqref="L542" name="Rango1_1_4_1_1"/>
    <protectedRange sqref="L544" name="Rango1_1_5_1_1"/>
    <protectedRange sqref="J567 J557:J563 F557:F563 F567" name="Rango1_1_1_8"/>
    <protectedRange sqref="J564:J566 F564:F566" name="Rango1_1_10_1_1"/>
  </protectedRanges>
  <mergeCells count="1427">
    <mergeCell ref="H262:I262"/>
    <mergeCell ref="H263:I263"/>
    <mergeCell ref="B264:G264"/>
    <mergeCell ref="H264:I264"/>
    <mergeCell ref="B265:G265"/>
    <mergeCell ref="H265:I265"/>
    <mergeCell ref="H266:I266"/>
    <mergeCell ref="N402:N404"/>
    <mergeCell ref="N407:N408"/>
    <mergeCell ref="H399:I400"/>
    <mergeCell ref="H401:I401"/>
    <mergeCell ref="H402:I402"/>
    <mergeCell ref="H403:I403"/>
    <mergeCell ref="H404:I404"/>
    <mergeCell ref="H405:I405"/>
    <mergeCell ref="H406:I406"/>
    <mergeCell ref="H407:I407"/>
    <mergeCell ref="H408:I408"/>
    <mergeCell ref="M399:M400"/>
    <mergeCell ref="N399:N400"/>
    <mergeCell ref="J265:L265"/>
    <mergeCell ref="J266:L266"/>
    <mergeCell ref="A267:N267"/>
    <mergeCell ref="A277:N277"/>
    <mergeCell ref="J262:L262"/>
    <mergeCell ref="J263:L263"/>
    <mergeCell ref="J264:L264"/>
    <mergeCell ref="B291:D291"/>
    <mergeCell ref="E291:G291"/>
    <mergeCell ref="H291:I291"/>
    <mergeCell ref="J291:K291"/>
    <mergeCell ref="B292:D292"/>
    <mergeCell ref="C191:D191"/>
    <mergeCell ref="M184:N184"/>
    <mergeCell ref="E185:F185"/>
    <mergeCell ref="G185:H185"/>
    <mergeCell ref="C192:D192"/>
    <mergeCell ref="A668:H668"/>
    <mergeCell ref="I668:K668"/>
    <mergeCell ref="A675:H675"/>
    <mergeCell ref="A451:B451"/>
    <mergeCell ref="K148:N148"/>
    <mergeCell ref="B149:H149"/>
    <mergeCell ref="K149:N149"/>
    <mergeCell ref="A154:N154"/>
    <mergeCell ref="A158:A159"/>
    <mergeCell ref="B158:D159"/>
    <mergeCell ref="E158:H159"/>
    <mergeCell ref="I158:I159"/>
    <mergeCell ref="J158:K159"/>
    <mergeCell ref="K185:L185"/>
    <mergeCell ref="C186:D186"/>
    <mergeCell ref="E186:F186"/>
    <mergeCell ref="G186:H186"/>
    <mergeCell ref="K186:L186"/>
    <mergeCell ref="A669:H669"/>
    <mergeCell ref="I669:K669"/>
    <mergeCell ref="A670:H670"/>
    <mergeCell ref="I670:K670"/>
    <mergeCell ref="A450:B450"/>
    <mergeCell ref="E187:F187"/>
    <mergeCell ref="G187:H187"/>
    <mergeCell ref="K187:L187"/>
    <mergeCell ref="B173:D173"/>
    <mergeCell ref="E173:H173"/>
    <mergeCell ref="A182:N182"/>
    <mergeCell ref="A184:A185"/>
    <mergeCell ref="B184:B185"/>
    <mergeCell ref="C184:D185"/>
    <mergeCell ref="E184:L184"/>
    <mergeCell ref="I694:K694"/>
    <mergeCell ref="A688:H688"/>
    <mergeCell ref="A689:H689"/>
    <mergeCell ref="I689:K689"/>
    <mergeCell ref="A671:H671"/>
    <mergeCell ref="I671:K671"/>
    <mergeCell ref="A672:H672"/>
    <mergeCell ref="A673:H673"/>
    <mergeCell ref="I673:K673"/>
    <mergeCell ref="A674:H674"/>
    <mergeCell ref="I674:K674"/>
    <mergeCell ref="E192:F192"/>
    <mergeCell ref="G192:H192"/>
    <mergeCell ref="K192:L192"/>
    <mergeCell ref="C187:D187"/>
    <mergeCell ref="C193:D193"/>
    <mergeCell ref="E193:F193"/>
    <mergeCell ref="G193:H193"/>
    <mergeCell ref="K193:L193"/>
    <mergeCell ref="C190:D190"/>
    <mergeCell ref="E190:F190"/>
    <mergeCell ref="I675:K675"/>
    <mergeCell ref="A676:H676"/>
    <mergeCell ref="I676:K676"/>
    <mergeCell ref="A678:H678"/>
    <mergeCell ref="I678:K678"/>
    <mergeCell ref="A695:H695"/>
    <mergeCell ref="I695:K695"/>
    <mergeCell ref="A696:H696"/>
    <mergeCell ref="A658:K658"/>
    <mergeCell ref="A659:K659"/>
    <mergeCell ref="A660:K660"/>
    <mergeCell ref="A661:K661"/>
    <mergeCell ref="A662:H662"/>
    <mergeCell ref="I662:K662"/>
    <mergeCell ref="A663:H663"/>
    <mergeCell ref="I663:K663"/>
    <mergeCell ref="A664:H664"/>
    <mergeCell ref="A665:H665"/>
    <mergeCell ref="I665:K665"/>
    <mergeCell ref="C451:G451"/>
    <mergeCell ref="H451:I451"/>
    <mergeCell ref="K451:L451"/>
    <mergeCell ref="A452:B452"/>
    <mergeCell ref="C452:G452"/>
    <mergeCell ref="H452:I452"/>
    <mergeCell ref="K452:L452"/>
    <mergeCell ref="A460:B460"/>
    <mergeCell ref="C460:H460"/>
    <mergeCell ref="K460:M460"/>
    <mergeCell ref="M451:N451"/>
    <mergeCell ref="M452:N452"/>
    <mergeCell ref="A453:N453"/>
    <mergeCell ref="A457:N457"/>
    <mergeCell ref="A459:B459"/>
    <mergeCell ref="C459:H459"/>
    <mergeCell ref="K459:M459"/>
    <mergeCell ref="A475:N475"/>
    <mergeCell ref="A690:H690"/>
    <mergeCell ref="I690:K690"/>
    <mergeCell ref="A691:H691"/>
    <mergeCell ref="I691:K691"/>
    <mergeCell ref="A692:H692"/>
    <mergeCell ref="I692:K692"/>
    <mergeCell ref="A693:H693"/>
    <mergeCell ref="I693:K693"/>
    <mergeCell ref="A694:H694"/>
    <mergeCell ref="A666:H666"/>
    <mergeCell ref="I666:K666"/>
    <mergeCell ref="A667:H667"/>
    <mergeCell ref="I667:K667"/>
    <mergeCell ref="A679:N679"/>
    <mergeCell ref="A682:K682"/>
    <mergeCell ref="A683:K683"/>
    <mergeCell ref="A684:K684"/>
    <mergeCell ref="A685:K685"/>
    <mergeCell ref="A686:H686"/>
    <mergeCell ref="I686:K686"/>
    <mergeCell ref="A687:H687"/>
    <mergeCell ref="I687:K687"/>
    <mergeCell ref="I696:K696"/>
    <mergeCell ref="A707:H707"/>
    <mergeCell ref="I707:K707"/>
    <mergeCell ref="A708:H708"/>
    <mergeCell ref="I708:K708"/>
    <mergeCell ref="A709:H709"/>
    <mergeCell ref="I709:K709"/>
    <mergeCell ref="A700:H700"/>
    <mergeCell ref="I700:K700"/>
    <mergeCell ref="A701:H701"/>
    <mergeCell ref="I701:K701"/>
    <mergeCell ref="A702:H702"/>
    <mergeCell ref="I702:K702"/>
    <mergeCell ref="A703:H703"/>
    <mergeCell ref="I703:K703"/>
    <mergeCell ref="A704:H704"/>
    <mergeCell ref="I704:K704"/>
    <mergeCell ref="A697:H697"/>
    <mergeCell ref="I697:K697"/>
    <mergeCell ref="A698:H698"/>
    <mergeCell ref="I698:K698"/>
    <mergeCell ref="A699:H699"/>
    <mergeCell ref="I699:K699"/>
    <mergeCell ref="A721:H721"/>
    <mergeCell ref="I721:K721"/>
    <mergeCell ref="A706:H706"/>
    <mergeCell ref="I706:K706"/>
    <mergeCell ref="A705:H705"/>
    <mergeCell ref="I705:K705"/>
    <mergeCell ref="A722:N722"/>
    <mergeCell ref="A716:H716"/>
    <mergeCell ref="I716:K716"/>
    <mergeCell ref="A717:H717"/>
    <mergeCell ref="I717:K717"/>
    <mergeCell ref="A718:H718"/>
    <mergeCell ref="I718:K718"/>
    <mergeCell ref="A719:H719"/>
    <mergeCell ref="I719:K719"/>
    <mergeCell ref="A720:H720"/>
    <mergeCell ref="I720:K720"/>
    <mergeCell ref="A710:H710"/>
    <mergeCell ref="I710:K710"/>
    <mergeCell ref="A712:H712"/>
    <mergeCell ref="I712:K712"/>
    <mergeCell ref="A713:H713"/>
    <mergeCell ref="I713:K713"/>
    <mergeCell ref="A714:H714"/>
    <mergeCell ref="I714:K714"/>
    <mergeCell ref="A715:H715"/>
    <mergeCell ref="I715:K715"/>
    <mergeCell ref="A1:N1"/>
    <mergeCell ref="A2:N2"/>
    <mergeCell ref="A3:N3"/>
    <mergeCell ref="A4:N4"/>
    <mergeCell ref="A5:N5"/>
    <mergeCell ref="A9:N9"/>
    <mergeCell ref="A25:N25"/>
    <mergeCell ref="B27:H27"/>
    <mergeCell ref="K27:N27"/>
    <mergeCell ref="B28:H28"/>
    <mergeCell ref="K28:N28"/>
    <mergeCell ref="B29:H29"/>
    <mergeCell ref="K29:N29"/>
    <mergeCell ref="B16:H16"/>
    <mergeCell ref="K16:N16"/>
    <mergeCell ref="B17:H17"/>
    <mergeCell ref="K17:N17"/>
    <mergeCell ref="K18:N18"/>
    <mergeCell ref="A19:E19"/>
    <mergeCell ref="A11:N11"/>
    <mergeCell ref="B13:H13"/>
    <mergeCell ref="K13:N13"/>
    <mergeCell ref="B14:H14"/>
    <mergeCell ref="K14:N14"/>
    <mergeCell ref="B15:H15"/>
    <mergeCell ref="K15:N15"/>
    <mergeCell ref="B36:H36"/>
    <mergeCell ref="K36:N36"/>
    <mergeCell ref="B37:H37"/>
    <mergeCell ref="K37:N37"/>
    <mergeCell ref="B38:H38"/>
    <mergeCell ref="K38:N38"/>
    <mergeCell ref="B33:H33"/>
    <mergeCell ref="K33:N33"/>
    <mergeCell ref="B34:H34"/>
    <mergeCell ref="K34:N34"/>
    <mergeCell ref="B35:H35"/>
    <mergeCell ref="K35:N35"/>
    <mergeCell ref="B30:H30"/>
    <mergeCell ref="K30:N30"/>
    <mergeCell ref="B31:H31"/>
    <mergeCell ref="K31:N31"/>
    <mergeCell ref="B32:H32"/>
    <mergeCell ref="K32:N32"/>
    <mergeCell ref="B49:H49"/>
    <mergeCell ref="K49:N49"/>
    <mergeCell ref="B50:H50"/>
    <mergeCell ref="K50:N50"/>
    <mergeCell ref="B51:H51"/>
    <mergeCell ref="K51:N51"/>
    <mergeCell ref="B46:H46"/>
    <mergeCell ref="K46:N46"/>
    <mergeCell ref="B47:H47"/>
    <mergeCell ref="K47:N47"/>
    <mergeCell ref="B48:H48"/>
    <mergeCell ref="K48:N48"/>
    <mergeCell ref="B39:H39"/>
    <mergeCell ref="K39:N39"/>
    <mergeCell ref="A42:N42"/>
    <mergeCell ref="B44:H44"/>
    <mergeCell ref="K44:N44"/>
    <mergeCell ref="B45:H45"/>
    <mergeCell ref="K45:N45"/>
    <mergeCell ref="B58:H58"/>
    <mergeCell ref="K58:N58"/>
    <mergeCell ref="B59:H59"/>
    <mergeCell ref="K59:N59"/>
    <mergeCell ref="B62:H62"/>
    <mergeCell ref="K62:N62"/>
    <mergeCell ref="B55:H55"/>
    <mergeCell ref="K55:N55"/>
    <mergeCell ref="B56:H56"/>
    <mergeCell ref="K56:N56"/>
    <mergeCell ref="B57:H57"/>
    <mergeCell ref="K57:N57"/>
    <mergeCell ref="B52:H52"/>
    <mergeCell ref="K52:N52"/>
    <mergeCell ref="B53:H53"/>
    <mergeCell ref="K53:N53"/>
    <mergeCell ref="B54:H54"/>
    <mergeCell ref="K54:N54"/>
    <mergeCell ref="B69:H69"/>
    <mergeCell ref="K69:N69"/>
    <mergeCell ref="A70:N70"/>
    <mergeCell ref="A91:N91"/>
    <mergeCell ref="B93:H93"/>
    <mergeCell ref="K93:N93"/>
    <mergeCell ref="B66:H66"/>
    <mergeCell ref="K66:N66"/>
    <mergeCell ref="B67:H67"/>
    <mergeCell ref="K67:N67"/>
    <mergeCell ref="B68:H68"/>
    <mergeCell ref="K68:N68"/>
    <mergeCell ref="B63:H63"/>
    <mergeCell ref="K63:N63"/>
    <mergeCell ref="B64:H64"/>
    <mergeCell ref="K64:N64"/>
    <mergeCell ref="B65:H65"/>
    <mergeCell ref="K65:N65"/>
    <mergeCell ref="B103:H103"/>
    <mergeCell ref="K103:N103"/>
    <mergeCell ref="B104:H104"/>
    <mergeCell ref="K104:N104"/>
    <mergeCell ref="B100:H100"/>
    <mergeCell ref="K100:N100"/>
    <mergeCell ref="B101:H101"/>
    <mergeCell ref="K101:N101"/>
    <mergeCell ref="B102:H102"/>
    <mergeCell ref="K102:N102"/>
    <mergeCell ref="B97:H97"/>
    <mergeCell ref="K97:N97"/>
    <mergeCell ref="B98:H98"/>
    <mergeCell ref="K98:N98"/>
    <mergeCell ref="B99:H99"/>
    <mergeCell ref="K99:N99"/>
    <mergeCell ref="B94:H94"/>
    <mergeCell ref="K94:N94"/>
    <mergeCell ref="B95:H95"/>
    <mergeCell ref="K95:N95"/>
    <mergeCell ref="B96:H96"/>
    <mergeCell ref="K96:N96"/>
    <mergeCell ref="B111:H111"/>
    <mergeCell ref="K111:N111"/>
    <mergeCell ref="B112:H112"/>
    <mergeCell ref="K112:N112"/>
    <mergeCell ref="B113:H113"/>
    <mergeCell ref="K113:N113"/>
    <mergeCell ref="B108:H108"/>
    <mergeCell ref="K108:N108"/>
    <mergeCell ref="B109:H109"/>
    <mergeCell ref="K109:N109"/>
    <mergeCell ref="B110:H110"/>
    <mergeCell ref="K110:N110"/>
    <mergeCell ref="B105:H105"/>
    <mergeCell ref="K105:N105"/>
    <mergeCell ref="B106:H106"/>
    <mergeCell ref="K106:N106"/>
    <mergeCell ref="B107:H107"/>
    <mergeCell ref="K107:N107"/>
    <mergeCell ref="B120:H120"/>
    <mergeCell ref="K120:N120"/>
    <mergeCell ref="B121:H121"/>
    <mergeCell ref="K121:N121"/>
    <mergeCell ref="B122:H122"/>
    <mergeCell ref="K122:N122"/>
    <mergeCell ref="B117:H117"/>
    <mergeCell ref="K117:N117"/>
    <mergeCell ref="B118:H118"/>
    <mergeCell ref="K118:N118"/>
    <mergeCell ref="B119:H119"/>
    <mergeCell ref="K119:N119"/>
    <mergeCell ref="B114:H114"/>
    <mergeCell ref="K114:N114"/>
    <mergeCell ref="B115:H115"/>
    <mergeCell ref="K115:N115"/>
    <mergeCell ref="B116:H116"/>
    <mergeCell ref="K116:N116"/>
    <mergeCell ref="B129:H129"/>
    <mergeCell ref="K129:N129"/>
    <mergeCell ref="B130:H130"/>
    <mergeCell ref="K130:N130"/>
    <mergeCell ref="B131:H131"/>
    <mergeCell ref="K131:N131"/>
    <mergeCell ref="B126:H126"/>
    <mergeCell ref="K126:N126"/>
    <mergeCell ref="B127:H127"/>
    <mergeCell ref="K127:N127"/>
    <mergeCell ref="B128:H128"/>
    <mergeCell ref="K128:N128"/>
    <mergeCell ref="B123:H123"/>
    <mergeCell ref="K123:N123"/>
    <mergeCell ref="B124:H124"/>
    <mergeCell ref="K124:N124"/>
    <mergeCell ref="B125:H125"/>
    <mergeCell ref="K125:N125"/>
    <mergeCell ref="B138:H138"/>
    <mergeCell ref="K138:N138"/>
    <mergeCell ref="B139:H139"/>
    <mergeCell ref="K139:N139"/>
    <mergeCell ref="B141:H141"/>
    <mergeCell ref="K141:N141"/>
    <mergeCell ref="B135:H135"/>
    <mergeCell ref="K135:N135"/>
    <mergeCell ref="B136:H136"/>
    <mergeCell ref="K136:N136"/>
    <mergeCell ref="B137:H137"/>
    <mergeCell ref="K137:N137"/>
    <mergeCell ref="B132:H132"/>
    <mergeCell ref="K132:N132"/>
    <mergeCell ref="B133:H133"/>
    <mergeCell ref="K133:N133"/>
    <mergeCell ref="B134:H134"/>
    <mergeCell ref="K134:N134"/>
    <mergeCell ref="B140:H140"/>
    <mergeCell ref="K140:N140"/>
    <mergeCell ref="B143:H143"/>
    <mergeCell ref="K143:N143"/>
    <mergeCell ref="B146:H146"/>
    <mergeCell ref="K146:N146"/>
    <mergeCell ref="B147:H147"/>
    <mergeCell ref="K147:N147"/>
    <mergeCell ref="B142:H142"/>
    <mergeCell ref="K142:N142"/>
    <mergeCell ref="B170:D170"/>
    <mergeCell ref="E170:H170"/>
    <mergeCell ref="B171:D171"/>
    <mergeCell ref="E171:H171"/>
    <mergeCell ref="B172:D172"/>
    <mergeCell ref="E172:H172"/>
    <mergeCell ref="B164:D164"/>
    <mergeCell ref="E164:H164"/>
    <mergeCell ref="J164:K164"/>
    <mergeCell ref="B165:D165"/>
    <mergeCell ref="E165:H165"/>
    <mergeCell ref="J165:K165"/>
    <mergeCell ref="B160:D160"/>
    <mergeCell ref="E160:H160"/>
    <mergeCell ref="J160:K160"/>
    <mergeCell ref="B162:D162"/>
    <mergeCell ref="E162:H162"/>
    <mergeCell ref="B163:D163"/>
    <mergeCell ref="E163:H163"/>
    <mergeCell ref="B144:H144"/>
    <mergeCell ref="K144:N144"/>
    <mergeCell ref="B145:H145"/>
    <mergeCell ref="K145:N145"/>
    <mergeCell ref="B148:H148"/>
    <mergeCell ref="E188:F188"/>
    <mergeCell ref="G188:H188"/>
    <mergeCell ref="K188:L188"/>
    <mergeCell ref="C189:D189"/>
    <mergeCell ref="E189:F189"/>
    <mergeCell ref="G189:H189"/>
    <mergeCell ref="K189:L189"/>
    <mergeCell ref="I210:I211"/>
    <mergeCell ref="J210:K211"/>
    <mergeCell ref="L210:N210"/>
    <mergeCell ref="M211:N211"/>
    <mergeCell ref="C212:D212"/>
    <mergeCell ref="E212:F212"/>
    <mergeCell ref="G212:H212"/>
    <mergeCell ref="J212:K212"/>
    <mergeCell ref="M212:N212"/>
    <mergeCell ref="C194:D194"/>
    <mergeCell ref="E194:F194"/>
    <mergeCell ref="G194:H194"/>
    <mergeCell ref="K194:L194"/>
    <mergeCell ref="A207:N207"/>
    <mergeCell ref="A210:A211"/>
    <mergeCell ref="B210:B211"/>
    <mergeCell ref="C210:D211"/>
    <mergeCell ref="E210:F211"/>
    <mergeCell ref="G210:H211"/>
    <mergeCell ref="K190:L190"/>
    <mergeCell ref="G191:H191"/>
    <mergeCell ref="K191:L191"/>
    <mergeCell ref="C188:D188"/>
    <mergeCell ref="G190:H190"/>
    <mergeCell ref="E191:F191"/>
    <mergeCell ref="C215:D215"/>
    <mergeCell ref="E215:F215"/>
    <mergeCell ref="G215:H215"/>
    <mergeCell ref="J215:K215"/>
    <mergeCell ref="M215:N215"/>
    <mergeCell ref="C216:D216"/>
    <mergeCell ref="E216:F216"/>
    <mergeCell ref="G216:H216"/>
    <mergeCell ref="J216:K216"/>
    <mergeCell ref="M216:N216"/>
    <mergeCell ref="C213:D213"/>
    <mergeCell ref="E213:F213"/>
    <mergeCell ref="G213:H213"/>
    <mergeCell ref="J213:K213"/>
    <mergeCell ref="M213:N213"/>
    <mergeCell ref="C214:D214"/>
    <mergeCell ref="E214:F214"/>
    <mergeCell ref="G214:H214"/>
    <mergeCell ref="J214:K214"/>
    <mergeCell ref="M214:N214"/>
    <mergeCell ref="A219:N219"/>
    <mergeCell ref="A234:N234"/>
    <mergeCell ref="B236:F236"/>
    <mergeCell ref="G236:I236"/>
    <mergeCell ref="J236:L236"/>
    <mergeCell ref="B237:F237"/>
    <mergeCell ref="G237:I237"/>
    <mergeCell ref="J237:L237"/>
    <mergeCell ref="C217:D217"/>
    <mergeCell ref="E217:F217"/>
    <mergeCell ref="G217:H217"/>
    <mergeCell ref="J217:K217"/>
    <mergeCell ref="M217:N217"/>
    <mergeCell ref="C218:D218"/>
    <mergeCell ref="E218:F218"/>
    <mergeCell ref="G218:H218"/>
    <mergeCell ref="J218:K218"/>
    <mergeCell ref="M218:N218"/>
    <mergeCell ref="B242:F242"/>
    <mergeCell ref="G242:I242"/>
    <mergeCell ref="J242:L242"/>
    <mergeCell ref="A243:N243"/>
    <mergeCell ref="A254:N254"/>
    <mergeCell ref="A257:A258"/>
    <mergeCell ref="J257:L258"/>
    <mergeCell ref="B240:F240"/>
    <mergeCell ref="G240:I240"/>
    <mergeCell ref="J240:L240"/>
    <mergeCell ref="B241:F241"/>
    <mergeCell ref="G241:I241"/>
    <mergeCell ref="J241:L241"/>
    <mergeCell ref="B238:F238"/>
    <mergeCell ref="G238:I238"/>
    <mergeCell ref="J238:L238"/>
    <mergeCell ref="B239:F239"/>
    <mergeCell ref="G239:I239"/>
    <mergeCell ref="J239:L239"/>
    <mergeCell ref="B257:G258"/>
    <mergeCell ref="H257:I258"/>
    <mergeCell ref="J259:L259"/>
    <mergeCell ref="J260:L260"/>
    <mergeCell ref="J261:L261"/>
    <mergeCell ref="B266:G266"/>
    <mergeCell ref="C281:D281"/>
    <mergeCell ref="E281:F281"/>
    <mergeCell ref="G281:H281"/>
    <mergeCell ref="I281:J281"/>
    <mergeCell ref="K281:M281"/>
    <mergeCell ref="C282:D282"/>
    <mergeCell ref="E282:F282"/>
    <mergeCell ref="G282:H282"/>
    <mergeCell ref="I282:J282"/>
    <mergeCell ref="K282:M282"/>
    <mergeCell ref="C279:D279"/>
    <mergeCell ref="E279:F279"/>
    <mergeCell ref="G279:H279"/>
    <mergeCell ref="I279:J279"/>
    <mergeCell ref="K279:M279"/>
    <mergeCell ref="C280:D280"/>
    <mergeCell ref="E280:F280"/>
    <mergeCell ref="G280:H280"/>
    <mergeCell ref="I280:J280"/>
    <mergeCell ref="K280:M280"/>
    <mergeCell ref="B259:G259"/>
    <mergeCell ref="H259:I259"/>
    <mergeCell ref="B260:G260"/>
    <mergeCell ref="B261:G261"/>
    <mergeCell ref="H260:I260"/>
    <mergeCell ref="H261:I261"/>
    <mergeCell ref="B262:G262"/>
    <mergeCell ref="B263:G263"/>
    <mergeCell ref="E292:G292"/>
    <mergeCell ref="H292:I292"/>
    <mergeCell ref="J292:K292"/>
    <mergeCell ref="A285:N285"/>
    <mergeCell ref="A288:N288"/>
    <mergeCell ref="B290:D290"/>
    <mergeCell ref="E290:G290"/>
    <mergeCell ref="H290:I290"/>
    <mergeCell ref="J290:K290"/>
    <mergeCell ref="C283:D283"/>
    <mergeCell ref="E283:F283"/>
    <mergeCell ref="G283:H283"/>
    <mergeCell ref="I283:J283"/>
    <mergeCell ref="K283:M283"/>
    <mergeCell ref="A284:G284"/>
    <mergeCell ref="A301:B301"/>
    <mergeCell ref="B303:C303"/>
    <mergeCell ref="D303:E303"/>
    <mergeCell ref="F303:G303"/>
    <mergeCell ref="H303:I303"/>
    <mergeCell ref="J303:K303"/>
    <mergeCell ref="B295:D295"/>
    <mergeCell ref="E295:G295"/>
    <mergeCell ref="H295:I295"/>
    <mergeCell ref="J295:K295"/>
    <mergeCell ref="A296:N296"/>
    <mergeCell ref="A300:N300"/>
    <mergeCell ref="B293:D293"/>
    <mergeCell ref="E293:G293"/>
    <mergeCell ref="H293:I293"/>
    <mergeCell ref="J293:K293"/>
    <mergeCell ref="B294:D294"/>
    <mergeCell ref="E294:G294"/>
    <mergeCell ref="H294:I294"/>
    <mergeCell ref="J294:K294"/>
    <mergeCell ref="B306:C306"/>
    <mergeCell ref="D306:E306"/>
    <mergeCell ref="F306:G306"/>
    <mergeCell ref="H306:I306"/>
    <mergeCell ref="J306:K306"/>
    <mergeCell ref="M306:N306"/>
    <mergeCell ref="B305:C305"/>
    <mergeCell ref="D305:E305"/>
    <mergeCell ref="F305:G305"/>
    <mergeCell ref="H305:I305"/>
    <mergeCell ref="J305:K305"/>
    <mergeCell ref="M305:N305"/>
    <mergeCell ref="M303:N303"/>
    <mergeCell ref="B304:C304"/>
    <mergeCell ref="D304:E304"/>
    <mergeCell ref="F304:G304"/>
    <mergeCell ref="H304:I304"/>
    <mergeCell ref="J304:K304"/>
    <mergeCell ref="M304:N304"/>
    <mergeCell ref="B309:C309"/>
    <mergeCell ref="D309:E309"/>
    <mergeCell ref="F309:G309"/>
    <mergeCell ref="H309:I309"/>
    <mergeCell ref="J309:K309"/>
    <mergeCell ref="M309:N309"/>
    <mergeCell ref="B308:C308"/>
    <mergeCell ref="D308:E308"/>
    <mergeCell ref="F308:G308"/>
    <mergeCell ref="H308:I308"/>
    <mergeCell ref="J308:K308"/>
    <mergeCell ref="M308:N308"/>
    <mergeCell ref="B307:C307"/>
    <mergeCell ref="D307:E307"/>
    <mergeCell ref="F307:G307"/>
    <mergeCell ref="H307:I307"/>
    <mergeCell ref="J307:K307"/>
    <mergeCell ref="M307:N307"/>
    <mergeCell ref="B314:C314"/>
    <mergeCell ref="D314:E314"/>
    <mergeCell ref="F314:G314"/>
    <mergeCell ref="H314:I314"/>
    <mergeCell ref="J314:K314"/>
    <mergeCell ref="M314:N314"/>
    <mergeCell ref="M312:N312"/>
    <mergeCell ref="B313:C313"/>
    <mergeCell ref="D313:E313"/>
    <mergeCell ref="F313:G313"/>
    <mergeCell ref="H313:I313"/>
    <mergeCell ref="J313:K313"/>
    <mergeCell ref="M313:N313"/>
    <mergeCell ref="A311:B311"/>
    <mergeCell ref="B312:C312"/>
    <mergeCell ref="D312:E312"/>
    <mergeCell ref="F312:G312"/>
    <mergeCell ref="H312:I312"/>
    <mergeCell ref="J312:K312"/>
    <mergeCell ref="B317:C317"/>
    <mergeCell ref="D317:E317"/>
    <mergeCell ref="F317:G317"/>
    <mergeCell ref="H317:I317"/>
    <mergeCell ref="J317:K317"/>
    <mergeCell ref="M317:N317"/>
    <mergeCell ref="B316:C316"/>
    <mergeCell ref="D316:E316"/>
    <mergeCell ref="F316:G316"/>
    <mergeCell ref="H316:I316"/>
    <mergeCell ref="J316:K316"/>
    <mergeCell ref="M316:N316"/>
    <mergeCell ref="B315:C315"/>
    <mergeCell ref="D315:E315"/>
    <mergeCell ref="F315:G315"/>
    <mergeCell ref="H315:I315"/>
    <mergeCell ref="J315:K315"/>
    <mergeCell ref="M315:N315"/>
    <mergeCell ref="A321:N321"/>
    <mergeCell ref="A324:N324"/>
    <mergeCell ref="A325:C325"/>
    <mergeCell ref="B327:D327"/>
    <mergeCell ref="E327:F327"/>
    <mergeCell ref="G327:H327"/>
    <mergeCell ref="I327:J327"/>
    <mergeCell ref="K327:L327"/>
    <mergeCell ref="M327:N327"/>
    <mergeCell ref="B319:C319"/>
    <mergeCell ref="D319:E319"/>
    <mergeCell ref="F319:G319"/>
    <mergeCell ref="H319:I319"/>
    <mergeCell ref="J319:K319"/>
    <mergeCell ref="M319:N319"/>
    <mergeCell ref="B318:C318"/>
    <mergeCell ref="D318:E318"/>
    <mergeCell ref="F318:G318"/>
    <mergeCell ref="H318:I318"/>
    <mergeCell ref="J318:K318"/>
    <mergeCell ref="M318:N318"/>
    <mergeCell ref="B330:D330"/>
    <mergeCell ref="E330:F330"/>
    <mergeCell ref="G330:H330"/>
    <mergeCell ref="I330:J330"/>
    <mergeCell ref="K330:L330"/>
    <mergeCell ref="M330:N330"/>
    <mergeCell ref="B329:D329"/>
    <mergeCell ref="E329:F329"/>
    <mergeCell ref="G329:H329"/>
    <mergeCell ref="I329:J329"/>
    <mergeCell ref="K329:L329"/>
    <mergeCell ref="M329:N329"/>
    <mergeCell ref="B328:D328"/>
    <mergeCell ref="E328:F328"/>
    <mergeCell ref="G328:H328"/>
    <mergeCell ref="I328:J328"/>
    <mergeCell ref="K328:L328"/>
    <mergeCell ref="M328:N328"/>
    <mergeCell ref="B333:D333"/>
    <mergeCell ref="E333:F333"/>
    <mergeCell ref="G333:H333"/>
    <mergeCell ref="I333:J333"/>
    <mergeCell ref="K333:L333"/>
    <mergeCell ref="M333:N333"/>
    <mergeCell ref="B332:D332"/>
    <mergeCell ref="E332:F332"/>
    <mergeCell ref="G332:H332"/>
    <mergeCell ref="I332:J332"/>
    <mergeCell ref="K332:L332"/>
    <mergeCell ref="M332:N332"/>
    <mergeCell ref="B331:D331"/>
    <mergeCell ref="E331:F331"/>
    <mergeCell ref="G331:H331"/>
    <mergeCell ref="I331:J331"/>
    <mergeCell ref="K331:L331"/>
    <mergeCell ref="M331:N331"/>
    <mergeCell ref="B336:D336"/>
    <mergeCell ref="E336:F336"/>
    <mergeCell ref="G336:H336"/>
    <mergeCell ref="I336:J336"/>
    <mergeCell ref="K336:L336"/>
    <mergeCell ref="M336:N336"/>
    <mergeCell ref="B335:D335"/>
    <mergeCell ref="E335:F335"/>
    <mergeCell ref="G335:H335"/>
    <mergeCell ref="I335:J335"/>
    <mergeCell ref="K335:L335"/>
    <mergeCell ref="M335:N335"/>
    <mergeCell ref="B334:D334"/>
    <mergeCell ref="E334:F334"/>
    <mergeCell ref="G334:H334"/>
    <mergeCell ref="I334:J334"/>
    <mergeCell ref="K334:L334"/>
    <mergeCell ref="M334:N334"/>
    <mergeCell ref="B339:D339"/>
    <mergeCell ref="E339:F339"/>
    <mergeCell ref="G339:H339"/>
    <mergeCell ref="I339:J339"/>
    <mergeCell ref="K339:L339"/>
    <mergeCell ref="M339:N339"/>
    <mergeCell ref="B338:D338"/>
    <mergeCell ref="E338:F338"/>
    <mergeCell ref="G338:H338"/>
    <mergeCell ref="I338:J338"/>
    <mergeCell ref="K338:L338"/>
    <mergeCell ref="M338:N338"/>
    <mergeCell ref="B337:D337"/>
    <mergeCell ref="E337:F337"/>
    <mergeCell ref="G337:H337"/>
    <mergeCell ref="I337:J337"/>
    <mergeCell ref="K337:L337"/>
    <mergeCell ref="M337:N337"/>
    <mergeCell ref="B342:D342"/>
    <mergeCell ref="E342:F342"/>
    <mergeCell ref="G342:H342"/>
    <mergeCell ref="I342:J342"/>
    <mergeCell ref="K342:L342"/>
    <mergeCell ref="M342:N342"/>
    <mergeCell ref="B341:D341"/>
    <mergeCell ref="E341:F341"/>
    <mergeCell ref="G341:H341"/>
    <mergeCell ref="I341:J341"/>
    <mergeCell ref="K341:L341"/>
    <mergeCell ref="M341:N341"/>
    <mergeCell ref="B340:D340"/>
    <mergeCell ref="E340:F340"/>
    <mergeCell ref="G340:H340"/>
    <mergeCell ref="I340:J340"/>
    <mergeCell ref="K340:L340"/>
    <mergeCell ref="M340:N340"/>
    <mergeCell ref="A353:H353"/>
    <mergeCell ref="I353:N353"/>
    <mergeCell ref="A354:N354"/>
    <mergeCell ref="A373:N373"/>
    <mergeCell ref="A347:N347"/>
    <mergeCell ref="A351:H351"/>
    <mergeCell ref="I351:N351"/>
    <mergeCell ref="B343:D343"/>
    <mergeCell ref="E343:F343"/>
    <mergeCell ref="G343:H343"/>
    <mergeCell ref="I343:J343"/>
    <mergeCell ref="K343:L343"/>
    <mergeCell ref="M343:N343"/>
    <mergeCell ref="A349:B349"/>
    <mergeCell ref="A350:B350"/>
    <mergeCell ref="C349:H349"/>
    <mergeCell ref="I349:J349"/>
    <mergeCell ref="I350:J350"/>
    <mergeCell ref="A352:N352"/>
    <mergeCell ref="C350:H350"/>
    <mergeCell ref="K349:M349"/>
    <mergeCell ref="K350:M350"/>
    <mergeCell ref="A379:B379"/>
    <mergeCell ref="C379:G379"/>
    <mergeCell ref="H379:I379"/>
    <mergeCell ref="J379:K379"/>
    <mergeCell ref="L379:N379"/>
    <mergeCell ref="A380:B380"/>
    <mergeCell ref="C380:G380"/>
    <mergeCell ref="H380:I380"/>
    <mergeCell ref="J380:K380"/>
    <mergeCell ref="L380:N380"/>
    <mergeCell ref="A376:B377"/>
    <mergeCell ref="C376:G377"/>
    <mergeCell ref="H376:I377"/>
    <mergeCell ref="J376:K377"/>
    <mergeCell ref="L376:N377"/>
    <mergeCell ref="A378:B378"/>
    <mergeCell ref="C378:G378"/>
    <mergeCell ref="H378:I378"/>
    <mergeCell ref="J378:K378"/>
    <mergeCell ref="L378:N378"/>
    <mergeCell ref="H385:I385"/>
    <mergeCell ref="J385:K385"/>
    <mergeCell ref="L385:N385"/>
    <mergeCell ref="A386:B386"/>
    <mergeCell ref="C386:G386"/>
    <mergeCell ref="H386:I386"/>
    <mergeCell ref="J386:K386"/>
    <mergeCell ref="L386:N386"/>
    <mergeCell ref="H383:I383"/>
    <mergeCell ref="J383:K383"/>
    <mergeCell ref="L383:N383"/>
    <mergeCell ref="H384:I384"/>
    <mergeCell ref="J384:K384"/>
    <mergeCell ref="L384:N384"/>
    <mergeCell ref="A381:B381"/>
    <mergeCell ref="C381:G381"/>
    <mergeCell ref="H381:I381"/>
    <mergeCell ref="J381:K381"/>
    <mergeCell ref="L381:N381"/>
    <mergeCell ref="A382:B382"/>
    <mergeCell ref="C382:G382"/>
    <mergeCell ref="H382:I382"/>
    <mergeCell ref="J382:K382"/>
    <mergeCell ref="L382:N382"/>
    <mergeCell ref="A389:B389"/>
    <mergeCell ref="C389:G389"/>
    <mergeCell ref="H389:I389"/>
    <mergeCell ref="J389:K389"/>
    <mergeCell ref="L389:N389"/>
    <mergeCell ref="A390:B390"/>
    <mergeCell ref="C390:G390"/>
    <mergeCell ref="H390:I390"/>
    <mergeCell ref="J390:K390"/>
    <mergeCell ref="L390:N390"/>
    <mergeCell ref="A387:B387"/>
    <mergeCell ref="C387:G387"/>
    <mergeCell ref="H387:I387"/>
    <mergeCell ref="J387:K387"/>
    <mergeCell ref="L387:N387"/>
    <mergeCell ref="A388:B388"/>
    <mergeCell ref="C388:G388"/>
    <mergeCell ref="H388:I388"/>
    <mergeCell ref="J388:K388"/>
    <mergeCell ref="L388:N388"/>
    <mergeCell ref="B403:E403"/>
    <mergeCell ref="K403:L403"/>
    <mergeCell ref="B404:E404"/>
    <mergeCell ref="K404:L404"/>
    <mergeCell ref="B401:E401"/>
    <mergeCell ref="K401:L401"/>
    <mergeCell ref="B402:E402"/>
    <mergeCell ref="K402:L402"/>
    <mergeCell ref="A391:N391"/>
    <mergeCell ref="A397:N397"/>
    <mergeCell ref="A399:A400"/>
    <mergeCell ref="B399:E400"/>
    <mergeCell ref="J399:J400"/>
    <mergeCell ref="K399:L400"/>
    <mergeCell ref="F402:G402"/>
    <mergeCell ref="F403:G403"/>
    <mergeCell ref="F401:G401"/>
    <mergeCell ref="F399:G400"/>
    <mergeCell ref="F404:G404"/>
    <mergeCell ref="B409:E409"/>
    <mergeCell ref="K409:L409"/>
    <mergeCell ref="B410:E410"/>
    <mergeCell ref="K410:L410"/>
    <mergeCell ref="B407:E407"/>
    <mergeCell ref="K407:L407"/>
    <mergeCell ref="B408:E408"/>
    <mergeCell ref="K408:L408"/>
    <mergeCell ref="B405:E405"/>
    <mergeCell ref="K405:L405"/>
    <mergeCell ref="B406:E406"/>
    <mergeCell ref="K406:L406"/>
    <mergeCell ref="F405:G405"/>
    <mergeCell ref="F406:G406"/>
    <mergeCell ref="F407:G407"/>
    <mergeCell ref="F408:G408"/>
    <mergeCell ref="F409:G409"/>
    <mergeCell ref="F410:G410"/>
    <mergeCell ref="H409:I409"/>
    <mergeCell ref="H410:I410"/>
    <mergeCell ref="A420:B420"/>
    <mergeCell ref="C420:G420"/>
    <mergeCell ref="H420:I420"/>
    <mergeCell ref="J420:K420"/>
    <mergeCell ref="L420:N420"/>
    <mergeCell ref="A421:B421"/>
    <mergeCell ref="C421:G421"/>
    <mergeCell ref="H421:I421"/>
    <mergeCell ref="J421:K421"/>
    <mergeCell ref="L421:N421"/>
    <mergeCell ref="A416:N416"/>
    <mergeCell ref="A418:B419"/>
    <mergeCell ref="C418:G419"/>
    <mergeCell ref="H418:I419"/>
    <mergeCell ref="J418:K419"/>
    <mergeCell ref="L418:N419"/>
    <mergeCell ref="B411:E411"/>
    <mergeCell ref="K411:L411"/>
    <mergeCell ref="M411:N411"/>
    <mergeCell ref="B412:E412"/>
    <mergeCell ref="K412:L412"/>
    <mergeCell ref="F412:G412"/>
    <mergeCell ref="F411:G411"/>
    <mergeCell ref="H412:I412"/>
    <mergeCell ref="H411:I411"/>
    <mergeCell ref="A424:B424"/>
    <mergeCell ref="C424:G424"/>
    <mergeCell ref="H424:I424"/>
    <mergeCell ref="J424:K424"/>
    <mergeCell ref="L424:N424"/>
    <mergeCell ref="A425:B425"/>
    <mergeCell ref="C425:G425"/>
    <mergeCell ref="H425:I425"/>
    <mergeCell ref="J425:K425"/>
    <mergeCell ref="L425:N425"/>
    <mergeCell ref="A422:B422"/>
    <mergeCell ref="C422:G422"/>
    <mergeCell ref="H422:I422"/>
    <mergeCell ref="J422:K422"/>
    <mergeCell ref="L422:N422"/>
    <mergeCell ref="A423:B423"/>
    <mergeCell ref="C423:G423"/>
    <mergeCell ref="H423:I423"/>
    <mergeCell ref="J423:K423"/>
    <mergeCell ref="L423:N423"/>
    <mergeCell ref="A428:B428"/>
    <mergeCell ref="C428:G428"/>
    <mergeCell ref="H428:I428"/>
    <mergeCell ref="J428:K428"/>
    <mergeCell ref="L428:N428"/>
    <mergeCell ref="A429:B429"/>
    <mergeCell ref="C429:G429"/>
    <mergeCell ref="H429:I429"/>
    <mergeCell ref="J429:K429"/>
    <mergeCell ref="L429:N429"/>
    <mergeCell ref="A426:B426"/>
    <mergeCell ref="C426:G426"/>
    <mergeCell ref="H426:I426"/>
    <mergeCell ref="J426:K426"/>
    <mergeCell ref="L426:N426"/>
    <mergeCell ref="A427:B427"/>
    <mergeCell ref="C427:G427"/>
    <mergeCell ref="H427:I427"/>
    <mergeCell ref="J427:K427"/>
    <mergeCell ref="L427:N427"/>
    <mergeCell ref="A433:N433"/>
    <mergeCell ref="A437:N437"/>
    <mergeCell ref="A439:B439"/>
    <mergeCell ref="C439:G439"/>
    <mergeCell ref="H439:I439"/>
    <mergeCell ref="K439:L439"/>
    <mergeCell ref="M439:N439"/>
    <mergeCell ref="A430:B430"/>
    <mergeCell ref="C430:G430"/>
    <mergeCell ref="H430:I430"/>
    <mergeCell ref="J430:K430"/>
    <mergeCell ref="L430:N430"/>
    <mergeCell ref="A431:B431"/>
    <mergeCell ref="C431:G431"/>
    <mergeCell ref="H431:I431"/>
    <mergeCell ref="J431:K431"/>
    <mergeCell ref="L431:N431"/>
    <mergeCell ref="A446:N446"/>
    <mergeCell ref="A448:B448"/>
    <mergeCell ref="C448:G448"/>
    <mergeCell ref="H448:I448"/>
    <mergeCell ref="K448:L448"/>
    <mergeCell ref="M448:N448"/>
    <mergeCell ref="A442:B442"/>
    <mergeCell ref="C442:G442"/>
    <mergeCell ref="H442:I442"/>
    <mergeCell ref="K442:L442"/>
    <mergeCell ref="M442:N442"/>
    <mergeCell ref="A443:N443"/>
    <mergeCell ref="A440:B440"/>
    <mergeCell ref="C440:G440"/>
    <mergeCell ref="H440:I440"/>
    <mergeCell ref="K440:L440"/>
    <mergeCell ref="M440:N440"/>
    <mergeCell ref="A441:B441"/>
    <mergeCell ref="C441:G441"/>
    <mergeCell ref="H441:I441"/>
    <mergeCell ref="K441:L441"/>
    <mergeCell ref="M441:N441"/>
    <mergeCell ref="A449:B449"/>
    <mergeCell ref="C449:G449"/>
    <mergeCell ref="H449:I449"/>
    <mergeCell ref="K449:L449"/>
    <mergeCell ref="M449:N449"/>
    <mergeCell ref="B470:D470"/>
    <mergeCell ref="E470:F470"/>
    <mergeCell ref="G470:H470"/>
    <mergeCell ref="K470:L470"/>
    <mergeCell ref="M470:N472"/>
    <mergeCell ref="B471:D471"/>
    <mergeCell ref="E471:F471"/>
    <mergeCell ref="G471:H471"/>
    <mergeCell ref="K471:L471"/>
    <mergeCell ref="B472:D472"/>
    <mergeCell ref="C450:G450"/>
    <mergeCell ref="H450:I450"/>
    <mergeCell ref="K450:L450"/>
    <mergeCell ref="M450:N450"/>
    <mergeCell ref="A464:N464"/>
    <mergeCell ref="A467:N467"/>
    <mergeCell ref="B469:D469"/>
    <mergeCell ref="E469:F469"/>
    <mergeCell ref="G469:H469"/>
    <mergeCell ref="K469:L469"/>
    <mergeCell ref="M469:N469"/>
    <mergeCell ref="A461:B461"/>
    <mergeCell ref="C461:H461"/>
    <mergeCell ref="K461:M461"/>
    <mergeCell ref="A462:B462"/>
    <mergeCell ref="C462:H462"/>
    <mergeCell ref="K462:M462"/>
    <mergeCell ref="K479:L479"/>
    <mergeCell ref="M479:N479"/>
    <mergeCell ref="M473:N473"/>
    <mergeCell ref="B474:D474"/>
    <mergeCell ref="E474:F474"/>
    <mergeCell ref="G474:H474"/>
    <mergeCell ref="K474:L474"/>
    <mergeCell ref="M474:N474"/>
    <mergeCell ref="E472:F472"/>
    <mergeCell ref="G472:H472"/>
    <mergeCell ref="K472:L472"/>
    <mergeCell ref="B473:D473"/>
    <mergeCell ref="E473:F473"/>
    <mergeCell ref="G473:H473"/>
    <mergeCell ref="K473:L473"/>
    <mergeCell ref="B482:D482"/>
    <mergeCell ref="E482:F482"/>
    <mergeCell ref="G482:H482"/>
    <mergeCell ref="K482:L482"/>
    <mergeCell ref="M482:N482"/>
    <mergeCell ref="G479:H479"/>
    <mergeCell ref="A477:N477"/>
    <mergeCell ref="B479:D479"/>
    <mergeCell ref="E479:F479"/>
    <mergeCell ref="B483:D483"/>
    <mergeCell ref="E483:F483"/>
    <mergeCell ref="G483:H483"/>
    <mergeCell ref="K483:L483"/>
    <mergeCell ref="M483:N483"/>
    <mergeCell ref="B480:D480"/>
    <mergeCell ref="E480:F480"/>
    <mergeCell ref="G480:H480"/>
    <mergeCell ref="K480:L480"/>
    <mergeCell ref="M480:N481"/>
    <mergeCell ref="B481:D481"/>
    <mergeCell ref="E481:F481"/>
    <mergeCell ref="G481:H481"/>
    <mergeCell ref="K481:L481"/>
    <mergeCell ref="B486:D486"/>
    <mergeCell ref="E486:F486"/>
    <mergeCell ref="G486:H486"/>
    <mergeCell ref="K486:L486"/>
    <mergeCell ref="B487:D487"/>
    <mergeCell ref="E487:F487"/>
    <mergeCell ref="G487:H487"/>
    <mergeCell ref="K487:L487"/>
    <mergeCell ref="B484:D484"/>
    <mergeCell ref="E484:F484"/>
    <mergeCell ref="G484:H484"/>
    <mergeCell ref="K484:L484"/>
    <mergeCell ref="M484:N484"/>
    <mergeCell ref="B485:D485"/>
    <mergeCell ref="E485:F485"/>
    <mergeCell ref="G485:H485"/>
    <mergeCell ref="K485:L485"/>
    <mergeCell ref="M485:N487"/>
    <mergeCell ref="B490:D490"/>
    <mergeCell ref="E490:F490"/>
    <mergeCell ref="G490:H490"/>
    <mergeCell ref="K490:L490"/>
    <mergeCell ref="M490:N490"/>
    <mergeCell ref="B491:D491"/>
    <mergeCell ref="E491:F491"/>
    <mergeCell ref="G491:H491"/>
    <mergeCell ref="K491:L491"/>
    <mergeCell ref="M491:N493"/>
    <mergeCell ref="B488:D488"/>
    <mergeCell ref="E488:F488"/>
    <mergeCell ref="G488:H488"/>
    <mergeCell ref="K488:L488"/>
    <mergeCell ref="M488:N488"/>
    <mergeCell ref="B489:D489"/>
    <mergeCell ref="E489:F489"/>
    <mergeCell ref="G489:H489"/>
    <mergeCell ref="K489:L489"/>
    <mergeCell ref="M489:N489"/>
    <mergeCell ref="A503:C503"/>
    <mergeCell ref="D503:H503"/>
    <mergeCell ref="I503:K503"/>
    <mergeCell ref="L503:N503"/>
    <mergeCell ref="A504:C504"/>
    <mergeCell ref="D504:H504"/>
    <mergeCell ref="I504:K504"/>
    <mergeCell ref="L504:N504"/>
    <mergeCell ref="A495:N495"/>
    <mergeCell ref="A498:N498"/>
    <mergeCell ref="A500:N500"/>
    <mergeCell ref="A501:C501"/>
    <mergeCell ref="D501:H502"/>
    <mergeCell ref="I501:K502"/>
    <mergeCell ref="L501:N502"/>
    <mergeCell ref="A502:C502"/>
    <mergeCell ref="B492:D492"/>
    <mergeCell ref="E492:F492"/>
    <mergeCell ref="G492:H492"/>
    <mergeCell ref="K492:L492"/>
    <mergeCell ref="B493:D493"/>
    <mergeCell ref="E493:F493"/>
    <mergeCell ref="G493:H493"/>
    <mergeCell ref="K493:L493"/>
    <mergeCell ref="A509:C509"/>
    <mergeCell ref="D509:H509"/>
    <mergeCell ref="I509:K509"/>
    <mergeCell ref="L509:N509"/>
    <mergeCell ref="A510:C510"/>
    <mergeCell ref="D510:H510"/>
    <mergeCell ref="I510:K510"/>
    <mergeCell ref="L510:N510"/>
    <mergeCell ref="A507:C507"/>
    <mergeCell ref="D507:H507"/>
    <mergeCell ref="I507:K507"/>
    <mergeCell ref="L507:N507"/>
    <mergeCell ref="A508:C508"/>
    <mergeCell ref="D508:H508"/>
    <mergeCell ref="I508:K508"/>
    <mergeCell ref="L508:N508"/>
    <mergeCell ref="A505:C505"/>
    <mergeCell ref="D505:H505"/>
    <mergeCell ref="I505:K505"/>
    <mergeCell ref="L505:N505"/>
    <mergeCell ref="A506:C506"/>
    <mergeCell ref="D506:H506"/>
    <mergeCell ref="I506:K506"/>
    <mergeCell ref="L506:N506"/>
    <mergeCell ref="A515:C515"/>
    <mergeCell ref="D515:H515"/>
    <mergeCell ref="I515:K515"/>
    <mergeCell ref="L515:N515"/>
    <mergeCell ref="A516:C516"/>
    <mergeCell ref="D516:H516"/>
    <mergeCell ref="I516:K516"/>
    <mergeCell ref="L516:N516"/>
    <mergeCell ref="A513:C513"/>
    <mergeCell ref="D513:H513"/>
    <mergeCell ref="I513:K513"/>
    <mergeCell ref="L513:N513"/>
    <mergeCell ref="A514:C514"/>
    <mergeCell ref="D514:H514"/>
    <mergeCell ref="I514:K514"/>
    <mergeCell ref="L514:N514"/>
    <mergeCell ref="A511:C511"/>
    <mergeCell ref="D511:H511"/>
    <mergeCell ref="I511:K511"/>
    <mergeCell ref="L511:N511"/>
    <mergeCell ref="A512:C512"/>
    <mergeCell ref="D512:H512"/>
    <mergeCell ref="I512:K512"/>
    <mergeCell ref="L512:N512"/>
    <mergeCell ref="A521:C521"/>
    <mergeCell ref="D521:H521"/>
    <mergeCell ref="I521:K521"/>
    <mergeCell ref="L521:N521"/>
    <mergeCell ref="A522:C522"/>
    <mergeCell ref="D522:H522"/>
    <mergeCell ref="I522:K522"/>
    <mergeCell ref="L522:N522"/>
    <mergeCell ref="A519:C519"/>
    <mergeCell ref="D519:H519"/>
    <mergeCell ref="I519:K519"/>
    <mergeCell ref="L519:N519"/>
    <mergeCell ref="A520:C520"/>
    <mergeCell ref="D520:H520"/>
    <mergeCell ref="I520:K520"/>
    <mergeCell ref="L520:N520"/>
    <mergeCell ref="A517:C517"/>
    <mergeCell ref="D517:H517"/>
    <mergeCell ref="I517:K517"/>
    <mergeCell ref="L517:N517"/>
    <mergeCell ref="A518:C518"/>
    <mergeCell ref="D518:H518"/>
    <mergeCell ref="I518:K518"/>
    <mergeCell ref="L518:N518"/>
    <mergeCell ref="A530:G530"/>
    <mergeCell ref="H530:K530"/>
    <mergeCell ref="L530:N530"/>
    <mergeCell ref="A531:G531"/>
    <mergeCell ref="H531:K531"/>
    <mergeCell ref="L531:N531"/>
    <mergeCell ref="A527:N527"/>
    <mergeCell ref="A528:G528"/>
    <mergeCell ref="H528:K528"/>
    <mergeCell ref="L528:N528"/>
    <mergeCell ref="A529:G529"/>
    <mergeCell ref="H529:K529"/>
    <mergeCell ref="L529:N529"/>
    <mergeCell ref="A523:C523"/>
    <mergeCell ref="D523:H523"/>
    <mergeCell ref="I523:K523"/>
    <mergeCell ref="L523:N523"/>
    <mergeCell ref="A524:N524"/>
    <mergeCell ref="A525:N525"/>
    <mergeCell ref="A536:G536"/>
    <mergeCell ref="H536:K536"/>
    <mergeCell ref="L536:N536"/>
    <mergeCell ref="A537:G537"/>
    <mergeCell ref="H537:K537"/>
    <mergeCell ref="L537:N537"/>
    <mergeCell ref="A534:G534"/>
    <mergeCell ref="H534:K534"/>
    <mergeCell ref="L534:N534"/>
    <mergeCell ref="A535:G535"/>
    <mergeCell ref="H535:K535"/>
    <mergeCell ref="L535:N535"/>
    <mergeCell ref="A532:G532"/>
    <mergeCell ref="H532:K532"/>
    <mergeCell ref="L532:N532"/>
    <mergeCell ref="A533:G533"/>
    <mergeCell ref="H533:K533"/>
    <mergeCell ref="L533:N533"/>
    <mergeCell ref="A542:G542"/>
    <mergeCell ref="H542:K542"/>
    <mergeCell ref="L542:N542"/>
    <mergeCell ref="A543:G543"/>
    <mergeCell ref="H543:K543"/>
    <mergeCell ref="L543:N543"/>
    <mergeCell ref="A540:G540"/>
    <mergeCell ref="H540:K540"/>
    <mergeCell ref="L540:N540"/>
    <mergeCell ref="A541:G541"/>
    <mergeCell ref="H541:K541"/>
    <mergeCell ref="L541:N541"/>
    <mergeCell ref="A538:G538"/>
    <mergeCell ref="H538:K538"/>
    <mergeCell ref="L538:N538"/>
    <mergeCell ref="A539:G539"/>
    <mergeCell ref="H539:K539"/>
    <mergeCell ref="L539:N539"/>
    <mergeCell ref="A549:G549"/>
    <mergeCell ref="H549:K549"/>
    <mergeCell ref="L549:N549"/>
    <mergeCell ref="A548:G548"/>
    <mergeCell ref="H548:K548"/>
    <mergeCell ref="L548:N548"/>
    <mergeCell ref="A546:G546"/>
    <mergeCell ref="H546:K546"/>
    <mergeCell ref="L546:N546"/>
    <mergeCell ref="A547:G547"/>
    <mergeCell ref="H547:K547"/>
    <mergeCell ref="L547:N547"/>
    <mergeCell ref="A544:G544"/>
    <mergeCell ref="H544:K544"/>
    <mergeCell ref="L544:N544"/>
    <mergeCell ref="A545:G545"/>
    <mergeCell ref="H545:K545"/>
    <mergeCell ref="L545:N545"/>
    <mergeCell ref="A559:E559"/>
    <mergeCell ref="F559:I559"/>
    <mergeCell ref="J559:L559"/>
    <mergeCell ref="A560:E560"/>
    <mergeCell ref="F560:I560"/>
    <mergeCell ref="J560:L560"/>
    <mergeCell ref="A557:E557"/>
    <mergeCell ref="F557:I557"/>
    <mergeCell ref="J557:L557"/>
    <mergeCell ref="A558:E558"/>
    <mergeCell ref="F558:I558"/>
    <mergeCell ref="J558:L558"/>
    <mergeCell ref="A550:G550"/>
    <mergeCell ref="H550:K550"/>
    <mergeCell ref="L550:N550"/>
    <mergeCell ref="A552:N552"/>
    <mergeCell ref="A554:N554"/>
    <mergeCell ref="A556:E556"/>
    <mergeCell ref="F556:I556"/>
    <mergeCell ref="J556:L556"/>
    <mergeCell ref="A565:E565"/>
    <mergeCell ref="F565:I565"/>
    <mergeCell ref="J565:L565"/>
    <mergeCell ref="A566:E566"/>
    <mergeCell ref="F566:I566"/>
    <mergeCell ref="J566:L566"/>
    <mergeCell ref="A563:E563"/>
    <mergeCell ref="F563:I563"/>
    <mergeCell ref="J563:L563"/>
    <mergeCell ref="A564:E564"/>
    <mergeCell ref="F564:I564"/>
    <mergeCell ref="J564:L564"/>
    <mergeCell ref="A561:E561"/>
    <mergeCell ref="F561:I561"/>
    <mergeCell ref="J561:L561"/>
    <mergeCell ref="A562:E562"/>
    <mergeCell ref="F562:I562"/>
    <mergeCell ref="J562:L562"/>
    <mergeCell ref="A580:H580"/>
    <mergeCell ref="A581:H581"/>
    <mergeCell ref="I581:K581"/>
    <mergeCell ref="A582:H582"/>
    <mergeCell ref="I582:K582"/>
    <mergeCell ref="A583:H583"/>
    <mergeCell ref="I583:K583"/>
    <mergeCell ref="A576:K576"/>
    <mergeCell ref="A577:K577"/>
    <mergeCell ref="A578:H578"/>
    <mergeCell ref="I578:K578"/>
    <mergeCell ref="A579:H579"/>
    <mergeCell ref="I579:K579"/>
    <mergeCell ref="A567:E567"/>
    <mergeCell ref="F567:I567"/>
    <mergeCell ref="J567:L567"/>
    <mergeCell ref="A569:N569"/>
    <mergeCell ref="A574:K574"/>
    <mergeCell ref="A575:K575"/>
    <mergeCell ref="A591:H591"/>
    <mergeCell ref="I591:K591"/>
    <mergeCell ref="A592:H592"/>
    <mergeCell ref="I592:K592"/>
    <mergeCell ref="A594:H594"/>
    <mergeCell ref="I594:K594"/>
    <mergeCell ref="A587:H587"/>
    <mergeCell ref="I587:K587"/>
    <mergeCell ref="A588:H588"/>
    <mergeCell ref="A589:H589"/>
    <mergeCell ref="I589:K589"/>
    <mergeCell ref="A590:H590"/>
    <mergeCell ref="I590:K590"/>
    <mergeCell ref="A584:H584"/>
    <mergeCell ref="I584:K584"/>
    <mergeCell ref="A585:H585"/>
    <mergeCell ref="I585:K585"/>
    <mergeCell ref="A586:H586"/>
    <mergeCell ref="I586:K586"/>
    <mergeCell ref="A607:H607"/>
    <mergeCell ref="I607:K607"/>
    <mergeCell ref="A608:H608"/>
    <mergeCell ref="I608:K608"/>
    <mergeCell ref="A609:H609"/>
    <mergeCell ref="I609:K609"/>
    <mergeCell ref="A603:H603"/>
    <mergeCell ref="I603:K603"/>
    <mergeCell ref="A604:H604"/>
    <mergeCell ref="A605:H605"/>
    <mergeCell ref="I605:K605"/>
    <mergeCell ref="A606:H606"/>
    <mergeCell ref="I606:K606"/>
    <mergeCell ref="A595:N595"/>
    <mergeCell ref="A598:K598"/>
    <mergeCell ref="A599:K599"/>
    <mergeCell ref="A600:K600"/>
    <mergeCell ref="A601:K601"/>
    <mergeCell ref="A602:H602"/>
    <mergeCell ref="I602:K602"/>
    <mergeCell ref="A616:H616"/>
    <mergeCell ref="I616:K616"/>
    <mergeCell ref="A617:H617"/>
    <mergeCell ref="I617:K617"/>
    <mergeCell ref="A618:H618"/>
    <mergeCell ref="I618:K618"/>
    <mergeCell ref="A613:H613"/>
    <mergeCell ref="I613:K613"/>
    <mergeCell ref="A614:H614"/>
    <mergeCell ref="I614:K614"/>
    <mergeCell ref="A615:H615"/>
    <mergeCell ref="I615:K615"/>
    <mergeCell ref="A610:H610"/>
    <mergeCell ref="I610:K610"/>
    <mergeCell ref="A611:H611"/>
    <mergeCell ref="I611:K611"/>
    <mergeCell ref="A612:H612"/>
    <mergeCell ref="I612:K612"/>
    <mergeCell ref="A625:H625"/>
    <mergeCell ref="I625:K625"/>
    <mergeCell ref="A626:H626"/>
    <mergeCell ref="I626:K626"/>
    <mergeCell ref="A628:H628"/>
    <mergeCell ref="I628:K628"/>
    <mergeCell ref="A622:H622"/>
    <mergeCell ref="I622:K622"/>
    <mergeCell ref="A623:H623"/>
    <mergeCell ref="I623:K623"/>
    <mergeCell ref="A624:H624"/>
    <mergeCell ref="I624:K624"/>
    <mergeCell ref="A619:H619"/>
    <mergeCell ref="I619:K619"/>
    <mergeCell ref="A620:H620"/>
    <mergeCell ref="I620:K620"/>
    <mergeCell ref="A621:H621"/>
    <mergeCell ref="I621:K621"/>
    <mergeCell ref="A638:N638"/>
    <mergeCell ref="A635:H635"/>
    <mergeCell ref="I635:K635"/>
    <mergeCell ref="A636:H636"/>
    <mergeCell ref="I636:K636"/>
    <mergeCell ref="A637:H637"/>
    <mergeCell ref="I637:K637"/>
    <mergeCell ref="A632:H632"/>
    <mergeCell ref="I632:K632"/>
    <mergeCell ref="A633:H633"/>
    <mergeCell ref="I633:K633"/>
    <mergeCell ref="A634:H634"/>
    <mergeCell ref="I634:K634"/>
    <mergeCell ref="A629:H629"/>
    <mergeCell ref="I629:K629"/>
    <mergeCell ref="A630:H630"/>
    <mergeCell ref="I630:K630"/>
    <mergeCell ref="A631:H631"/>
    <mergeCell ref="I631:K631"/>
  </mergeCells>
  <dataValidations count="1">
    <dataValidation allowBlank="1" showInputMessage="1" showErrorMessage="1" sqref="A469:B469 E469 I469:K469 M469 G469"/>
  </dataValidations>
  <pageMargins left="0.51181102362204722" right="0.31496062992125984" top="0.43307086614173229" bottom="0.47244094488188981" header="0.31496062992125984" footer="0.31496062992125984"/>
  <pageSetup scale="80" orientation="landscape" r:id="rId1"/>
  <headerFooter>
    <oddFooter>&amp;C&amp;P/&amp;N</oddFooter>
  </headerFooter>
  <ignoredErrors>
    <ignoredError sqref="J523:N523 I142" formulaRange="1"/>
    <ignoredError sqref="F309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N DE DESGLOSE</vt:lpstr>
      <vt:lpstr>'N DE DESGLOSE'!Área_de_impresión</vt:lpstr>
      <vt:lpstr>'N DE DESGLOSE'!Títulos_a_imprimir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Conta-E</dc:creator>
  <cp:lastModifiedBy>CONTA-TOÑO</cp:lastModifiedBy>
  <cp:lastPrinted>2025-07-23T21:22:15Z</cp:lastPrinted>
  <dcterms:created xsi:type="dcterms:W3CDTF">2024-01-26T15:19:03Z</dcterms:created>
  <dcterms:modified xsi:type="dcterms:W3CDTF">2025-07-28T15:42:30Z</dcterms:modified>
</cp:coreProperties>
</file>