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-TOÑO\Desktop\INFORMACION 2024\Portal 2ª Trim-24\Informacion Contab Excel\"/>
    </mc:Choice>
  </mc:AlternateContent>
  <bookViews>
    <workbookView xWindow="0" yWindow="0" windowWidth="20490" windowHeight="6195"/>
  </bookViews>
  <sheets>
    <sheet name="N DE DESGLOSE" sheetId="4" r:id="rId1"/>
  </sheets>
  <definedNames>
    <definedName name="_xlnm.Print_Area" localSheetId="0">'N DE DESGLOSE'!$A$1:$N$728</definedName>
    <definedName name="_xlnm.Print_Titles" localSheetId="0">'N DE DESGLOSE'!$1:$4</definedName>
  </definedNames>
  <calcPr calcId="162913"/>
</workbook>
</file>

<file path=xl/calcChain.xml><?xml version="1.0" encoding="utf-8"?>
<calcChain xmlns="http://schemas.openxmlformats.org/spreadsheetml/2006/main">
  <c r="I16" i="4" l="1"/>
  <c r="I654" i="4" l="1"/>
  <c r="I512" i="4" l="1"/>
  <c r="I82" i="4" l="1"/>
  <c r="E330" i="4" l="1"/>
  <c r="I129" i="4" l="1"/>
  <c r="I51" i="4" l="1"/>
  <c r="I461" i="4" l="1"/>
  <c r="I459" i="4"/>
  <c r="I460" i="4"/>
  <c r="I470" i="4"/>
  <c r="I469" i="4"/>
  <c r="I152" i="4"/>
  <c r="I701" i="4"/>
  <c r="I678" i="4"/>
  <c r="I662" i="4"/>
  <c r="J547" i="4"/>
  <c r="J556" i="4" s="1"/>
  <c r="F547" i="4"/>
  <c r="F556" i="4" s="1"/>
  <c r="L537" i="4"/>
  <c r="L527" i="4"/>
  <c r="H527" i="4"/>
  <c r="L518" i="4"/>
  <c r="H518" i="4"/>
  <c r="L512" i="4"/>
  <c r="G481" i="4"/>
  <c r="E481" i="4"/>
  <c r="I480" i="4"/>
  <c r="I481" i="4" s="1"/>
  <c r="G477" i="4"/>
  <c r="E477" i="4"/>
  <c r="I476" i="4"/>
  <c r="I475" i="4"/>
  <c r="I474" i="4"/>
  <c r="G471" i="4"/>
  <c r="E471" i="4"/>
  <c r="G463" i="4"/>
  <c r="E463" i="4"/>
  <c r="H437" i="4"/>
  <c r="H413" i="4"/>
  <c r="H407" i="4"/>
  <c r="M399" i="4"/>
  <c r="K399" i="4"/>
  <c r="J399" i="4"/>
  <c r="I399" i="4"/>
  <c r="F399" i="4"/>
  <c r="H369" i="4"/>
  <c r="I321" i="4"/>
  <c r="I330" i="4" s="1"/>
  <c r="G321" i="4"/>
  <c r="G330" i="4" s="1"/>
  <c r="E321" i="4"/>
  <c r="H305" i="4"/>
  <c r="F305" i="4"/>
  <c r="D305" i="4"/>
  <c r="H296" i="4"/>
  <c r="F296" i="4"/>
  <c r="D296" i="4"/>
  <c r="E282" i="4"/>
  <c r="C270" i="4"/>
  <c r="I253" i="4"/>
  <c r="G229" i="4"/>
  <c r="J203" i="4"/>
  <c r="I203" i="4"/>
  <c r="G203" i="4"/>
  <c r="E203" i="4"/>
  <c r="C203" i="4"/>
  <c r="J200" i="4"/>
  <c r="I200" i="4"/>
  <c r="G200" i="4"/>
  <c r="E200" i="4"/>
  <c r="C200" i="4"/>
  <c r="K180" i="4"/>
  <c r="J180" i="4"/>
  <c r="I180" i="4"/>
  <c r="G180" i="4"/>
  <c r="E180" i="4"/>
  <c r="C180" i="4"/>
  <c r="K177" i="4"/>
  <c r="J177" i="4"/>
  <c r="I177" i="4"/>
  <c r="G177" i="4"/>
  <c r="E177" i="4"/>
  <c r="C177" i="4"/>
  <c r="K174" i="4"/>
  <c r="J174" i="4"/>
  <c r="I174" i="4"/>
  <c r="G174" i="4"/>
  <c r="E174" i="4"/>
  <c r="C174" i="4"/>
  <c r="I160" i="4"/>
  <c r="J130" i="4"/>
  <c r="I122" i="4"/>
  <c r="I115" i="4"/>
  <c r="I112" i="4"/>
  <c r="I111" i="4"/>
  <c r="I100" i="4"/>
  <c r="J107" i="4" s="1"/>
  <c r="I90" i="4"/>
  <c r="J99" i="4" s="1"/>
  <c r="I49" i="4"/>
  <c r="I47" i="4"/>
  <c r="I41" i="4"/>
  <c r="I38" i="4"/>
  <c r="I29" i="4"/>
  <c r="I23" i="4"/>
  <c r="I14" i="4"/>
  <c r="I18" i="4" s="1"/>
  <c r="H418" i="4" l="1"/>
  <c r="I710" i="4"/>
  <c r="J132" i="4"/>
  <c r="J131" i="4"/>
  <c r="I477" i="4"/>
  <c r="I61" i="4"/>
  <c r="I463" i="4"/>
  <c r="G205" i="4"/>
  <c r="G482" i="4"/>
  <c r="C205" i="4"/>
  <c r="J205" i="4"/>
  <c r="H306" i="4"/>
  <c r="L539" i="4"/>
  <c r="I471" i="4"/>
  <c r="I667" i="4"/>
  <c r="J126" i="4"/>
  <c r="I121" i="4"/>
  <c r="J87" i="4"/>
  <c r="J89" i="4"/>
  <c r="E482" i="4"/>
  <c r="H539" i="4"/>
  <c r="J123" i="4"/>
  <c r="J127" i="4" s="1"/>
  <c r="J83" i="4"/>
  <c r="J93" i="4"/>
  <c r="J124" i="4"/>
  <c r="C181" i="4"/>
  <c r="J181" i="4"/>
  <c r="G181" i="4"/>
  <c r="J84" i="4"/>
  <c r="E181" i="4"/>
  <c r="K181" i="4"/>
  <c r="I181" i="4"/>
  <c r="J116" i="4"/>
  <c r="J85" i="4"/>
  <c r="J91" i="4"/>
  <c r="J96" i="4"/>
  <c r="J125" i="4"/>
  <c r="I205" i="4"/>
  <c r="I34" i="4"/>
  <c r="J95" i="4"/>
  <c r="J88" i="4"/>
  <c r="J92" i="4"/>
  <c r="J97" i="4"/>
  <c r="I136" i="4"/>
  <c r="J128" i="4"/>
  <c r="E205" i="4"/>
  <c r="J104" i="4"/>
  <c r="J108" i="4"/>
  <c r="J101" i="4"/>
  <c r="J105" i="4"/>
  <c r="J110" i="4"/>
  <c r="I81" i="4"/>
  <c r="J102" i="4"/>
  <c r="J106" i="4"/>
  <c r="J94" i="4"/>
  <c r="J103" i="4"/>
  <c r="I482" i="4" l="1"/>
  <c r="J117" i="4"/>
  <c r="J114" i="4" l="1"/>
</calcChain>
</file>

<file path=xl/sharedStrings.xml><?xml version="1.0" encoding="utf-8"?>
<sst xmlns="http://schemas.openxmlformats.org/spreadsheetml/2006/main" count="907" uniqueCount="595">
  <si>
    <t>Comisión de Agua Potable y Alcantarillado del Municipio de Acapulco</t>
  </si>
  <si>
    <r>
      <t xml:space="preserve">4.1 INGRESOS DE GESTIÓN: </t>
    </r>
    <r>
      <rPr>
        <sz val="9"/>
        <rFont val="Arial"/>
        <family val="2"/>
      </rPr>
      <t>Comprende el importe de los ingresos provenientes de contribuciones, productos, aprovechamientos, así como de venta de bienes y prestación de servicios.</t>
    </r>
  </si>
  <si>
    <t>Cuenta</t>
  </si>
  <si>
    <t>Nombre de la cuenta</t>
  </si>
  <si>
    <t>Monto</t>
  </si>
  <si>
    <t>%</t>
  </si>
  <si>
    <t>Explicación</t>
  </si>
  <si>
    <t>41500-00000-000-000-000</t>
  </si>
  <si>
    <t>Producto</t>
  </si>
  <si>
    <t>41510-00000-000-000-000</t>
  </si>
  <si>
    <t>41700-00000-000-000-000</t>
  </si>
  <si>
    <t>Ingresos por Ventas de Bienes y Prestación de Servicios</t>
  </si>
  <si>
    <t>41730-00000-000-000-000</t>
  </si>
  <si>
    <t>Son Ingresos propios por la prestacion del servicio de Agua Potable, Alcantarillado y Saneamiento, e Ingresos por los servicios administrativos, que se establencen en la Ley de ingresos municipal.</t>
  </si>
  <si>
    <t>Total</t>
  </si>
  <si>
    <r>
      <t>4.2 PARTICIPACIONES, APORTACIONES, CONVENIOS, INCENTIVOS DERIVADOS DE LA COLABORACIÓN FISCAL, FONDOS DISTINTOS DE APORTACIONES, TRANSFERENCIAS, ASIGNACIONES, SUBSIDIOS Y SUBVENCIONES, Y PENSIONES Y JUBILACIONES:</t>
    </r>
    <r>
      <rPr>
        <sz val="9"/>
        <rFont val="Arial"/>
        <family val="2"/>
      </rPr>
      <t xml:space="preserve"> 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los recursos que reciben las Entidades Federativas y Municipios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por concepto de participaciones, aportaciones, convenios, incentivos derivados de la colaboración fiscal, fondos distintos de aportaciones; así como los ingresos de los entes públicos que provenientes de transferencias, asignaciones, subsidios y subvenciones, y pensiones y jubilaciones.</t>
    </r>
  </si>
  <si>
    <t>42100-00000-000-000-000</t>
  </si>
  <si>
    <t>Participaciones, Aportaciones, Convenios, Incentivos Derivados de la Colaboración Fiscal y Fondos Distintos de Aportaciones</t>
  </si>
  <si>
    <t>42110-00000-000-000-000</t>
  </si>
  <si>
    <t>Participaciones</t>
  </si>
  <si>
    <t>42120-00000-000-000-000</t>
  </si>
  <si>
    <t>Aportaciones</t>
  </si>
  <si>
    <t>42130-00000-000-000-000</t>
  </si>
  <si>
    <t>Convenios</t>
  </si>
  <si>
    <t>42140-00000-000-000-000</t>
  </si>
  <si>
    <t>Incentivos Derivados de la Colaboracion Fiscal</t>
  </si>
  <si>
    <t>42150-00000-000-000-000</t>
  </si>
  <si>
    <t>Fondos Distintos de Aoprtaciones</t>
  </si>
  <si>
    <t>42200-00000-000-000-000</t>
  </si>
  <si>
    <t>Transferencias, Asignaciones, Subsidios y Subvenciones, y Pensiones y Jubilaciones</t>
  </si>
  <si>
    <t>42210-00000-000-000-000</t>
  </si>
  <si>
    <t>Transferencias y Asignaciones</t>
  </si>
  <si>
    <t>42230-00000-000-000-000</t>
  </si>
  <si>
    <t>42250-00000-000-000-000</t>
  </si>
  <si>
    <t>Pensiones y Jubilaciones</t>
  </si>
  <si>
    <t>42270-00000-000-000-000</t>
  </si>
  <si>
    <t>Transferencias del Fondo Mexicano del Petróleo para la estabilizacion y el Desarrollo</t>
  </si>
  <si>
    <r>
      <t xml:space="preserve">4.3 OTROS INGRESOS Y BENEFICIOS: </t>
    </r>
    <r>
      <rPr>
        <sz val="9"/>
        <rFont val="Arial"/>
        <family val="2"/>
      </rPr>
      <t>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otros ingresos y beneficios obtenidos por los entes públicos, así como otros ingresos propios obtenidos por los Poderes Legislativo y Judicial, los Órganos Autónomos y las entidades de la administración pública paraestatal y paramunicipal por sus actividades diversas no inherentes a su operación que generan recursos y que no sean ingresos por venta de bienes o prestación de servicios.</t>
    </r>
  </si>
  <si>
    <t>43100-00000-000-000-000</t>
  </si>
  <si>
    <t>Ingresos Financieros</t>
  </si>
  <si>
    <t>43110-00000-000-000-000</t>
  </si>
  <si>
    <t>Intereses Ganados de Titulos, Valores y demás Instrumentos Financieros</t>
  </si>
  <si>
    <t>43190-00000-000-000-000</t>
  </si>
  <si>
    <t>Otros Ingresos Financieros</t>
  </si>
  <si>
    <t>43200-00000-000-000-000</t>
  </si>
  <si>
    <t>Incremento por Variación de Inventarios</t>
  </si>
  <si>
    <t>43210-00000-000-000-000</t>
  </si>
  <si>
    <t>Incremento por variación de inventarios de Mercancías para Venta</t>
  </si>
  <si>
    <t>43220-00000-000-000-000</t>
  </si>
  <si>
    <t>Incremento por variación de inventarios de Mercancías Terminadas</t>
  </si>
  <si>
    <t>43230-00000-000-000-000</t>
  </si>
  <si>
    <t>Incremento por variación de inventarios de Mercancías en Proceso de Elaboración</t>
  </si>
  <si>
    <t>43240-00000-000-000-000</t>
  </si>
  <si>
    <t>Incremento por variación de inventarios de Materia Primas, Materialesy Suministros para Producción</t>
  </si>
  <si>
    <t>43250-00000-000-000-000</t>
  </si>
  <si>
    <t>Incremento por variación de Almacenes de Materia Primas, Materialesy Suministros de Consumo</t>
  </si>
  <si>
    <t>43300-00000-000-000-000</t>
  </si>
  <si>
    <t>Disminución del Exceso de Estimaciones por Perdida o Deterioro u Obsolescencia</t>
  </si>
  <si>
    <t>43310-00000-000-000-000</t>
  </si>
  <si>
    <t>43400-00000-000-000-000</t>
  </si>
  <si>
    <t>Disminución del exceso de provisiones</t>
  </si>
  <si>
    <t>43410-00000-000-000-000</t>
  </si>
  <si>
    <t>43900-00000-000-000-000</t>
  </si>
  <si>
    <t>Otros ingresos y Beneficios Varios</t>
  </si>
  <si>
    <t>43920-00000-000-000-000</t>
  </si>
  <si>
    <t>Bonificaciones y Descuentos Obtenidos</t>
  </si>
  <si>
    <t>43930-00000-000-000-000</t>
  </si>
  <si>
    <t>Diferencis por Tipo de Cambios a Favor</t>
  </si>
  <si>
    <t>43940-00000-000-000-000</t>
  </si>
  <si>
    <t>Diferencias de Cotizaciones a Favor en Valores Negociables</t>
  </si>
  <si>
    <t>43950-00000-000-000-000</t>
  </si>
  <si>
    <t>Resultados por Posicion Monetaria</t>
  </si>
  <si>
    <t>43960-00000-000-000-000</t>
  </si>
  <si>
    <t>Utilidades por Patricipación Patrimonial</t>
  </si>
  <si>
    <t>43970-00000-000-000-000</t>
  </si>
  <si>
    <t>Diferencias por Restructuración de Deudas Pública a Favor</t>
  </si>
  <si>
    <t>43990-00000-000-000-000</t>
  </si>
  <si>
    <t>“Bajo protesta de decir verdad declaramos que los Estados Financieros y sus Notas son razonablemente correctos y son responsabilidad del emisor”</t>
  </si>
  <si>
    <t xml:space="preserve">Notas a los Estados Financieros </t>
  </si>
  <si>
    <t>Notas de Desglose</t>
  </si>
  <si>
    <t>I) NOTAS AL ESTADO DE ACTIVIDADES</t>
  </si>
  <si>
    <t>1. Explicar aquellas cuentas de los rubros que integran los grupos de: Ingresos de Gestión; Participaciones, Aportaciones, Convenios, Incentivos Derivados de la Colaboración Fiscal, Fondos distintos de Aportaciones, Transparencias, Asignaciones, Subsidios y Subvenciones, y Pensiones y Jubilaciones; y Otros Ingresos y Beneficios, que en lo individual representen el 15% o más del total del rubro al que corresponden.</t>
  </si>
  <si>
    <r>
      <t xml:space="preserve">     </t>
    </r>
    <r>
      <rPr>
        <b/>
        <sz val="11"/>
        <color theme="1"/>
        <rFont val="Calibri"/>
        <family val="2"/>
        <scheme val="minor"/>
      </rPr>
      <t>Ingresos y Otros Beneficios:</t>
    </r>
  </si>
  <si>
    <t xml:space="preserve">     Gastos y Otras Pérdidas:</t>
  </si>
  <si>
    <t>% Gasto</t>
  </si>
  <si>
    <t>51000-00000-000-000-000</t>
  </si>
  <si>
    <t>Gastos de Funcionamiento</t>
  </si>
  <si>
    <t>51100-00000-000-000-000</t>
  </si>
  <si>
    <t>Servicios Personales</t>
  </si>
  <si>
    <t>51110-00000-000-000-000</t>
  </si>
  <si>
    <t>Remuneraciones al Personal Permanente</t>
  </si>
  <si>
    <t>51120-00000-000-000-000</t>
  </si>
  <si>
    <t>Remuneraciones al Personal Transitorio</t>
  </si>
  <si>
    <t>51130-00000-000-000-000</t>
  </si>
  <si>
    <t>Remuneraciones Adicionales y Especiales</t>
  </si>
  <si>
    <t>51140-00000-000-000-000</t>
  </si>
  <si>
    <t>Seguridad Social</t>
  </si>
  <si>
    <t>51150-00000-000-000-000</t>
  </si>
  <si>
    <t>Otras Prestaciones Sociales y Economicas</t>
  </si>
  <si>
    <t>51160-00000-000-000-000</t>
  </si>
  <si>
    <t>51200-00000-000-000-000</t>
  </si>
  <si>
    <t>Materiales y Suministros</t>
  </si>
  <si>
    <t>51210-00000-000-000-000</t>
  </si>
  <si>
    <t>Materiales de Admón y Emisión de Doctos</t>
  </si>
  <si>
    <t>51220-00000-000-000-000</t>
  </si>
  <si>
    <t>Alimentos y Utensilios</t>
  </si>
  <si>
    <t>51230-00000-000-000-000</t>
  </si>
  <si>
    <t>Materias Primas y Materiales de Producción</t>
  </si>
  <si>
    <t>51240-00000-000-000-000</t>
  </si>
  <si>
    <t>Material de Construcción y Reparación</t>
  </si>
  <si>
    <t>51250-00000-000-000-000</t>
  </si>
  <si>
    <t>Productos Químico y Farmacéuticos</t>
  </si>
  <si>
    <t>51260-00000-000-000-000</t>
  </si>
  <si>
    <t>Combustibles, Lubricantes y Aditivos</t>
  </si>
  <si>
    <t>51270-00000-000-000-000</t>
  </si>
  <si>
    <t>Vestuarios, blancos, Prendas de Protección</t>
  </si>
  <si>
    <t>51290-00000-000-000-000</t>
  </si>
  <si>
    <t>Herramientas, Refacciones y Accesorios</t>
  </si>
  <si>
    <t>51300-00000-000-000-000</t>
  </si>
  <si>
    <t>Servicios Generales</t>
  </si>
  <si>
    <t>51310-00000-000-000-000</t>
  </si>
  <si>
    <t>Servicios Básicos</t>
  </si>
  <si>
    <t>51320-00000-000-000-000</t>
  </si>
  <si>
    <t>Servicios de Arrendamientos</t>
  </si>
  <si>
    <t>51330-00000-000-000-000</t>
  </si>
  <si>
    <t>Servicios Profesionales, Cientificos, Técnicos y Otros</t>
  </si>
  <si>
    <t>51340-00000-000-000-000</t>
  </si>
  <si>
    <t>Servicios Financieros Bancarios y Comerciales</t>
  </si>
  <si>
    <t>51350-00000-000-000-000</t>
  </si>
  <si>
    <t>Servicios de Instalación, Reparacion, Mantto y Conservación</t>
  </si>
  <si>
    <t>51360-00000-000-000-000</t>
  </si>
  <si>
    <t>Servicio de comunicación Social y Publicidad</t>
  </si>
  <si>
    <t>51370-00000-000-000-000</t>
  </si>
  <si>
    <t>Servicios de Traslados Y Viaticos</t>
  </si>
  <si>
    <t>51380-00000-000-000-000</t>
  </si>
  <si>
    <t>Servicios Oficiales</t>
  </si>
  <si>
    <t>51390-00000-000-000-000</t>
  </si>
  <si>
    <t>Otros Servicios Generales</t>
  </si>
  <si>
    <t>52000-00000-000-000-000</t>
  </si>
  <si>
    <t>Transferencias, Asignaciones, Subsidios y Otras Ayudas</t>
  </si>
  <si>
    <t>52400-00000-000-000-000</t>
  </si>
  <si>
    <t>Ayudas Sociales</t>
  </si>
  <si>
    <t>52440-00000-000-000-000</t>
  </si>
  <si>
    <t>52460-00000-000-000-000</t>
  </si>
  <si>
    <t>Donativos</t>
  </si>
  <si>
    <t>54000-00000-000-000-000</t>
  </si>
  <si>
    <t>Intereses, Comisiones y Otros Gastos de la Deuda Pública</t>
  </si>
  <si>
    <t>54100-00000-000-000-000</t>
  </si>
  <si>
    <t>Intereses, de la Deuda Pública.</t>
  </si>
  <si>
    <t>54110-00000-000-000-000</t>
  </si>
  <si>
    <t>Intereses de la deuda Publica</t>
  </si>
  <si>
    <t>54300-00000-000-000-000</t>
  </si>
  <si>
    <t>Otros gastos de la Deuda Pública</t>
  </si>
  <si>
    <t>54310-00000-000-000-000</t>
  </si>
  <si>
    <t>55000-00000-000-000-000</t>
  </si>
  <si>
    <t>Otros Gasto Y Perdidas Extraordinarias</t>
  </si>
  <si>
    <t>55100-00000-000-000-000</t>
  </si>
  <si>
    <t>Estimacion, Depreciaciones Deter. Obsolescencia</t>
  </si>
  <si>
    <t>55110-00000-000-000-000</t>
  </si>
  <si>
    <t>Estimación, De Activos Circulantes</t>
  </si>
  <si>
    <t>55130-00000-000-000-000</t>
  </si>
  <si>
    <t>Depreciación de Bienes Inmuebles</t>
  </si>
  <si>
    <t>55140-00000-000-000-000</t>
  </si>
  <si>
    <t>Depreciación de Infraestructura</t>
  </si>
  <si>
    <t>55150-00000-000-000-000</t>
  </si>
  <si>
    <t>Depreciación de Bienes Muebles</t>
  </si>
  <si>
    <t>55180-00000-000-000-000</t>
  </si>
  <si>
    <t>55900-00000-000-000-000</t>
  </si>
  <si>
    <t>Otros Gastos</t>
  </si>
  <si>
    <t>55910-00000-000-000-000</t>
  </si>
  <si>
    <t>Gastos de Ejercicios Anteriores</t>
  </si>
  <si>
    <t>56000-00000-000-000-000</t>
  </si>
  <si>
    <t>Inversión Pública</t>
  </si>
  <si>
    <t>56100-00000-000-000-000</t>
  </si>
  <si>
    <t>Inversión Pública no Capitalizada</t>
  </si>
  <si>
    <t>56110-00000-000-000-000</t>
  </si>
  <si>
    <t>Construcción en bienes no Capitalizables</t>
  </si>
  <si>
    <t>5000</t>
  </si>
  <si>
    <t>GASTOS Y OTRAS PERDIDAS</t>
  </si>
  <si>
    <t>II) NOTAS AL ESTADO DE SITUACIÓN FINANCIERA</t>
  </si>
  <si>
    <t>ACTIVO</t>
  </si>
  <si>
    <t xml:space="preserve">     Efectivo y Equivalentes</t>
  </si>
  <si>
    <t>1. Se informará acerca de los fondos con afectación específica, el tipo y monto de los mismos; de las inversiones temporales se revelará su tipo y monto.</t>
  </si>
  <si>
    <t>Tipo</t>
  </si>
  <si>
    <t xml:space="preserve">Clasificación a corto </t>
  </si>
  <si>
    <t>11141-51013-005-000-000</t>
  </si>
  <si>
    <t>Inversión Bancomer Cta 0186973663</t>
  </si>
  <si>
    <t>Pagare bancario rendimiento liquidable al vencimiento</t>
  </si>
  <si>
    <t>11141-51013-006-000-000</t>
  </si>
  <si>
    <t>Inversión Banamex Cta 70137313586</t>
  </si>
  <si>
    <t>Hasta 3 meses</t>
  </si>
  <si>
    <t>INVERSIONES TEMPORALES:</t>
  </si>
  <si>
    <t>FONDO CON AFECTACIÓN ESPECÍFICA</t>
  </si>
  <si>
    <t>Importe pendiente de cobro</t>
  </si>
  <si>
    <t>Montos sujetos a algún tipo de juicio</t>
  </si>
  <si>
    <t>Factibilidad de Cobro</t>
  </si>
  <si>
    <t>11220-00000-000-000-000</t>
  </si>
  <si>
    <t>Cuentas por cobrar por ventas de servicios</t>
  </si>
  <si>
    <t>Sin Juicio</t>
  </si>
  <si>
    <t>Poca Probabilidad de cobro</t>
  </si>
  <si>
    <t>Sub-Total (1)</t>
  </si>
  <si>
    <t>11230-00000-000-000-000</t>
  </si>
  <si>
    <t xml:space="preserve">Deudores Diversos por Cobrar a Corto Plazo </t>
  </si>
  <si>
    <t>Sub-Total (2)</t>
  </si>
  <si>
    <t>11290-0000-000-000-000</t>
  </si>
  <si>
    <t>Otros Derechos a Recibir Efectivo</t>
  </si>
  <si>
    <t>Sub-Total (3)</t>
  </si>
  <si>
    <t xml:space="preserve">Total </t>
  </si>
  <si>
    <t xml:space="preserve">     Derechos a recibir Efectivo y Equivalentes y Bienes o Servicios</t>
  </si>
  <si>
    <t>2. Por tipo de contribución se informará el monto que se encuentra pendiente de cobro y por recuperar de hasta cinco ejercicios anteriores, asimismo, se deberán considerar los montos sujetos a algún tipo de juicio con una antigüedad mayor a la señalada y la factibilidad de cobro.</t>
  </si>
  <si>
    <t xml:space="preserve">1.  Explicar aquella cuentas de los rubros que integran los grupos de : Gastos de Funcionamiento;Transferencias, Subsidios y Otras Ayudas; Participaciones y Aportaciones; Intereses, Comisiones y Otros Gastos de la Deuda Pública; Otros Gastos yPérdidas Extraordinarias, así como Inversión Pública, que en lo individual representen el 15% o más del total del rubro al que corresponden. </t>
  </si>
  <si>
    <t>3.  Se informará de manera agrupada, los derechos a recibir efectivo y equivalentes, y bienes o servicios, (excepto cuentas por cobrar de contribuciones e inversiones financieras) en una desagragación por su vencimiento en dás a 90, 180, menor o igual a 365 y mayor a 365. Adicionalmente, se informará de las características cualitativas relevantes que afecten a estas cuentas.</t>
  </si>
  <si>
    <t>90 Dias</t>
  </si>
  <si>
    <t>365 y Mas</t>
  </si>
  <si>
    <t>Montos Sujetos algun tipo de juicio</t>
  </si>
  <si>
    <t>11310-00000-000-000-000</t>
  </si>
  <si>
    <t>Anticipo por Adquisiciones de Bienes y Prestacion de Servicios a Corto Plazo</t>
  </si>
  <si>
    <t>Poca probabilidad de cobro</t>
  </si>
  <si>
    <t>11340-00000-000-000-000</t>
  </si>
  <si>
    <t>Anticipo a Contratistas por Obras Publicas a Corto Plazo</t>
  </si>
  <si>
    <t>Juicio Mercantil</t>
  </si>
  <si>
    <t>4.   Se clasificarán como inventarios los bienes disponibles para la transformación. Esta nota aplica para aquellos entes públicos que realicen algún proceso de transformación y/o elaboración de bienes . En la nota se informará del sistema de costeo y método de  valuación aplicados a los inventarios, así como la conveniencia de su aplicación dada la naturaleza de los mismos. Adicionalmente, se revelará el impacto en la información financiera por cambios en el método o sistema.</t>
  </si>
  <si>
    <t>Método</t>
  </si>
  <si>
    <t>11410-00000-000-000-000</t>
  </si>
  <si>
    <t>Inventarios de Mercancías para Venta</t>
  </si>
  <si>
    <r>
      <t xml:space="preserve">Primeras Entradas Primeras Salidas </t>
    </r>
    <r>
      <rPr>
        <b/>
        <sz val="10"/>
        <color theme="1"/>
        <rFont val="Arial"/>
        <family val="2"/>
      </rPr>
      <t>(PEPS)</t>
    </r>
  </si>
  <si>
    <t>11420-00000-000-000-000</t>
  </si>
  <si>
    <t>Inventarios de Mercancías Terminadas</t>
  </si>
  <si>
    <t>11430-00000-000-000-000</t>
  </si>
  <si>
    <t>Inventarios de Mercancías en proceso de Elaboración</t>
  </si>
  <si>
    <t>11440-00000-000-000-000</t>
  </si>
  <si>
    <t>Inventarios de Materias Primas , materiales y suministros para su producción</t>
  </si>
  <si>
    <t>11450-00000-000-000-000</t>
  </si>
  <si>
    <t>Bienes en Transito</t>
  </si>
  <si>
    <t xml:space="preserve">     Inventarios</t>
  </si>
  <si>
    <t xml:space="preserve">     Almacenes</t>
  </si>
  <si>
    <t>5.  De la cuenta Almacenes se informará acerca del método de valuación, así como la conveniencia de su aplicación. Adicionalmente, se revelará el impacto en la información financiera por cambios en el método.</t>
  </si>
  <si>
    <t>11511-00000-000-000-000</t>
  </si>
  <si>
    <t>Materiales de Administración</t>
  </si>
  <si>
    <t>11513-00000-000-000-000</t>
  </si>
  <si>
    <t>Materiales y Arts de Construcción</t>
  </si>
  <si>
    <t>11514-00000-000-000-000</t>
  </si>
  <si>
    <t>Productos Químicos y Farmacéuticos</t>
  </si>
  <si>
    <t>11515-00000-000-000-000</t>
  </si>
  <si>
    <t>Combustibles y Lubricantes</t>
  </si>
  <si>
    <t>11516-00000-000-000-000</t>
  </si>
  <si>
    <t>Vestuarios, Blancos y Prendas de protección</t>
  </si>
  <si>
    <t>11518-00000-000-000-000</t>
  </si>
  <si>
    <t>11519-00000-000-000-000</t>
  </si>
  <si>
    <t>Materias Primas y Materiales</t>
  </si>
  <si>
    <t xml:space="preserve">     Inversiones Financieras</t>
  </si>
  <si>
    <t>6.   De la cuenta Fideicomisos, Mandatos y Contratos Análogos se informarán los recursos asignados por tipo y monto, y características significativas que tengan o puedan tener alguna incidencia en las mismas.</t>
  </si>
  <si>
    <t>Características</t>
  </si>
  <si>
    <t>Nombre del Fideicomiso</t>
  </si>
  <si>
    <t>Objeto del Fideicomiso</t>
  </si>
  <si>
    <t>12130-00000-000-000-000</t>
  </si>
  <si>
    <t>Fideicomisos, Mandatos y Contratos Análogos</t>
  </si>
  <si>
    <t>Total:</t>
  </si>
  <si>
    <t>7.   Se informarán los saldos e integraciónde las cuentas: Participaciones y Aportaciones de Capital, Inversiones a Largo Plazo y Títulos y Valores a Largo Plazo.</t>
  </si>
  <si>
    <t>Ente público</t>
  </si>
  <si>
    <t>12110-00000-000-000-000</t>
  </si>
  <si>
    <t>Inversiones a Largo Plazo</t>
  </si>
  <si>
    <t>12120-00000-000-000-000</t>
  </si>
  <si>
    <t>Títulos y Valores a Largo Plazo</t>
  </si>
  <si>
    <t>12140-00000-000-000-000</t>
  </si>
  <si>
    <t>Participaciones y Aportaciones de Capital</t>
  </si>
  <si>
    <t xml:space="preserve">     Bienes Muebles, e Inmuebles e Intangibles</t>
  </si>
  <si>
    <t>8.    Se informará de manera agrupada por cuenta, los rubros de Bienes Muebles e Inmuebles, el monto de la cuenta y de la depreciación del ejercicio y la acumulada, el método de depreciación, tasas determinadas y los criterios de aplicación de los mismos. Asimismo, se informará de las características significativas del estado en que se encuentren los activos.</t>
  </si>
  <si>
    <t>Depreciación</t>
  </si>
  <si>
    <t>Depreciación Acumulada</t>
  </si>
  <si>
    <t>Método de Depreciación</t>
  </si>
  <si>
    <t>Tasa</t>
  </si>
  <si>
    <t>12310-00000-000-000-000</t>
  </si>
  <si>
    <t>Terrenos</t>
  </si>
  <si>
    <t>12320-00000-000-000-000</t>
  </si>
  <si>
    <t>Viviendas</t>
  </si>
  <si>
    <t>12330-00000-000-000-000</t>
  </si>
  <si>
    <t>Edificios no Habitacionales</t>
  </si>
  <si>
    <t>Linea Recta</t>
  </si>
  <si>
    <t>Regular Estado</t>
  </si>
  <si>
    <t>12340-00000-000-000-000</t>
  </si>
  <si>
    <t>Infraestructura</t>
  </si>
  <si>
    <t>12350-00000-000-000-000</t>
  </si>
  <si>
    <t>Construcciones en Proceso en Bienes de Dominio Público</t>
  </si>
  <si>
    <t>Bienes Muebles:</t>
  </si>
  <si>
    <t>Bienes Muebles</t>
  </si>
  <si>
    <t>12410-00000-000-000-000</t>
  </si>
  <si>
    <t>Mobiliario y Eqpo de Administración</t>
  </si>
  <si>
    <t>12420-00000-000-000-000</t>
  </si>
  <si>
    <t>Mobiliario y Eqpo Educacional y Recreativo</t>
  </si>
  <si>
    <t>12430-00000-000-000-000</t>
  </si>
  <si>
    <t>Instrumental Médico y de Laboratorio</t>
  </si>
  <si>
    <t>12440-00000-000-000-000</t>
  </si>
  <si>
    <t>Vehículos y equipo transporte</t>
  </si>
  <si>
    <t>12460-00000-000-000-000</t>
  </si>
  <si>
    <t>Maquinaria y otros Eqpos y Herramientas</t>
  </si>
  <si>
    <t>Total de la Depreciación Acumulada</t>
  </si>
  <si>
    <t xml:space="preserve">               Bienes Inmuebles :</t>
  </si>
  <si>
    <t>Intangibles y Diferidos</t>
  </si>
  <si>
    <t>Amortización</t>
  </si>
  <si>
    <t>Amortización Acumulada</t>
  </si>
  <si>
    <t>Método de Amortización</t>
  </si>
  <si>
    <t>12500-00000-000-000-000</t>
  </si>
  <si>
    <t>Activos Intangibles</t>
  </si>
  <si>
    <t>12510-00000-000-000-000</t>
  </si>
  <si>
    <t>Sofware</t>
  </si>
  <si>
    <t>Sin Metodo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</si>
  <si>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</si>
  <si>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</si>
  <si>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</si>
  <si>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</si>
  <si>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</si>
  <si>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</si>
  <si>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</si>
  <si>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</si>
  <si>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</si>
  <si>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</si>
  <si>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</si>
  <si>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12720-00000-000-000-000</t>
  </si>
  <si>
    <t>Derechos sobre bienes en régimen de arrendamiento financiero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</si>
  <si>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</si>
  <si>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</si>
  <si>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</si>
  <si>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</si>
  <si>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</si>
  <si>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</si>
  <si>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12790-00000-000-000-000</t>
  </si>
  <si>
    <t>Otros Activos Diferidos</t>
  </si>
  <si>
    <t xml:space="preserve">     Estimaciones y Deterioros</t>
  </si>
  <si>
    <t>10.   Se informarán los criterios utilizados para la determinación de las estimaciones; por ejemplo: estimación de cuentas incobrables, estimación por deterioro de inventarios, deterioro de bienes y cualquier otra que aplique.</t>
  </si>
  <si>
    <t>Criterios para la Determinación de las Estimaciones</t>
  </si>
  <si>
    <t>Estimación Cuentas Incobrables Ingresos por venta de servicios</t>
  </si>
  <si>
    <t>Se aplica el 5% a la facturación de ejercicios anteriores al ejercicio fiscal 2022 el cual fue aprobado mediante junta de consejo en noviembre del 2005 y se afecta a resultados.</t>
  </si>
  <si>
    <t>(especificar otras)</t>
  </si>
  <si>
    <t>“Bajo protesta de decir verdad declaramos que los Estados Financieros y sus Notas son razonablemente correctos y son  responsabilidad del emisor”</t>
  </si>
  <si>
    <t xml:space="preserve">     Otros Activos</t>
  </si>
  <si>
    <t>11.   De las cuentas de otros activos se informará por tipo circulante o no circulante, los montos totales asociados y sus características cualitativas significativas que les impacte financieramente</t>
  </si>
  <si>
    <t xml:space="preserve">          Otros Activos Circulantes.</t>
  </si>
  <si>
    <t>Naturaleza</t>
  </si>
  <si>
    <t>Caracteristicas</t>
  </si>
  <si>
    <t>11910-00000-000-000-000</t>
  </si>
  <si>
    <t>Valores en Garantía</t>
  </si>
  <si>
    <t>11920-00000-000-000-000</t>
  </si>
  <si>
    <t>Bienes en Garantía (Excluye Depósitos en Garantía)</t>
  </si>
  <si>
    <t>11930-00000-000-000-000</t>
  </si>
  <si>
    <t xml:space="preserve">Bienes Derivados de Embargos, Decomisos, Aseguramientos y Dación en Pagos </t>
  </si>
  <si>
    <t>11940-00000-000-000-000</t>
  </si>
  <si>
    <t>Adquisición con Fondos de Terceros</t>
  </si>
  <si>
    <t>12910-00000-000-000-000</t>
  </si>
  <si>
    <t>Bienes en Concesión</t>
  </si>
  <si>
    <t>12920-00000-000-000-000</t>
  </si>
  <si>
    <t>Bienes en Arrendamiento Financiero.</t>
  </si>
  <si>
    <t>12930-00000-000-000-000</t>
  </si>
  <si>
    <t>Bienes en Comodato</t>
  </si>
  <si>
    <t xml:space="preserve">          Otros Activos No Circulantes.</t>
  </si>
  <si>
    <t>Pasivo</t>
  </si>
  <si>
    <t xml:space="preserve">     Cuentas y Documentos por Pagar</t>
  </si>
  <si>
    <t>1.-   Se elaborará una relación de las cuentas y documentos por pagar en una desagregación por su vencimiento en días a 90, 180, menor a igual a 365 y mayor a 365. Asimismo, se informará sobre la factibilidad del pago de dichos pasivos.</t>
  </si>
  <si>
    <t>21100-00000-000-000-000</t>
  </si>
  <si>
    <t>Cuentas por Pagar.</t>
  </si>
  <si>
    <t>21110-00000-000-000-000</t>
  </si>
  <si>
    <t>Servicios Personales a Corto Plazo.</t>
  </si>
  <si>
    <t>21120-00000-000-000-000</t>
  </si>
  <si>
    <t>Proveedores por Pagar a Corto Plazo.</t>
  </si>
  <si>
    <t>21130-00000-000-000-000</t>
  </si>
  <si>
    <t>Contratistas por Pagar a Corto Plazo.</t>
  </si>
  <si>
    <t>21140-00000-000-000-000</t>
  </si>
  <si>
    <t xml:space="preserve">Partcipaciones y aportaciones por pagar a corto plazo </t>
  </si>
  <si>
    <t>21150-00000-000-000-000</t>
  </si>
  <si>
    <t xml:space="preserve">Transferencias otorgadas para pagar a corto plazo </t>
  </si>
  <si>
    <t>21160-00000-000-000-000</t>
  </si>
  <si>
    <t>Ints. y comisiones y otros gastos de la deuda publica a corto plazo.</t>
  </si>
  <si>
    <t>21170-00000-000-000-000</t>
  </si>
  <si>
    <t>Retenc. y Contribuciones por Pagar a Corto Plazo</t>
  </si>
  <si>
    <t>21180-00000-000-000-000</t>
  </si>
  <si>
    <t xml:space="preserve">Dev. de la ley de ingresos por pagar a corto plazo. </t>
  </si>
  <si>
    <t>21190-00000-000-000-000</t>
  </si>
  <si>
    <t>Otras Cuentas por pagar.</t>
  </si>
  <si>
    <t>.</t>
  </si>
  <si>
    <t>“Bajo protesta de decir verdad declaramos que los Estados Financieros y sus Notas son razonablemente correctos y responsabilidad del emisor”</t>
  </si>
  <si>
    <t xml:space="preserve">     Fondos y Bienes de Terceros en Garantía y/o Administación</t>
  </si>
  <si>
    <t>2.   Se infromará de manera agrupada los recursos localizados en Fondos de Bienes de Terceros en Garantía y/o Administración a corto y largo plazo, así como la naturaleza de dichos recursos y sus características cualitativas significativas que les afecten o puedieran afectarles financieramente.</t>
  </si>
  <si>
    <t>Características cualitativas</t>
  </si>
  <si>
    <t>21610-00000-000-000-000</t>
  </si>
  <si>
    <t>Fondos en garantía a corto plazo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</si>
  <si>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</si>
  <si>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</si>
  <si>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</si>
  <si>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</si>
  <si>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</si>
  <si>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Fondos de fideicomisos, mandatos y análogos a corto plazo</t>
  </si>
  <si>
    <t>21650-00000-000-000-000</t>
  </si>
  <si>
    <t>Otros fondos de terceros a corto plazo</t>
  </si>
  <si>
    <t>22510-00000-000-000-000</t>
  </si>
  <si>
    <t>Fondos en garantía a Largo Plazo</t>
  </si>
  <si>
    <t>22520-00000-000-000-000</t>
  </si>
  <si>
    <t>Fondos en administarción a Largo Plazo</t>
  </si>
  <si>
    <t>22530-00000-000-000-000</t>
  </si>
  <si>
    <t>Fondos contingentes a Largo Plazo</t>
  </si>
  <si>
    <t>22540-00000-000-000-000</t>
  </si>
  <si>
    <t>Fondos de fideicomisos, mandatos y contratos análogos a largo Plazo</t>
  </si>
  <si>
    <t xml:space="preserve">     Pasivos Diferidos </t>
  </si>
  <si>
    <t>3.   Se informará de las cuentas de los pasivos diferidos por tipo, monto y naturaleza, así como las características significativas que les impacten o pudieran impactarles financieramente.</t>
  </si>
  <si>
    <t>21510-00000-000-000-000</t>
  </si>
  <si>
    <t>Ingresos Cobrados por Adelantado a corto plazo</t>
  </si>
  <si>
    <t>Particulares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</si>
  <si>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</si>
  <si>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</si>
  <si>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</si>
  <si>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</si>
  <si>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    Provisiones</t>
  </si>
  <si>
    <t>4.   Se informará de las cuentas de los pasivos diferidos por tipo, monto y naturaleza, así como las características significativas que les impacten o pudieran impactarles financieramente.</t>
  </si>
  <si>
    <t>21700-00000-000-000-000</t>
  </si>
  <si>
    <t>Provisiones a Corto Plazo</t>
  </si>
  <si>
    <t>21710-00000-000-000-000</t>
  </si>
  <si>
    <t>Provisiones para Demandas y Juicios Corto Plazo</t>
  </si>
  <si>
    <t>21720-00000-000-000-000</t>
  </si>
  <si>
    <t>Provisiones para Contingencias Corto Plazo</t>
  </si>
  <si>
    <t>21790-00000-000-000-000</t>
  </si>
  <si>
    <t>Otras Provisiones a Corto Plazo</t>
  </si>
  <si>
    <t xml:space="preserve">     Otros Pasivos</t>
  </si>
  <si>
    <t>5.   De las cuentas de otros pasivos se informará por tipo circulante o no circulante, los montos totales y sus características cualitativas que les impanten financieramente.</t>
  </si>
  <si>
    <t>21910-00000-000-000-000</t>
  </si>
  <si>
    <t>Ingresos por Clasificar</t>
  </si>
  <si>
    <t>21920-00000-000-000-000</t>
  </si>
  <si>
    <t>Recaudacion por Participar</t>
  </si>
  <si>
    <t>21990-00000-000-000-000</t>
  </si>
  <si>
    <t>Otros Pasivos Circulantes</t>
  </si>
  <si>
    <r>
      <t xml:space="preserve">III)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 xml:space="preserve">ARIARIÓN EN LA </t>
    </r>
    <r>
      <rPr>
        <b/>
        <sz val="12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ACIENDA </t>
    </r>
    <r>
      <rPr>
        <b/>
        <sz val="12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ÚBLICA</t>
    </r>
  </si>
  <si>
    <t>1.   Se informará de manera agrupada, acerca de las modificaciones al patrimonio contribuido por tipo, naturaleza y monto.</t>
  </si>
  <si>
    <t>Saldo Inicial</t>
  </si>
  <si>
    <t>Saldo Final</t>
  </si>
  <si>
    <t>Modificación</t>
  </si>
  <si>
    <t>Informe</t>
  </si>
  <si>
    <t>31100-00000-000-000-000</t>
  </si>
  <si>
    <t>En el periodo que se informa no hubo variaciones al Patrimonio Contribuido</t>
  </si>
  <si>
    <t>31200-00000-000-000-000</t>
  </si>
  <si>
    <t>Donación de Capital</t>
  </si>
  <si>
    <t>Donación</t>
  </si>
  <si>
    <t>Estatal, Privada</t>
  </si>
  <si>
    <t>31300-00000-000-000-000</t>
  </si>
  <si>
    <t>Actualización de la Hacienda Pública/Patrimonio</t>
  </si>
  <si>
    <t>2.   Se informará de manera agrupada, acerca del monto y procedencia de los recursos que modifiquen al patrimonio generado.</t>
  </si>
  <si>
    <t>32100-00000-000-000-000</t>
  </si>
  <si>
    <t>Resultado Del Ejercicio ( Ahorro/ Desahorro )</t>
  </si>
  <si>
    <t>Actualización de Hacienda</t>
  </si>
  <si>
    <t>Federal, Estatal y Recursos Propios</t>
  </si>
  <si>
    <t>32200-00000-000-000-000</t>
  </si>
  <si>
    <t>Resultado Del Ejercicios Anteriores</t>
  </si>
  <si>
    <t>Federal Estatal, Municipal y Recursos Propios</t>
  </si>
  <si>
    <t>32310-00000-000-000-000</t>
  </si>
  <si>
    <t>32320-00000-000-000-000</t>
  </si>
  <si>
    <t>32390-00000-000-000-000</t>
  </si>
  <si>
    <t>Revaluos de Bienes e Inmuebles</t>
  </si>
  <si>
    <t>Revaluos de Bienes Muebles</t>
  </si>
  <si>
    <t>Otros Revaluos</t>
  </si>
  <si>
    <t>Recursos Propios</t>
  </si>
  <si>
    <t>32520-00000-000-000-000</t>
  </si>
  <si>
    <t>Cambio por Errores Contables</t>
  </si>
  <si>
    <t>Subtotal</t>
  </si>
  <si>
    <t>"Bajo protesta de decir verdad declaramos que los Estados Financieros y sus Notas son razonablemente correctos y son responsabilidad del emisor"</t>
  </si>
  <si>
    <r>
      <t xml:space="preserve">IV)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LUJO DE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FECTIVO</t>
    </r>
  </si>
  <si>
    <t>Concepto</t>
  </si>
  <si>
    <t xml:space="preserve">Efectivo </t>
  </si>
  <si>
    <t>11110-00000-000-000-000</t>
  </si>
  <si>
    <t>Efectivo</t>
  </si>
  <si>
    <t>Bancos - Tesorería</t>
  </si>
  <si>
    <t>11120-00000-000-000-000</t>
  </si>
  <si>
    <t>Bancos/tesoreria</t>
  </si>
  <si>
    <t>Bancos - Dependencias</t>
  </si>
  <si>
    <t>11130-00000-000-000-000</t>
  </si>
  <si>
    <t>Bancos/Dependencias y otros</t>
  </si>
  <si>
    <t>Inversiones Temporales (hasta 3 meses)</t>
  </si>
  <si>
    <t>11140-00000-000-000-000</t>
  </si>
  <si>
    <t xml:space="preserve">Inversiones temporales </t>
  </si>
  <si>
    <t>Fondos con  afecación específica</t>
  </si>
  <si>
    <t>11150-00000-000-000-000</t>
  </si>
  <si>
    <t>Fondos con efectaciones especificas</t>
  </si>
  <si>
    <t>11160-00000-000-000-000</t>
  </si>
  <si>
    <t>Total efectivo y equivalente</t>
  </si>
  <si>
    <t>Efectivo y Equivalente</t>
  </si>
  <si>
    <t>Depósitos de Fondos de Terceros en garantía y/o Administración</t>
  </si>
  <si>
    <t>Otros Efectivos y Equivalentes</t>
  </si>
  <si>
    <t>11190-00000-000-000-000</t>
  </si>
  <si>
    <t>2.-   Detallar las adquisiciones de las Actividades de Inversión efectivamente pagadas, respecto del apartado de aplicación.</t>
  </si>
  <si>
    <t>Adquisiciones de Actividades de Inversión efectivamente pagadas</t>
  </si>
  <si>
    <t>Bienes Inmuebles, Infraestructura y Construccion</t>
  </si>
  <si>
    <t>Edificio No Habitacionales</t>
  </si>
  <si>
    <t>Construcciones en Proceso de Dom Publico</t>
  </si>
  <si>
    <t>Construcciones en Proceso en Bienes Propios</t>
  </si>
  <si>
    <t>Otros Bienes Inmuebles</t>
  </si>
  <si>
    <t>Mobiliario y Equipo de Administración</t>
  </si>
  <si>
    <t>Mobiliario y Equipo Educacional y Recrativo</t>
  </si>
  <si>
    <t>Equipo e Instrumental MédIco y de Laboratorio</t>
  </si>
  <si>
    <t>Vehículos y Equipo de Transporte</t>
  </si>
  <si>
    <t>Equipo de Defensa y Seguridad</t>
  </si>
  <si>
    <t>Maquinaria y Otros Eqpo y herramientas</t>
  </si>
  <si>
    <t>Colecciones, Obras de Arte y Objetos Valiosos</t>
  </si>
  <si>
    <t>ActIvos Biologicos</t>
  </si>
  <si>
    <t>"Bajo protesta de decir verdad declaramos que los Estados Financieros y sus Notas son razonablemente correctos y son responsabilidad del emisor.</t>
  </si>
  <si>
    <t>3.   Presentar la Conciliación de los Flujos de Efectivo Netos de las Actividades de Operación y los Saldos de Resultados del Ejercicio (Ahorro/Desahorro).</t>
  </si>
  <si>
    <t>Resultados del Ejercicio Ahorro/Desahorro</t>
  </si>
  <si>
    <t>Movimientos de partidas (o rubros) que no afectan al efectivo</t>
  </si>
  <si>
    <t>Incremento en provisiones</t>
  </si>
  <si>
    <t>Incremento en Inversiones producido por revaluación</t>
  </si>
  <si>
    <t>Ganacia/pérdida en venta Bienes Muebles, Inmuebles e Intangibles.</t>
  </si>
  <si>
    <t>Intereses , Comisiones y Otros Gastos de la Deuda Publica</t>
  </si>
  <si>
    <t>Incremento de Cuentas por Cobrar</t>
  </si>
  <si>
    <t>Flujos de Efectivo Netos de las Actividades de Operación</t>
  </si>
  <si>
    <t>V) CONCILIACIÓN ENTRE LOS INGRESOS PRESUPUESTARIOS Y CONTABLES, ASI COMO ENTRE LOS EGRESOS PRESUPUESTARIOS Y LOS GASTOS CONTABLES.</t>
  </si>
  <si>
    <t>Se debe al registro contable de las prestaciones laborales como son: Aguinaldo, Prima Vacacional, Prima Dominical Horas Extras, Compensaciones que en su momento se les pagara a los trabajadores.</t>
  </si>
  <si>
    <t>Aplicación del 5% sobre la emisión de recibos de ejercicios anteriores, a usuarios por la autorización de campañas</t>
  </si>
  <si>
    <t>Depreciación en linea recta con tasa del 10% de los siguientes bienes: Maq. Y eqpo. De Sistema de Agua, de Alcantarillado, y 4% en Obras en Operación agua potable y Alcantarillado</t>
  </si>
  <si>
    <t>11141-51013-009-000-000</t>
  </si>
  <si>
    <t>Inversión BBVA cta. 0021</t>
  </si>
  <si>
    <t>Pagaré con rendimiento liquidable al vencimiento.</t>
  </si>
  <si>
    <t>22500-00000-000-000-000</t>
  </si>
  <si>
    <t>Fondos y Bienes de Terceros en Garantía y/o Administración a Largo Plazo</t>
  </si>
  <si>
    <t>Fondos y Bienes de Terceros en Garantía y/o Administración a Corto Plazo</t>
  </si>
  <si>
    <t>21600-00000-000-000-000</t>
  </si>
  <si>
    <t>(Cifras en Pesos)</t>
  </si>
  <si>
    <t>9.   Se informará de manera agrupada por cuenta, los rubros de activos intengibles y diferidos, su monto y naturaleza, amortización del ejercicio acumulada, tasa y métodos aplicados</t>
  </si>
  <si>
    <t>Comision de Agua Potable y Alcantarillado del Municipio de Acapulco</t>
  </si>
  <si>
    <t>Conciliación entre los Ingresos Presupuestarios y Contables</t>
  </si>
  <si>
    <t>del 1° de Enero al 31 de Diciembre de 2023.</t>
  </si>
  <si>
    <t>(Cifras en pesos)</t>
  </si>
  <si>
    <t>1. Total de Ingresos Presupuestarios</t>
  </si>
  <si>
    <t>2. Más Ingresos Contables No Presupuestarios</t>
  </si>
  <si>
    <t>2.1     Ingresos Financieros</t>
  </si>
  <si>
    <t>2.2     Incremento por Variación de Inventarios</t>
  </si>
  <si>
    <t>2.3     Disminución del Exceso de Estimaciones por Pérdida o Deterioro u Obsolescencia</t>
  </si>
  <si>
    <t>2.4     Disminución del Exceso de Provisiones</t>
  </si>
  <si>
    <t>2.5     Otros Ingresos y Beneficios Varios</t>
  </si>
  <si>
    <t>2.6     Otros Ingresos Contables No Presupuestarios</t>
  </si>
  <si>
    <t>3. Menos Ingresos Presupuestarios No Contables</t>
  </si>
  <si>
    <t>3.1     Aprovechamientos Patrimoniales</t>
  </si>
  <si>
    <t>3.2     Ingresos Derivados de Financiamientos</t>
  </si>
  <si>
    <t>3.3     Otros Ingresos Presupuestarios No Contables</t>
  </si>
  <si>
    <t>1. Total de Ingresos Contables</t>
  </si>
  <si>
    <t>1. Total de Egresos Presupuestarios</t>
  </si>
  <si>
    <t>2. Menos Egresos Presupuestarios No Contables</t>
  </si>
  <si>
    <t>2.1     Materias Primas y Materiales de Producción y Comercialización</t>
  </si>
  <si>
    <t>2.2     Materiales y Suministros</t>
  </si>
  <si>
    <t>2.3     Mobiliario y Equipo de Administración</t>
  </si>
  <si>
    <t>2.4     Mobiliario y Equipo Educacional y Recreativo</t>
  </si>
  <si>
    <t>2.5     Equipo e Instrumental Médico y de Laboratorio</t>
  </si>
  <si>
    <t>2.6     Vehículos y Equipo de Transporte</t>
  </si>
  <si>
    <t>2.7     Equipo de Defensa y Seguridad</t>
  </si>
  <si>
    <t>2.8     Maquinaria, Otros Equipos y Herramientas</t>
  </si>
  <si>
    <t>2.9     Activos Biológicos</t>
  </si>
  <si>
    <t>2.10    Bienes Inmuebles</t>
  </si>
  <si>
    <t>2.11    Activos Intangibles</t>
  </si>
  <si>
    <t>2.12    Obra Pública en Bienes de Dominio Público</t>
  </si>
  <si>
    <t>2.13    Obra Pública en Bienes Propios</t>
  </si>
  <si>
    <t>2.14    Acciones y Particiapaciones de Capital</t>
  </si>
  <si>
    <t>2.15    Compra de Títulos y Valores</t>
  </si>
  <si>
    <t>2.16    Concesión de Préstamos</t>
  </si>
  <si>
    <t>2.17    Inversiones en Fideicomisos, Mandatos y Otros Análogos</t>
  </si>
  <si>
    <t>2.18    Provisiones para Contingencias y Otras Erogaciones Especiales</t>
  </si>
  <si>
    <t>2.19    Amortización de la Deuda Pública</t>
  </si>
  <si>
    <t>2.20    Adeudos de Ejercicios Fiscales Anteriores (ADEFAS)</t>
  </si>
  <si>
    <t>2.21    Otros Egresos Presupuestarios No Contables</t>
  </si>
  <si>
    <t>3. Más Gastos Contables No Presupuestarios</t>
  </si>
  <si>
    <t>3.1     Estimaciones, Depreciaciones, Deterioros, Obsolescencia y Amortizaciones</t>
  </si>
  <si>
    <t>3.2     Provisiones</t>
  </si>
  <si>
    <t>3.3     Disminución de Inventarios</t>
  </si>
  <si>
    <t>3.4     Otros Gastos</t>
  </si>
  <si>
    <t>3.5     Inversión Pública no Capitalizable</t>
  </si>
  <si>
    <t>3.6     Materiales y Suministros (consumos)</t>
  </si>
  <si>
    <t>3.7     Otros Gastos Contables No Presupuestarios</t>
  </si>
  <si>
    <t>4. Total de Gastos Contables</t>
  </si>
  <si>
    <t>Pago de Estímulos a Servidores Publicos</t>
  </si>
  <si>
    <t>55160-00000-000-000-000</t>
  </si>
  <si>
    <t>Deterioro de Bienes</t>
  </si>
  <si>
    <t>Disminución de Bienes por pérdida u obsolescencia</t>
  </si>
  <si>
    <t>1.   Presentar el análisis de las cifras del periodo actual  y periodo anterior  del Efectivo y Equivalentes al Efectivo, al Final del ejercicio del Estado de Flujos de Efectivo, respecto a la composición del rubro de Efectivo y Equivalentes.</t>
  </si>
  <si>
    <t>Subsidios y subvenciones</t>
  </si>
  <si>
    <t>55930-00000-000-000-000</t>
  </si>
  <si>
    <t>Bonificaciones y Descuentos Otorgados</t>
  </si>
  <si>
    <t xml:space="preserve">Se pagan diversos tipo de nominas entre ellos, Nomina Base que cuenta con 949 trabajadores, Nomina de Contrato con 533 trabajadores  Nomina Eventual 191 trabajadore, Nomina Funcionarios 54 , Nomina de Considerados Base 26 trabajadores aumentando 2 trabajadores, Nomina de considerados manual 8 Trabajadores aumentando 4 trabajadores. </t>
  </si>
  <si>
    <t>Registros por diferencia en las comprobaciones de gastos entre otros.</t>
  </si>
  <si>
    <t>Perdidas por Responsabilidades</t>
  </si>
  <si>
    <t>55920-00000-000-000-000</t>
  </si>
  <si>
    <t>Intereses bancarios en cuentas productivas, Intereses por inversiones..</t>
  </si>
  <si>
    <t>Son retribuciones del ISR por Salarios de acuerdo a la Ley de Coordinaciòn Fiscal Art.- 3B</t>
  </si>
  <si>
    <r>
      <t xml:space="preserve">Consumo de gasolina y diesel para el parque vehícular </t>
    </r>
    <r>
      <rPr>
        <b/>
        <sz val="10"/>
        <color rgb="FF000000"/>
        <rFont val="Arial"/>
        <family val="2"/>
      </rPr>
      <t>propio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(120 Móviles)</t>
    </r>
    <r>
      <rPr>
        <sz val="10"/>
        <color rgb="FF000000"/>
        <rFont val="Arial"/>
        <family val="2"/>
      </rPr>
      <t xml:space="preserve"> y parque de vehículos en </t>
    </r>
    <r>
      <rPr>
        <b/>
        <sz val="10"/>
        <color rgb="FF000000"/>
        <rFont val="Arial"/>
        <family val="2"/>
      </rPr>
      <t>comodato ( 11 móviles)</t>
    </r>
    <r>
      <rPr>
        <sz val="10"/>
        <color rgb="FF000000"/>
        <rFont val="Arial"/>
        <family val="2"/>
      </rPr>
      <t>, para las actividades propias de cada dirección, cabe comentar que el costo del combustible es variable.</t>
    </r>
  </si>
  <si>
    <t>Adquisición de Productos Quimicos como Cloro Gas, Hipoclorito de Sodio para la Potabilización del Agua que se distribuye a la Ciudadania en Acapulco.</t>
  </si>
  <si>
    <t>Reparaciones de bombas y motores en papagayo II</t>
  </si>
  <si>
    <t>Se registran los Derechos por el uso y aprovechamiento de Aguas Nacionales, Sentencias y Resoluciones por Autoridad Competente, Impuestos y Derechos, Impuestos sobre nominas etc.</t>
  </si>
  <si>
    <t>Adqusición de Herramientas menores como llaves stilson, pinzas,barrotes desarmadores, varillas de desasolve etc. Para la operatividad del organismo operador y mantenimiento en las redes hidrosanitarias.</t>
  </si>
  <si>
    <t>Son Bonificaciones que el Organismo otorgó a Usuario mediante el "Programa Huracan Otis 2023"</t>
  </si>
  <si>
    <t>Estudios, Formulación y Evaluación de Proyectos.</t>
  </si>
  <si>
    <t>Del 1° de Enero al 30 de Junio de 2024.</t>
  </si>
  <si>
    <t>del 1° de Enero al 30 de Junio de 2024.</t>
  </si>
  <si>
    <t>Ajuste por depuración a la cuenta de Almacenes aprobada en la Segunda Sección Ordinaria del Consejo de Administración del 27/06/24 contenida en el punto ocho del orden del dia.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</si>
</sst>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" fillId="0" borderId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948">
    <xf numFmtId="0" fontId="0" fillId="0" borderId="0" xfId="0"/>
    <xf numFmtId="0" fontId="1" fillId="0" borderId="0" xfId="1"/>
    <xf numFmtId="0" fontId="8" fillId="0" borderId="1" xfId="3" applyFont="1" applyFill="1" applyBorder="1" applyAlignment="1">
      <alignment horizontal="center" vertical="center"/>
    </xf>
    <xf numFmtId="44" fontId="8" fillId="0" borderId="2" xfId="4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top" wrapText="1"/>
    </xf>
    <xf numFmtId="0" fontId="5" fillId="0" borderId="0" xfId="0" applyFont="1" applyAlignment="1">
      <alignment horizontal="justify" vertical="justify"/>
    </xf>
    <xf numFmtId="0" fontId="4" fillId="0" borderId="0" xfId="0" applyFont="1" applyAlignment="1">
      <alignment vertical="justify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vertical="center" wrapText="1"/>
    </xf>
    <xf numFmtId="10" fontId="10" fillId="0" borderId="5" xfId="6" applyNumberFormat="1" applyFont="1" applyBorder="1" applyAlignment="1">
      <alignment vertical="center"/>
    </xf>
    <xf numFmtId="164" fontId="12" fillId="0" borderId="5" xfId="4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top" wrapText="1"/>
    </xf>
    <xf numFmtId="164" fontId="13" fillId="0" borderId="5" xfId="4" applyNumberFormat="1" applyFont="1" applyFill="1" applyBorder="1" applyAlignment="1">
      <alignment vertical="top" wrapText="1"/>
    </xf>
    <xf numFmtId="0" fontId="9" fillId="3" borderId="8" xfId="2" applyFont="1" applyFill="1" applyBorder="1" applyAlignment="1">
      <alignment horizontal="center" vertical="top" wrapText="1"/>
    </xf>
    <xf numFmtId="164" fontId="8" fillId="0" borderId="7" xfId="4" applyNumberFormat="1" applyFont="1" applyFill="1" applyBorder="1" applyAlignment="1">
      <alignment horizontal="right" vertical="center" wrapText="1"/>
    </xf>
    <xf numFmtId="0" fontId="11" fillId="3" borderId="8" xfId="2" applyFont="1" applyFill="1" applyBorder="1" applyAlignment="1">
      <alignment horizontal="center" vertical="top" wrapText="1"/>
    </xf>
    <xf numFmtId="164" fontId="11" fillId="0" borderId="5" xfId="4" applyNumberFormat="1" applyFont="1" applyFill="1" applyBorder="1" applyAlignment="1">
      <alignment vertical="top" wrapText="1"/>
    </xf>
    <xf numFmtId="164" fontId="11" fillId="0" borderId="7" xfId="4" applyNumberFormat="1" applyFont="1" applyFill="1" applyBorder="1" applyAlignment="1">
      <alignment vertical="top" wrapText="1"/>
    </xf>
    <xf numFmtId="164" fontId="11" fillId="0" borderId="5" xfId="4" applyNumberFormat="1" applyFont="1" applyFill="1" applyBorder="1" applyAlignment="1">
      <alignment horizontal="right" wrapText="1"/>
    </xf>
    <xf numFmtId="164" fontId="11" fillId="0" borderId="5" xfId="4" applyNumberFormat="1" applyFont="1" applyFill="1" applyBorder="1" applyAlignment="1">
      <alignment wrapText="1"/>
    </xf>
    <xf numFmtId="0" fontId="9" fillId="3" borderId="9" xfId="2" applyFont="1" applyFill="1" applyBorder="1" applyAlignment="1">
      <alignment horizontal="center" vertical="top" wrapText="1"/>
    </xf>
    <xf numFmtId="7" fontId="9" fillId="3" borderId="10" xfId="4" applyNumberFormat="1" applyFont="1" applyFill="1" applyBorder="1" applyAlignment="1">
      <alignment vertical="top" wrapText="1"/>
    </xf>
    <xf numFmtId="44" fontId="8" fillId="0" borderId="3" xfId="4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top" wrapText="1"/>
    </xf>
    <xf numFmtId="0" fontId="11" fillId="3" borderId="18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justify"/>
    </xf>
    <xf numFmtId="0" fontId="15" fillId="0" borderId="0" xfId="1" applyFont="1"/>
    <xf numFmtId="0" fontId="14" fillId="0" borderId="4" xfId="7" applyFont="1" applyBorder="1" applyAlignment="1">
      <alignment horizontal="center" vertical="top" wrapText="1"/>
    </xf>
    <xf numFmtId="0" fontId="10" fillId="0" borderId="4" xfId="7" applyFont="1" applyBorder="1" applyAlignment="1">
      <alignment horizontal="center" wrapText="1"/>
    </xf>
    <xf numFmtId="164" fontId="9" fillId="0" borderId="5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right" vertical="center" wrapText="1"/>
    </xf>
    <xf numFmtId="164" fontId="11" fillId="0" borderId="5" xfId="4" applyNumberFormat="1" applyFont="1" applyFill="1" applyBorder="1" applyAlignment="1">
      <alignment vertical="center" wrapText="1"/>
    </xf>
    <xf numFmtId="7" fontId="9" fillId="3" borderId="10" xfId="4" applyNumberFormat="1" applyFont="1" applyFill="1" applyBorder="1" applyAlignment="1">
      <alignment vertical="center" wrapText="1"/>
    </xf>
    <xf numFmtId="164" fontId="11" fillId="0" borderId="7" xfId="4" applyNumberFormat="1" applyFont="1" applyFill="1" applyBorder="1" applyAlignment="1">
      <alignment vertical="center" wrapText="1"/>
    </xf>
    <xf numFmtId="164" fontId="9" fillId="0" borderId="7" xfId="4" applyNumberFormat="1" applyFont="1" applyFill="1" applyBorder="1" applyAlignment="1">
      <alignment vertical="center" wrapText="1"/>
    </xf>
    <xf numFmtId="0" fontId="1" fillId="0" borderId="0" xfId="1" applyAlignment="1"/>
    <xf numFmtId="0" fontId="0" fillId="0" borderId="0" xfId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0" fontId="8" fillId="4" borderId="5" xfId="4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center" wrapText="1"/>
    </xf>
    <xf numFmtId="44" fontId="10" fillId="4" borderId="5" xfId="4" applyFont="1" applyFill="1" applyBorder="1" applyAlignment="1">
      <alignment vertical="center" wrapText="1"/>
    </xf>
    <xf numFmtId="44" fontId="10" fillId="4" borderId="5" xfId="4" applyFont="1" applyFill="1" applyBorder="1" applyAlignment="1">
      <alignment horizontal="left" vertical="center" wrapText="1"/>
    </xf>
    <xf numFmtId="44" fontId="9" fillId="0" borderId="5" xfId="4" applyFont="1" applyFill="1" applyBorder="1" applyAlignment="1">
      <alignment horizontal="left" vertical="center" wrapText="1"/>
    </xf>
    <xf numFmtId="44" fontId="10" fillId="0" borderId="5" xfId="4" applyFont="1" applyFill="1" applyBorder="1" applyAlignment="1">
      <alignment horizontal="left" vertical="center" wrapText="1"/>
    </xf>
    <xf numFmtId="44" fontId="14" fillId="0" borderId="5" xfId="4" applyFont="1" applyFill="1" applyBorder="1" applyAlignment="1">
      <alignment horizontal="left" vertical="center" wrapText="1"/>
    </xf>
    <xf numFmtId="44" fontId="14" fillId="0" borderId="5" xfId="4" applyFont="1" applyFill="1" applyBorder="1" applyAlignment="1">
      <alignment vertical="center" wrapText="1"/>
    </xf>
    <xf numFmtId="44" fontId="9" fillId="3" borderId="5" xfId="4" applyFont="1" applyFill="1" applyBorder="1" applyAlignment="1">
      <alignment horizontal="left" vertical="center" wrapText="1"/>
    </xf>
    <xf numFmtId="0" fontId="8" fillId="0" borderId="5" xfId="6" applyFont="1" applyBorder="1" applyAlignment="1">
      <alignment horizontal="left" vertical="center" wrapText="1"/>
    </xf>
    <xf numFmtId="0" fontId="16" fillId="0" borderId="5" xfId="6" applyFont="1" applyBorder="1" applyAlignment="1">
      <alignment horizontal="left" vertical="center" wrapText="1"/>
    </xf>
    <xf numFmtId="0" fontId="8" fillId="4" borderId="5" xfId="6" applyFont="1" applyFill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11" fillId="3" borderId="44" xfId="2" applyFont="1" applyFill="1" applyBorder="1" applyAlignment="1">
      <alignment horizontal="center" vertical="top" wrapText="1"/>
    </xf>
    <xf numFmtId="0" fontId="9" fillId="3" borderId="32" xfId="2" applyFont="1" applyFill="1" applyBorder="1" applyAlignment="1">
      <alignment vertical="top" wrapText="1"/>
    </xf>
    <xf numFmtId="0" fontId="0" fillId="0" borderId="33" xfId="0" applyBorder="1"/>
    <xf numFmtId="0" fontId="0" fillId="0" borderId="34" xfId="0" applyBorder="1"/>
    <xf numFmtId="44" fontId="9" fillId="0" borderId="26" xfId="4" applyFont="1" applyFill="1" applyBorder="1" applyAlignment="1">
      <alignment horizontal="right" vertical="top" wrapText="1"/>
    </xf>
    <xf numFmtId="44" fontId="9" fillId="0" borderId="10" xfId="4" applyFont="1" applyFill="1" applyBorder="1" applyAlignment="1">
      <alignment horizontal="right" vertical="top" wrapText="1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6" fillId="0" borderId="7" xfId="10" applyFont="1" applyBorder="1"/>
    <xf numFmtId="0" fontId="16" fillId="0" borderId="5" xfId="10" applyFont="1" applyBorder="1"/>
    <xf numFmtId="0" fontId="14" fillId="0" borderId="5" xfId="1" applyFont="1" applyBorder="1" applyAlignment="1">
      <alignment vertical="center" wrapText="1"/>
    </xf>
    <xf numFmtId="4" fontId="14" fillId="0" borderId="5" xfId="1" applyNumberFormat="1" applyFont="1" applyFill="1" applyBorder="1" applyAlignment="1">
      <alignment horizontal="right" vertical="center" wrapText="1"/>
    </xf>
    <xf numFmtId="0" fontId="14" fillId="0" borderId="5" xfId="1" applyFont="1" applyBorder="1" applyAlignment="1">
      <alignment horizontal="center" vertical="center"/>
    </xf>
    <xf numFmtId="0" fontId="17" fillId="0" borderId="5" xfId="0" applyFont="1" applyBorder="1"/>
    <xf numFmtId="0" fontId="14" fillId="0" borderId="5" xfId="1" applyFont="1" applyFill="1" applyBorder="1"/>
    <xf numFmtId="0" fontId="14" fillId="0" borderId="5" xfId="1" applyFont="1" applyBorder="1"/>
    <xf numFmtId="4" fontId="10" fillId="0" borderId="5" xfId="1" applyNumberFormat="1" applyFont="1" applyFill="1" applyBorder="1" applyAlignment="1">
      <alignment horizontal="right" vertical="center" wrapText="1"/>
    </xf>
    <xf numFmtId="4" fontId="14" fillId="0" borderId="47" xfId="10" applyNumberFormat="1" applyFont="1" applyFill="1" applyBorder="1" applyAlignment="1">
      <alignment horizontal="center" vertical="top" wrapText="1"/>
    </xf>
    <xf numFmtId="0" fontId="14" fillId="0" borderId="7" xfId="10" applyFont="1" applyBorder="1"/>
    <xf numFmtId="49" fontId="10" fillId="0" borderId="5" xfId="10" applyNumberFormat="1" applyFont="1" applyFill="1" applyBorder="1" applyAlignment="1">
      <alignment horizontal="left" vertical="center" wrapText="1"/>
    </xf>
    <xf numFmtId="0" fontId="14" fillId="0" borderId="21" xfId="10" applyFont="1" applyBorder="1"/>
    <xf numFmtId="49" fontId="14" fillId="0" borderId="12" xfId="10" applyNumberFormat="1" applyFont="1" applyFill="1" applyBorder="1" applyAlignment="1">
      <alignment horizontal="left" vertical="center" wrapText="1"/>
    </xf>
    <xf numFmtId="4" fontId="14" fillId="0" borderId="12" xfId="10" applyNumberFormat="1" applyFont="1" applyFill="1" applyBorder="1" applyAlignment="1">
      <alignment horizontal="right" vertical="center" wrapText="1"/>
    </xf>
    <xf numFmtId="0" fontId="14" fillId="0" borderId="22" xfId="10" applyFont="1" applyBorder="1"/>
    <xf numFmtId="0" fontId="14" fillId="0" borderId="5" xfId="10" applyFont="1" applyBorder="1"/>
    <xf numFmtId="49" fontId="10" fillId="0" borderId="12" xfId="10" applyNumberFormat="1" applyFont="1" applyFill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wrapText="1"/>
    </xf>
    <xf numFmtId="4" fontId="6" fillId="0" borderId="22" xfId="0" applyNumberFormat="1" applyFont="1" applyBorder="1" applyAlignment="1">
      <alignment horizontal="right" wrapText="1"/>
    </xf>
    <xf numFmtId="0" fontId="14" fillId="0" borderId="19" xfId="10" applyFont="1" applyBorder="1" applyAlignment="1">
      <alignment vertical="center" wrapText="1"/>
    </xf>
    <xf numFmtId="0" fontId="14" fillId="4" borderId="21" xfId="10" applyFont="1" applyFill="1" applyBorder="1" applyAlignment="1">
      <alignment horizontal="left" vertical="center" wrapText="1"/>
    </xf>
    <xf numFmtId="4" fontId="14" fillId="0" borderId="48" xfId="10" applyNumberFormat="1" applyFont="1" applyFill="1" applyBorder="1" applyAlignment="1">
      <alignment horizontal="center" wrapText="1"/>
    </xf>
    <xf numFmtId="0" fontId="10" fillId="0" borderId="5" xfId="10" applyFont="1" applyBorder="1" applyAlignment="1">
      <alignment vertical="center"/>
    </xf>
    <xf numFmtId="4" fontId="14" fillId="0" borderId="5" xfId="10" applyNumberFormat="1" applyFont="1" applyFill="1" applyBorder="1" applyAlignment="1">
      <alignment horizontal="center" wrapText="1"/>
    </xf>
    <xf numFmtId="4" fontId="6" fillId="0" borderId="0" xfId="0" applyNumberFormat="1" applyFont="1" applyBorder="1" applyAlignment="1">
      <alignment horizontal="right" wrapText="1"/>
    </xf>
    <xf numFmtId="49" fontId="10" fillId="0" borderId="20" xfId="10" applyNumberFormat="1" applyFont="1" applyFill="1" applyBorder="1" applyAlignment="1">
      <alignment horizontal="left" vertical="center" wrapText="1"/>
    </xf>
    <xf numFmtId="44" fontId="11" fillId="0" borderId="5" xfId="4" applyFont="1" applyFill="1" applyBorder="1" applyAlignment="1">
      <alignment horizontal="right" vertical="center" wrapText="1"/>
    </xf>
    <xf numFmtId="10" fontId="10" fillId="0" borderId="5" xfId="6" applyNumberFormat="1" applyFont="1" applyBorder="1" applyAlignment="1">
      <alignment horizontal="center" vertical="center"/>
    </xf>
    <xf numFmtId="44" fontId="9" fillId="0" borderId="5" xfId="4" applyFont="1" applyFill="1" applyBorder="1" applyAlignment="1">
      <alignment horizontal="right" vertical="center" wrapText="1"/>
    </xf>
    <xf numFmtId="49" fontId="14" fillId="0" borderId="5" xfId="10" applyNumberFormat="1" applyFont="1" applyFill="1" applyBorder="1" applyAlignment="1">
      <alignment horizontal="left" vertical="center" wrapText="1"/>
    </xf>
    <xf numFmtId="0" fontId="14" fillId="4" borderId="7" xfId="10" applyFont="1" applyFill="1" applyBorder="1" applyAlignment="1">
      <alignment horizontal="center" vertical="center" wrapText="1"/>
    </xf>
    <xf numFmtId="0" fontId="14" fillId="4" borderId="41" xfId="10" applyFont="1" applyFill="1" applyBorder="1" applyAlignment="1">
      <alignment horizontal="left" vertical="center" wrapText="1"/>
    </xf>
    <xf numFmtId="0" fontId="14" fillId="0" borderId="5" xfId="10" applyFont="1" applyBorder="1" applyAlignment="1">
      <alignment vertical="center" wrapText="1"/>
    </xf>
    <xf numFmtId="4" fontId="14" fillId="4" borderId="7" xfId="11" applyNumberFormat="1" applyFont="1" applyFill="1" applyBorder="1" applyAlignment="1">
      <alignment horizontal="center" vertical="center" wrapText="1"/>
    </xf>
    <xf numFmtId="4" fontId="14" fillId="0" borderId="39" xfId="10" applyNumberFormat="1" applyFont="1" applyFill="1" applyBorder="1" applyAlignment="1">
      <alignment horizontal="center" vertical="center" wrapText="1"/>
    </xf>
    <xf numFmtId="0" fontId="16" fillId="0" borderId="5" xfId="10" applyFont="1" applyBorder="1" applyAlignment="1">
      <alignment horizontal="left" vertical="center"/>
    </xf>
    <xf numFmtId="0" fontId="16" fillId="0" borderId="19" xfId="10" applyFont="1" applyBorder="1" applyAlignment="1">
      <alignment horizontal="left" vertical="center"/>
    </xf>
    <xf numFmtId="49" fontId="8" fillId="0" borderId="16" xfId="10" applyNumberFormat="1" applyFont="1" applyFill="1" applyBorder="1" applyAlignment="1">
      <alignment horizontal="left" vertical="center" wrapText="1"/>
    </xf>
    <xf numFmtId="49" fontId="8" fillId="0" borderId="55" xfId="10" applyNumberFormat="1" applyFont="1" applyFill="1" applyBorder="1" applyAlignment="1">
      <alignment horizontal="left" vertical="center" wrapText="1"/>
    </xf>
    <xf numFmtId="0" fontId="8" fillId="4" borderId="7" xfId="10" applyFont="1" applyFill="1" applyBorder="1" applyAlignment="1">
      <alignment horizontal="center" vertical="center" wrapText="1"/>
    </xf>
    <xf numFmtId="0" fontId="16" fillId="0" borderId="40" xfId="10" applyFont="1" applyBorder="1" applyAlignment="1">
      <alignment horizontal="center" vertical="center"/>
    </xf>
    <xf numFmtId="49" fontId="8" fillId="0" borderId="20" xfId="10" applyNumberFormat="1" applyFont="1" applyFill="1" applyBorder="1" applyAlignment="1">
      <alignment horizontal="left" vertical="center" wrapText="1"/>
    </xf>
    <xf numFmtId="49" fontId="16" fillId="0" borderId="21" xfId="10" applyNumberFormat="1" applyFont="1" applyFill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16" fillId="0" borderId="58" xfId="0" applyNumberFormat="1" applyFont="1" applyBorder="1" applyAlignment="1">
      <alignment horizontal="right" vertical="center" wrapText="1"/>
    </xf>
    <xf numFmtId="4" fontId="8" fillId="0" borderId="55" xfId="10" applyNumberFormat="1" applyFont="1" applyFill="1" applyBorder="1" applyAlignment="1">
      <alignment horizontal="right" vertical="center" wrapText="1"/>
    </xf>
    <xf numFmtId="4" fontId="8" fillId="0" borderId="39" xfId="0" applyNumberFormat="1" applyFont="1" applyBorder="1" applyAlignment="1">
      <alignment horizontal="right" vertical="center" wrapText="1"/>
    </xf>
    <xf numFmtId="0" fontId="16" fillId="0" borderId="58" xfId="10" applyFont="1" applyBorder="1" applyAlignment="1">
      <alignment horizontal="center" vertical="center"/>
    </xf>
    <xf numFmtId="0" fontId="16" fillId="0" borderId="17" xfId="10" applyFont="1" applyBorder="1" applyAlignment="1">
      <alignment horizontal="center" vertical="center"/>
    </xf>
    <xf numFmtId="0" fontId="16" fillId="0" borderId="7" xfId="12" applyFont="1" applyBorder="1"/>
    <xf numFmtId="0" fontId="16" fillId="0" borderId="7" xfId="12" applyFont="1" applyBorder="1" applyAlignment="1">
      <alignment vertical="top" wrapText="1"/>
    </xf>
    <xf numFmtId="0" fontId="16" fillId="0" borderId="7" xfId="12" applyFont="1" applyBorder="1" applyAlignment="1">
      <alignment vertical="center" wrapText="1"/>
    </xf>
    <xf numFmtId="0" fontId="16" fillId="0" borderId="7" xfId="12" applyFont="1" applyBorder="1" applyAlignment="1">
      <alignment wrapText="1"/>
    </xf>
    <xf numFmtId="0" fontId="16" fillId="0" borderId="7" xfId="12" applyFont="1" applyBorder="1" applyAlignment="1">
      <alignment horizontal="left" vertical="center" wrapText="1"/>
    </xf>
    <xf numFmtId="0" fontId="16" fillId="0" borderId="5" xfId="14" applyFont="1" applyBorder="1"/>
    <xf numFmtId="0" fontId="16" fillId="0" borderId="7" xfId="14" applyFont="1" applyBorder="1" applyAlignment="1">
      <alignment wrapText="1"/>
    </xf>
    <xf numFmtId="0" fontId="16" fillId="0" borderId="5" xfId="14" applyFont="1" applyBorder="1" applyAlignment="1">
      <alignment wrapText="1"/>
    </xf>
    <xf numFmtId="0" fontId="16" fillId="0" borderId="5" xfId="14" applyFont="1" applyBorder="1" applyAlignment="1">
      <alignment vertical="top" wrapText="1"/>
    </xf>
    <xf numFmtId="4" fontId="16" fillId="0" borderId="40" xfId="14" applyNumberFormat="1" applyFont="1" applyFill="1" applyBorder="1" applyAlignment="1">
      <alignment horizontal="right" vertical="center" wrapText="1"/>
    </xf>
    <xf numFmtId="4" fontId="8" fillId="0" borderId="38" xfId="14" applyNumberFormat="1" applyFont="1" applyFill="1" applyBorder="1" applyAlignment="1">
      <alignment horizontal="right" wrapText="1"/>
    </xf>
    <xf numFmtId="4" fontId="16" fillId="0" borderId="38" xfId="14" applyNumberFormat="1" applyFont="1" applyFill="1" applyBorder="1" applyAlignment="1">
      <alignment horizontal="right" vertical="center" wrapText="1"/>
    </xf>
    <xf numFmtId="0" fontId="8" fillId="4" borderId="17" xfId="10" applyFont="1" applyFill="1" applyBorder="1" applyAlignment="1">
      <alignment horizontal="center" vertical="center"/>
    </xf>
    <xf numFmtId="49" fontId="16" fillId="0" borderId="39" xfId="10" applyNumberFormat="1" applyFont="1" applyFill="1" applyBorder="1" applyAlignment="1">
      <alignment horizontal="left" vertical="center" wrapText="1"/>
    </xf>
    <xf numFmtId="0" fontId="8" fillId="0" borderId="39" xfId="10" applyFont="1" applyFill="1" applyBorder="1" applyAlignment="1">
      <alignment horizontal="left" vertical="center" wrapText="1"/>
    </xf>
    <xf numFmtId="0" fontId="16" fillId="0" borderId="5" xfId="18" applyFont="1" applyBorder="1"/>
    <xf numFmtId="0" fontId="16" fillId="0" borderId="5" xfId="18" applyFont="1" applyBorder="1" applyAlignment="1">
      <alignment vertical="center" wrapText="1"/>
    </xf>
    <xf numFmtId="0" fontId="16" fillId="0" borderId="5" xfId="10" applyFont="1" applyBorder="1" applyAlignment="1">
      <alignment vertical="center" wrapText="1"/>
    </xf>
    <xf numFmtId="49" fontId="16" fillId="0" borderId="39" xfId="10" applyNumberFormat="1" applyFont="1" applyFill="1" applyBorder="1" applyAlignment="1">
      <alignment horizontal="left" wrapText="1"/>
    </xf>
    <xf numFmtId="0" fontId="3" fillId="0" borderId="0" xfId="12" applyFont="1" applyAlignment="1"/>
    <xf numFmtId="4" fontId="16" fillId="0" borderId="5" xfId="12" applyNumberFormat="1" applyFont="1" applyBorder="1" applyAlignment="1">
      <alignment horizontal="left" wrapText="1"/>
    </xf>
    <xf numFmtId="4" fontId="16" fillId="0" borderId="5" xfId="12" applyNumberFormat="1" applyFont="1" applyBorder="1"/>
    <xf numFmtId="0" fontId="16" fillId="0" borderId="5" xfId="12" applyFont="1" applyBorder="1" applyAlignment="1">
      <alignment horizontal="left" vertical="center" wrapText="1"/>
    </xf>
    <xf numFmtId="0" fontId="8" fillId="4" borderId="20" xfId="12" applyFont="1" applyFill="1" applyBorder="1" applyAlignment="1">
      <alignment horizontal="center" vertical="center" wrapText="1"/>
    </xf>
    <xf numFmtId="0" fontId="16" fillId="0" borderId="20" xfId="12" applyFont="1" applyBorder="1" applyAlignment="1">
      <alignment horizontal="left" vertical="center" wrapText="1"/>
    </xf>
    <xf numFmtId="0" fontId="16" fillId="0" borderId="21" xfId="12" applyFont="1" applyBorder="1" applyAlignment="1">
      <alignment vertical="center"/>
    </xf>
    <xf numFmtId="0" fontId="16" fillId="0" borderId="20" xfId="12" applyFont="1" applyBorder="1" applyAlignment="1">
      <alignment vertical="center"/>
    </xf>
    <xf numFmtId="0" fontId="7" fillId="0" borderId="0" xfId="0" applyFont="1" applyFill="1" applyAlignment="1">
      <alignment horizontal="left" vertical="justify" wrapText="1"/>
    </xf>
    <xf numFmtId="0" fontId="16" fillId="0" borderId="0" xfId="12" applyFont="1" applyBorder="1" applyAlignment="1">
      <alignment horizontal="left" vertical="center" wrapText="1"/>
    </xf>
    <xf numFmtId="49" fontId="8" fillId="0" borderId="0" xfId="12" applyNumberFormat="1" applyFont="1" applyFill="1" applyBorder="1" applyAlignment="1">
      <alignment horizontal="left" vertical="center" wrapText="1"/>
    </xf>
    <xf numFmtId="4" fontId="8" fillId="0" borderId="0" xfId="12" applyNumberFormat="1" applyFont="1" applyFill="1" applyBorder="1" applyAlignment="1">
      <alignment horizontal="right" wrapText="1"/>
    </xf>
    <xf numFmtId="4" fontId="8" fillId="0" borderId="0" xfId="12" applyNumberFormat="1" applyFont="1" applyFill="1" applyBorder="1" applyAlignment="1">
      <alignment horizontal="center" wrapText="1"/>
    </xf>
    <xf numFmtId="0" fontId="16" fillId="0" borderId="0" xfId="12" applyFont="1" applyBorder="1" applyAlignment="1">
      <alignment horizontal="left" wrapText="1"/>
    </xf>
    <xf numFmtId="0" fontId="3" fillId="0" borderId="0" xfId="22" applyFont="1" applyAlignment="1"/>
    <xf numFmtId="0" fontId="10" fillId="0" borderId="5" xfId="22" applyFont="1" applyBorder="1" applyAlignment="1">
      <alignment horizontal="left" wrapText="1"/>
    </xf>
    <xf numFmtId="0" fontId="14" fillId="0" borderId="5" xfId="22" applyFont="1" applyBorder="1" applyAlignment="1">
      <alignment horizontal="left" wrapText="1"/>
    </xf>
    <xf numFmtId="0" fontId="14" fillId="0" borderId="5" xfId="22" applyFont="1" applyBorder="1"/>
    <xf numFmtId="0" fontId="14" fillId="0" borderId="5" xfId="22" applyFont="1" applyBorder="1" applyAlignment="1">
      <alignment horizontal="left"/>
    </xf>
    <xf numFmtId="0" fontId="7" fillId="0" borderId="5" xfId="15" applyFont="1" applyFill="1" applyBorder="1" applyAlignment="1">
      <alignment horizontal="left" vertical="center" wrapText="1"/>
    </xf>
    <xf numFmtId="0" fontId="7" fillId="0" borderId="5" xfId="15" applyFont="1" applyFill="1" applyBorder="1" applyAlignment="1">
      <alignment horizontal="left" vertical="top" wrapText="1"/>
    </xf>
    <xf numFmtId="0" fontId="17" fillId="0" borderId="0" xfId="0" applyFont="1" applyBorder="1"/>
    <xf numFmtId="0" fontId="5" fillId="0" borderId="12" xfId="0" applyFont="1" applyBorder="1" applyAlignment="1">
      <alignment vertical="center"/>
    </xf>
    <xf numFmtId="0" fontId="3" fillId="0" borderId="0" xfId="23" applyFont="1" applyAlignment="1">
      <alignment vertical="center"/>
    </xf>
    <xf numFmtId="0" fontId="8" fillId="0" borderId="0" xfId="12" applyFont="1" applyAlignment="1"/>
    <xf numFmtId="0" fontId="8" fillId="0" borderId="0" xfId="12" applyFont="1" applyBorder="1" applyAlignment="1"/>
    <xf numFmtId="0" fontId="3" fillId="0" borderId="0" xfId="12" applyFont="1" applyAlignment="1">
      <alignment vertical="center"/>
    </xf>
    <xf numFmtId="0" fontId="3" fillId="0" borderId="0" xfId="24" applyFont="1" applyAlignment="1"/>
    <xf numFmtId="0" fontId="16" fillId="0" borderId="5" xfId="24" applyFont="1" applyBorder="1"/>
    <xf numFmtId="4" fontId="16" fillId="0" borderId="5" xfId="24" applyNumberFormat="1" applyFont="1" applyFill="1" applyBorder="1" applyAlignment="1">
      <alignment horizontal="right" wrapText="1"/>
    </xf>
    <xf numFmtId="0" fontId="5" fillId="0" borderId="0" xfId="26" applyFont="1" applyAlignment="1">
      <alignment vertical="center"/>
    </xf>
    <xf numFmtId="0" fontId="16" fillId="0" borderId="0" xfId="24" applyFont="1" applyAlignment="1">
      <alignment horizontal="justify"/>
    </xf>
    <xf numFmtId="0" fontId="16" fillId="0" borderId="5" xfId="24" applyFont="1" applyBorder="1" applyAlignment="1">
      <alignment vertical="center" wrapText="1"/>
    </xf>
    <xf numFmtId="0" fontId="16" fillId="0" borderId="5" xfId="24" applyFont="1" applyBorder="1" applyAlignment="1">
      <alignment horizontal="left" vertical="top" wrapText="1"/>
    </xf>
    <xf numFmtId="0" fontId="16" fillId="0" borderId="5" xfId="24" applyFont="1" applyBorder="1" applyAlignment="1">
      <alignment vertical="top" wrapText="1"/>
    </xf>
    <xf numFmtId="0" fontId="8" fillId="4" borderId="5" xfId="24" applyFont="1" applyFill="1" applyBorder="1" applyAlignment="1">
      <alignment vertical="top" wrapText="1"/>
    </xf>
    <xf numFmtId="0" fontId="16" fillId="4" borderId="5" xfId="24" applyFont="1" applyFill="1" applyBorder="1" applyAlignment="1">
      <alignment vertical="top" wrapText="1"/>
    </xf>
    <xf numFmtId="0" fontId="3" fillId="0" borderId="0" xfId="27" applyFont="1" applyAlignment="1"/>
    <xf numFmtId="0" fontId="14" fillId="0" borderId="0" xfId="27" applyFont="1" applyBorder="1"/>
    <xf numFmtId="0" fontId="14" fillId="0" borderId="0" xfId="27" applyFont="1" applyFill="1" applyBorder="1" applyAlignment="1">
      <alignment horizontal="left" vertical="center" wrapText="1"/>
    </xf>
    <xf numFmtId="4" fontId="10" fillId="0" borderId="0" xfId="27" applyNumberFormat="1" applyFont="1" applyFill="1" applyBorder="1" applyAlignment="1">
      <alignment horizontal="right" wrapText="1"/>
    </xf>
    <xf numFmtId="4" fontId="14" fillId="0" borderId="0" xfId="27" applyNumberFormat="1" applyFont="1" applyFill="1" applyBorder="1" applyAlignment="1">
      <alignment horizontal="right" vertical="center" wrapText="1"/>
    </xf>
    <xf numFmtId="0" fontId="3" fillId="0" borderId="0" xfId="29" applyFont="1" applyAlignment="1"/>
    <xf numFmtId="4" fontId="16" fillId="0" borderId="5" xfId="2" applyNumberFormat="1" applyFont="1" applyBorder="1" applyAlignment="1">
      <alignment vertical="top" wrapText="1"/>
    </xf>
    <xf numFmtId="0" fontId="16" fillId="0" borderId="0" xfId="29" applyFont="1" applyBorder="1"/>
    <xf numFmtId="49" fontId="16" fillId="0" borderId="0" xfId="29" applyNumberFormat="1" applyFont="1" applyFill="1" applyBorder="1" applyAlignment="1">
      <alignment horizontal="left" vertical="center" wrapText="1"/>
    </xf>
    <xf numFmtId="4" fontId="16" fillId="0" borderId="0" xfId="29" applyNumberFormat="1" applyFont="1" applyFill="1" applyBorder="1" applyAlignment="1">
      <alignment horizontal="right" vertical="center" wrapText="1"/>
    </xf>
    <xf numFmtId="4" fontId="16" fillId="0" borderId="0" xfId="29" applyNumberFormat="1" applyFont="1" applyFill="1" applyBorder="1" applyAlignment="1">
      <alignment horizontal="right" wrapText="1"/>
    </xf>
    <xf numFmtId="4" fontId="8" fillId="0" borderId="5" xfId="32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center" vertical="center" wrapText="1"/>
    </xf>
    <xf numFmtId="0" fontId="16" fillId="0" borderId="5" xfId="34" applyFont="1" applyBorder="1"/>
    <xf numFmtId="0" fontId="16" fillId="0" borderId="5" xfId="34" applyFont="1" applyBorder="1" applyAlignment="1">
      <alignment vertical="center" wrapText="1"/>
    </xf>
    <xf numFmtId="0" fontId="16" fillId="0" borderId="5" xfId="34" applyFont="1" applyBorder="1" applyAlignment="1">
      <alignment horizontal="left" vertical="center" wrapText="1"/>
    </xf>
    <xf numFmtId="11" fontId="16" fillId="0" borderId="5" xfId="34" applyNumberFormat="1" applyFont="1" applyBorder="1" applyAlignment="1">
      <alignment vertical="center" wrapText="1"/>
    </xf>
    <xf numFmtId="11" fontId="16" fillId="0" borderId="5" xfId="34" applyNumberFormat="1" applyFont="1" applyBorder="1" applyAlignment="1">
      <alignment horizontal="left" vertical="center" wrapText="1"/>
    </xf>
    <xf numFmtId="0" fontId="16" fillId="0" borderId="5" xfId="34" applyFont="1" applyBorder="1" applyAlignment="1">
      <alignment horizontal="center" vertical="center" wrapText="1"/>
    </xf>
    <xf numFmtId="4" fontId="8" fillId="0" borderId="20" xfId="34" applyNumberFormat="1" applyFont="1" applyFill="1" applyBorder="1" applyAlignment="1">
      <alignment vertical="center" wrapText="1"/>
    </xf>
    <xf numFmtId="4" fontId="8" fillId="0" borderId="5" xfId="34" applyNumberFormat="1" applyFont="1" applyFill="1" applyBorder="1" applyAlignment="1">
      <alignment vertical="center" wrapText="1"/>
    </xf>
    <xf numFmtId="0" fontId="14" fillId="0" borderId="4" xfId="7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4" fontId="14" fillId="0" borderId="7" xfId="10" applyNumberFormat="1" applyFont="1" applyFill="1" applyBorder="1" applyAlignment="1">
      <alignment horizontal="right" vertical="center" wrapText="1"/>
    </xf>
    <xf numFmtId="4" fontId="14" fillId="0" borderId="39" xfId="10" applyNumberFormat="1" applyFont="1" applyFill="1" applyBorder="1" applyAlignment="1">
      <alignment horizontal="right" vertical="center" wrapText="1"/>
    </xf>
    <xf numFmtId="4" fontId="14" fillId="0" borderId="37" xfId="10" applyNumberFormat="1" applyFont="1" applyFill="1" applyBorder="1" applyAlignment="1">
      <alignment horizontal="right" vertical="center" wrapText="1"/>
    </xf>
    <xf numFmtId="0" fontId="17" fillId="0" borderId="0" xfId="1" applyFont="1" applyAlignment="1">
      <alignment horizontal="right"/>
    </xf>
    <xf numFmtId="4" fontId="16" fillId="0" borderId="40" xfId="0" applyNumberFormat="1" applyFont="1" applyBorder="1" applyAlignment="1">
      <alignment horizontal="right" vertical="center" wrapText="1"/>
    </xf>
    <xf numFmtId="4" fontId="16" fillId="0" borderId="58" xfId="10" applyNumberFormat="1" applyFont="1" applyFill="1" applyBorder="1" applyAlignment="1">
      <alignment horizontal="right" vertical="center" wrapText="1"/>
    </xf>
    <xf numFmtId="0" fontId="16" fillId="0" borderId="56" xfId="10" applyFont="1" applyBorder="1" applyAlignment="1">
      <alignment horizontal="center" vertical="center"/>
    </xf>
    <xf numFmtId="4" fontId="16" fillId="0" borderId="39" xfId="10" applyNumberFormat="1" applyFont="1" applyFill="1" applyBorder="1" applyAlignment="1">
      <alignment horizontal="center" vertical="center" wrapText="1"/>
    </xf>
    <xf numFmtId="0" fontId="16" fillId="0" borderId="19" xfId="10" applyFont="1" applyBorder="1" applyAlignment="1">
      <alignment horizontal="left" vertical="center" wrapText="1"/>
    </xf>
    <xf numFmtId="0" fontId="16" fillId="0" borderId="5" xfId="10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164" fontId="12" fillId="0" borderId="5" xfId="4" applyNumberFormat="1" applyFont="1" applyFill="1" applyBorder="1" applyAlignment="1">
      <alignment vertical="top" wrapText="1"/>
    </xf>
    <xf numFmtId="0" fontId="14" fillId="0" borderId="0" xfId="7" applyFont="1" applyBorder="1" applyAlignment="1">
      <alignment horizontal="left" vertical="center"/>
    </xf>
    <xf numFmtId="164" fontId="11" fillId="0" borderId="0" xfId="4" applyNumberFormat="1" applyFont="1" applyFill="1" applyBorder="1" applyAlignment="1">
      <alignment horizontal="right" vertical="center" wrapText="1"/>
    </xf>
    <xf numFmtId="164" fontId="11" fillId="0" borderId="0" xfId="4" applyNumberFormat="1" applyFont="1" applyFill="1" applyBorder="1" applyAlignment="1">
      <alignment horizontal="right" wrapText="1"/>
    </xf>
    <xf numFmtId="164" fontId="11" fillId="0" borderId="0" xfId="4" applyNumberFormat="1" applyFont="1" applyFill="1" applyBorder="1" applyAlignment="1">
      <alignment horizontal="center" wrapText="1"/>
    </xf>
    <xf numFmtId="0" fontId="14" fillId="0" borderId="0" xfId="7" applyFont="1" applyBorder="1" applyAlignment="1">
      <alignment horizontal="center" wrapText="1"/>
    </xf>
    <xf numFmtId="0" fontId="0" fillId="0" borderId="0" xfId="0" applyBorder="1"/>
    <xf numFmtId="0" fontId="14" fillId="0" borderId="5" xfId="7" applyFont="1" applyBorder="1" applyAlignment="1">
      <alignment horizontal="center" wrapText="1"/>
    </xf>
    <xf numFmtId="0" fontId="14" fillId="0" borderId="8" xfId="7" applyFont="1" applyBorder="1" applyAlignment="1">
      <alignment horizontal="center" wrapText="1"/>
    </xf>
    <xf numFmtId="164" fontId="11" fillId="0" borderId="7" xfId="4" applyNumberFormat="1" applyFont="1" applyFill="1" applyBorder="1" applyAlignment="1">
      <alignment wrapText="1"/>
    </xf>
    <xf numFmtId="0" fontId="3" fillId="0" borderId="0" xfId="23" applyFont="1" applyAlignment="1"/>
    <xf numFmtId="0" fontId="6" fillId="0" borderId="0" xfId="0" applyFont="1" applyBorder="1" applyAlignment="1">
      <alignment vertical="center"/>
    </xf>
    <xf numFmtId="0" fontId="5" fillId="0" borderId="0" xfId="2" applyFont="1" applyBorder="1" applyAlignment="1">
      <alignment horizontal="left" wrapText="1"/>
    </xf>
    <xf numFmtId="4" fontId="16" fillId="0" borderId="63" xfId="0" applyNumberFormat="1" applyFont="1" applyBorder="1" applyAlignment="1">
      <alignment horizontal="right" vertical="center" wrapText="1"/>
    </xf>
    <xf numFmtId="7" fontId="11" fillId="0" borderId="5" xfId="4" applyNumberFormat="1" applyFont="1" applyFill="1" applyBorder="1" applyAlignment="1">
      <alignment horizontal="right" vertical="center" wrapText="1"/>
    </xf>
    <xf numFmtId="44" fontId="8" fillId="0" borderId="5" xfId="4" applyFont="1" applyFill="1" applyBorder="1" applyAlignment="1">
      <alignment horizontal="center" vertical="center" wrapText="1"/>
    </xf>
    <xf numFmtId="9" fontId="4" fillId="0" borderId="5" xfId="2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" fontId="8" fillId="0" borderId="5" xfId="24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/>
    <xf numFmtId="0" fontId="8" fillId="0" borderId="1" xfId="7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4" fontId="8" fillId="0" borderId="5" xfId="5" applyNumberFormat="1" applyFont="1" applyFill="1" applyBorder="1" applyAlignment="1">
      <alignment horizontal="center" vertical="center" wrapText="1"/>
    </xf>
    <xf numFmtId="4" fontId="16" fillId="0" borderId="5" xfId="24" applyNumberFormat="1" applyFont="1" applyFill="1" applyBorder="1" applyAlignment="1">
      <alignment horizontal="right" vertical="top" wrapText="1"/>
    </xf>
    <xf numFmtId="0" fontId="19" fillId="0" borderId="0" xfId="36" applyFont="1" applyAlignment="1">
      <alignment horizontal="left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8" fillId="0" borderId="5" xfId="34" applyFont="1" applyFill="1" applyBorder="1" applyAlignment="1">
      <alignment horizontal="center" vertical="center"/>
    </xf>
    <xf numFmtId="4" fontId="8" fillId="0" borderId="5" xfId="35" applyNumberFormat="1" applyFont="1" applyFill="1" applyBorder="1" applyAlignment="1">
      <alignment horizontal="center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0" fontId="16" fillId="0" borderId="5" xfId="32" applyFont="1" applyBorder="1" applyAlignment="1">
      <alignment horizontal="center" vertical="center"/>
    </xf>
    <xf numFmtId="0" fontId="5" fillId="0" borderId="0" xfId="2" applyFont="1" applyAlignment="1">
      <alignment horizontal="left" vertical="justify" wrapText="1"/>
    </xf>
    <xf numFmtId="4" fontId="8" fillId="0" borderId="5" xfId="30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11" fontId="16" fillId="0" borderId="5" xfId="24" applyNumberFormat="1" applyFont="1" applyFill="1" applyBorder="1" applyAlignment="1">
      <alignment horizontal="right" wrapText="1"/>
    </xf>
    <xf numFmtId="4" fontId="8" fillId="0" borderId="5" xfId="24" applyNumberFormat="1" applyFont="1" applyFill="1" applyBorder="1" applyAlignment="1">
      <alignment horizontal="right" vertical="center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8" fillId="4" borderId="5" xfId="12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/>
    </xf>
    <xf numFmtId="0" fontId="16" fillId="0" borderId="5" xfId="12" applyFont="1" applyBorder="1" applyAlignment="1">
      <alignment horizontal="left" wrapText="1"/>
    </xf>
    <xf numFmtId="4" fontId="8" fillId="4" borderId="5" xfId="13" applyNumberFormat="1" applyFont="1" applyFill="1" applyBorder="1" applyAlignment="1">
      <alignment horizontal="center" vertical="center" wrapText="1"/>
    </xf>
    <xf numFmtId="0" fontId="7" fillId="0" borderId="5" xfId="15" applyFont="1" applyFill="1" applyBorder="1" applyAlignment="1">
      <alignment horizontal="left" wrapText="1"/>
    </xf>
    <xf numFmtId="0" fontId="8" fillId="4" borderId="5" xfId="22" applyFont="1" applyFill="1" applyBorder="1" applyAlignment="1">
      <alignment horizontal="center" vertical="center"/>
    </xf>
    <xf numFmtId="0" fontId="4" fillId="0" borderId="20" xfId="20" applyFont="1" applyFill="1" applyBorder="1" applyAlignment="1">
      <alignment horizontal="left" vertical="center" wrapText="1"/>
    </xf>
    <xf numFmtId="0" fontId="8" fillId="4" borderId="5" xfId="18" applyFont="1" applyFill="1" applyBorder="1" applyAlignment="1">
      <alignment horizontal="center" vertical="center"/>
    </xf>
    <xf numFmtId="44" fontId="11" fillId="0" borderId="5" xfId="4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center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4" borderId="5" xfId="5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wrapText="1"/>
    </xf>
    <xf numFmtId="0" fontId="8" fillId="4" borderId="5" xfId="10" applyFont="1" applyFill="1" applyBorder="1" applyAlignment="1">
      <alignment horizontal="center" vertical="center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4" borderId="5" xfId="11" applyNumberFormat="1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4" fontId="10" fillId="4" borderId="5" xfId="1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2" fillId="3" borderId="5" xfId="0" applyFont="1" applyFill="1" applyBorder="1" applyAlignment="1">
      <alignment vertical="center" wrapText="1"/>
    </xf>
    <xf numFmtId="49" fontId="16" fillId="0" borderId="57" xfId="10" applyNumberFormat="1" applyFont="1" applyFill="1" applyBorder="1" applyAlignment="1">
      <alignment horizontal="justify" vertical="justify" wrapText="1"/>
    </xf>
    <xf numFmtId="49" fontId="16" fillId="0" borderId="20" xfId="10" applyNumberFormat="1" applyFont="1" applyFill="1" applyBorder="1" applyAlignment="1">
      <alignment horizontal="justify" vertical="justify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10" fontId="14" fillId="0" borderId="5" xfId="6" applyNumberFormat="1" applyFont="1" applyBorder="1" applyAlignment="1">
      <alignment horizontal="center" vertical="center"/>
    </xf>
    <xf numFmtId="10" fontId="10" fillId="0" borderId="5" xfId="4" applyNumberFormat="1" applyFont="1" applyFill="1" applyBorder="1" applyAlignment="1">
      <alignment horizontal="center" vertical="center" wrapText="1"/>
    </xf>
    <xf numFmtId="10" fontId="10" fillId="0" borderId="5" xfId="6" applyNumberFormat="1" applyFont="1" applyFill="1" applyBorder="1" applyAlignment="1">
      <alignment horizontal="center" vertical="center" wrapText="1"/>
    </xf>
    <xf numFmtId="44" fontId="11" fillId="0" borderId="5" xfId="4" applyFont="1" applyFill="1" applyBorder="1" applyAlignment="1">
      <alignment horizontal="left" vertical="center" wrapText="1"/>
    </xf>
    <xf numFmtId="7" fontId="10" fillId="0" borderId="5" xfId="4" applyNumberFormat="1" applyFont="1" applyFill="1" applyBorder="1" applyAlignment="1">
      <alignment horizontal="right" vertical="center" wrapText="1"/>
    </xf>
    <xf numFmtId="7" fontId="9" fillId="0" borderId="5" xfId="4" applyNumberFormat="1" applyFont="1" applyFill="1" applyBorder="1" applyAlignment="1">
      <alignment horizontal="right" vertical="center" wrapText="1"/>
    </xf>
    <xf numFmtId="0" fontId="25" fillId="0" borderId="0" xfId="0" applyFont="1"/>
    <xf numFmtId="7" fontId="8" fillId="0" borderId="7" xfId="4" applyNumberFormat="1" applyFont="1" applyFill="1" applyBorder="1" applyAlignment="1">
      <alignment horizontal="right" vertical="center" wrapText="1"/>
    </xf>
    <xf numFmtId="166" fontId="4" fillId="0" borderId="5" xfId="20" applyNumberFormat="1" applyFont="1" applyFill="1" applyBorder="1" applyAlignment="1">
      <alignment horizontal="center" vertical="center"/>
    </xf>
    <xf numFmtId="9" fontId="16" fillId="0" borderId="5" xfId="12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31" xfId="0" applyFont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21" fillId="0" borderId="67" xfId="0" applyFont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4" fontId="8" fillId="0" borderId="5" xfId="4" applyNumberFormat="1" applyFont="1" applyBorder="1" applyAlignment="1">
      <alignment horizontal="right" vertical="center"/>
    </xf>
    <xf numFmtId="0" fontId="16" fillId="0" borderId="5" xfId="40" applyFont="1" applyBorder="1" applyAlignment="1">
      <alignment horizontal="left" vertical="center" wrapText="1"/>
    </xf>
    <xf numFmtId="4" fontId="16" fillId="0" borderId="5" xfId="4" applyNumberFormat="1" applyFont="1" applyBorder="1" applyAlignment="1">
      <alignment horizontal="right" vertical="center"/>
    </xf>
    <xf numFmtId="164" fontId="16" fillId="0" borderId="5" xfId="4" applyNumberFormat="1" applyFont="1" applyBorder="1" applyAlignment="1">
      <alignment horizontal="right" vertical="center"/>
    </xf>
    <xf numFmtId="0" fontId="16" fillId="0" borderId="5" xfId="40" applyFont="1" applyBorder="1" applyAlignment="1">
      <alignment horizontal="left" vertical="center"/>
    </xf>
    <xf numFmtId="0" fontId="8" fillId="4" borderId="5" xfId="40" applyFont="1" applyFill="1" applyBorder="1" applyAlignment="1">
      <alignment horizontal="left" vertical="center" wrapText="1"/>
    </xf>
    <xf numFmtId="44" fontId="8" fillId="0" borderId="5" xfId="4" applyFont="1" applyBorder="1" applyAlignment="1">
      <alignment horizontal="left" vertical="center"/>
    </xf>
    <xf numFmtId="44" fontId="8" fillId="0" borderId="5" xfId="4" applyFont="1" applyBorder="1" applyAlignment="1">
      <alignment horizontal="right" vertical="center"/>
    </xf>
    <xf numFmtId="0" fontId="8" fillId="0" borderId="5" xfId="40" applyFont="1" applyBorder="1" applyAlignment="1">
      <alignment horizontal="left" vertical="center" wrapText="1"/>
    </xf>
    <xf numFmtId="164" fontId="8" fillId="0" borderId="5" xfId="4" applyNumberFormat="1" applyFont="1" applyBorder="1" applyAlignment="1">
      <alignment horizontal="right" vertical="center"/>
    </xf>
    <xf numFmtId="0" fontId="8" fillId="0" borderId="5" xfId="37" applyFont="1" applyFill="1" applyBorder="1" applyAlignment="1">
      <alignment horizontal="left" vertical="center" wrapText="1"/>
    </xf>
    <xf numFmtId="7" fontId="8" fillId="0" borderId="5" xfId="4" applyNumberFormat="1" applyFont="1" applyFill="1" applyBorder="1" applyAlignment="1">
      <alignment horizontal="right" vertical="center" wrapText="1"/>
    </xf>
    <xf numFmtId="7" fontId="8" fillId="0" borderId="17" xfId="4" applyNumberFormat="1" applyFont="1" applyFill="1" applyBorder="1" applyAlignment="1">
      <alignment horizontal="righ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19" fillId="0" borderId="0" xfId="39" applyFont="1" applyAlignment="1">
      <alignment horizontal="left" wrapText="1"/>
    </xf>
    <xf numFmtId="0" fontId="8" fillId="4" borderId="5" xfId="40" applyFont="1" applyFill="1" applyBorder="1" applyAlignment="1">
      <alignment horizontal="center" vertical="center"/>
    </xf>
    <xf numFmtId="0" fontId="8" fillId="4" borderId="5" xfId="41" applyNumberFormat="1" applyFont="1" applyFill="1" applyBorder="1" applyAlignment="1">
      <alignment horizontal="center" vertical="center" wrapText="1"/>
    </xf>
    <xf numFmtId="0" fontId="16" fillId="0" borderId="5" xfId="37" applyFont="1" applyBorder="1" applyAlignment="1">
      <alignment horizontal="left"/>
    </xf>
    <xf numFmtId="4" fontId="16" fillId="0" borderId="20" xfId="37" applyNumberFormat="1" applyFont="1" applyBorder="1" applyAlignment="1">
      <alignment horizontal="right"/>
    </xf>
    <xf numFmtId="4" fontId="16" fillId="0" borderId="16" xfId="37" applyNumberFormat="1" applyFont="1" applyBorder="1" applyAlignment="1">
      <alignment horizontal="right"/>
    </xf>
    <xf numFmtId="4" fontId="16" fillId="0" borderId="17" xfId="37" applyNumberFormat="1" applyFont="1" applyBorder="1" applyAlignment="1">
      <alignment horizontal="right"/>
    </xf>
    <xf numFmtId="4" fontId="16" fillId="0" borderId="17" xfId="4" applyNumberFormat="1" applyFont="1" applyFill="1" applyBorder="1" applyAlignment="1">
      <alignment horizontal="right" vertical="center" wrapText="1"/>
    </xf>
    <xf numFmtId="4" fontId="16" fillId="0" borderId="5" xfId="4" applyNumberFormat="1" applyFont="1" applyFill="1" applyBorder="1" applyAlignment="1">
      <alignment horizontal="right" vertical="center" wrapText="1"/>
    </xf>
    <xf numFmtId="0" fontId="8" fillId="0" borderId="5" xfId="37" applyFont="1" applyBorder="1" applyAlignment="1">
      <alignment horizontal="left"/>
    </xf>
    <xf numFmtId="7" fontId="8" fillId="0" borderId="20" xfId="4" applyNumberFormat="1" applyFont="1" applyBorder="1" applyAlignment="1">
      <alignment horizontal="right"/>
    </xf>
    <xf numFmtId="7" fontId="8" fillId="0" borderId="16" xfId="4" applyNumberFormat="1" applyFont="1" applyBorder="1" applyAlignment="1">
      <alignment horizontal="right"/>
    </xf>
    <xf numFmtId="7" fontId="8" fillId="0" borderId="17" xfId="4" applyNumberFormat="1" applyFont="1" applyBorder="1" applyAlignment="1">
      <alignment horizontal="right"/>
    </xf>
    <xf numFmtId="7" fontId="8" fillId="0" borderId="5" xfId="4" applyNumberFormat="1" applyFont="1" applyBorder="1" applyAlignment="1">
      <alignment horizontal="right"/>
    </xf>
    <xf numFmtId="165" fontId="8" fillId="0" borderId="20" xfId="37" applyNumberFormat="1" applyFont="1" applyBorder="1" applyAlignment="1">
      <alignment horizontal="right"/>
    </xf>
    <xf numFmtId="165" fontId="8" fillId="0" borderId="16" xfId="37" applyNumberFormat="1" applyFont="1" applyBorder="1" applyAlignment="1">
      <alignment horizontal="right"/>
    </xf>
    <xf numFmtId="165" fontId="8" fillId="0" borderId="17" xfId="37" applyNumberFormat="1" applyFont="1" applyBorder="1" applyAlignment="1">
      <alignment horizontal="right"/>
    </xf>
    <xf numFmtId="4" fontId="16" fillId="0" borderId="5" xfId="37" applyNumberFormat="1" applyFont="1" applyBorder="1" applyAlignment="1">
      <alignment horizontal="right"/>
    </xf>
    <xf numFmtId="4" fontId="16" fillId="0" borderId="20" xfId="4" applyNumberFormat="1" applyFont="1" applyBorder="1" applyAlignment="1">
      <alignment horizontal="right"/>
    </xf>
    <xf numFmtId="4" fontId="16" fillId="0" borderId="16" xfId="4" applyNumberFormat="1" applyFont="1" applyBorder="1" applyAlignment="1">
      <alignment horizontal="right"/>
    </xf>
    <xf numFmtId="4" fontId="16" fillId="0" borderId="17" xfId="4" applyNumberFormat="1" applyFont="1" applyBorder="1" applyAlignment="1">
      <alignment horizontal="right"/>
    </xf>
    <xf numFmtId="164" fontId="16" fillId="0" borderId="20" xfId="4" applyNumberFormat="1" applyFont="1" applyBorder="1" applyAlignment="1">
      <alignment horizontal="right"/>
    </xf>
    <xf numFmtId="164" fontId="16" fillId="0" borderId="16" xfId="4" applyNumberFormat="1" applyFont="1" applyBorder="1" applyAlignment="1">
      <alignment horizontal="right"/>
    </xf>
    <xf numFmtId="164" fontId="16" fillId="0" borderId="17" xfId="4" applyNumberFormat="1" applyFont="1" applyBorder="1" applyAlignment="1">
      <alignment horizontal="right"/>
    </xf>
    <xf numFmtId="164" fontId="16" fillId="0" borderId="5" xfId="4" applyNumberFormat="1" applyFont="1" applyBorder="1" applyAlignment="1">
      <alignment horizontal="right"/>
    </xf>
    <xf numFmtId="11" fontId="16" fillId="0" borderId="5" xfId="37" applyNumberFormat="1" applyFont="1" applyBorder="1" applyAlignment="1">
      <alignment horizontal="left"/>
    </xf>
    <xf numFmtId="11" fontId="16" fillId="0" borderId="20" xfId="4" applyNumberFormat="1" applyFont="1" applyBorder="1" applyAlignment="1">
      <alignment horizontal="right"/>
    </xf>
    <xf numFmtId="11" fontId="16" fillId="0" borderId="16" xfId="4" applyNumberFormat="1" applyFont="1" applyBorder="1" applyAlignment="1">
      <alignment horizontal="right"/>
    </xf>
    <xf numFmtId="11" fontId="16" fillId="0" borderId="17" xfId="4" applyNumberFormat="1" applyFont="1" applyBorder="1" applyAlignment="1">
      <alignment horizontal="right"/>
    </xf>
    <xf numFmtId="4" fontId="16" fillId="0" borderId="5" xfId="4" applyNumberFormat="1" applyFont="1" applyBorder="1" applyAlignment="1">
      <alignment horizontal="right"/>
    </xf>
    <xf numFmtId="0" fontId="19" fillId="6" borderId="20" xfId="37" applyFont="1" applyFill="1" applyBorder="1" applyAlignment="1">
      <alignment horizontal="center"/>
    </xf>
    <xf numFmtId="0" fontId="19" fillId="6" borderId="16" xfId="37" applyFont="1" applyFill="1" applyBorder="1" applyAlignment="1">
      <alignment horizontal="center"/>
    </xf>
    <xf numFmtId="0" fontId="19" fillId="6" borderId="17" xfId="37" applyFont="1" applyFill="1" applyBorder="1" applyAlignment="1">
      <alignment horizontal="center"/>
    </xf>
    <xf numFmtId="0" fontId="10" fillId="6" borderId="21" xfId="37" applyFont="1" applyFill="1" applyBorder="1" applyAlignment="1">
      <alignment horizontal="center" vertical="center"/>
    </xf>
    <xf numFmtId="0" fontId="10" fillId="6" borderId="12" xfId="37" applyFont="1" applyFill="1" applyBorder="1" applyAlignment="1">
      <alignment horizontal="center" vertical="center"/>
    </xf>
    <xf numFmtId="0" fontId="10" fillId="6" borderId="22" xfId="37" applyFont="1" applyFill="1" applyBorder="1" applyAlignment="1">
      <alignment horizontal="center" vertical="center"/>
    </xf>
    <xf numFmtId="0" fontId="10" fillId="6" borderId="20" xfId="38" applyNumberFormat="1" applyFont="1" applyFill="1" applyBorder="1" applyAlignment="1">
      <alignment horizontal="center" vertical="center" wrapText="1"/>
    </xf>
    <xf numFmtId="0" fontId="10" fillId="6" borderId="16" xfId="38" applyNumberFormat="1" applyFont="1" applyFill="1" applyBorder="1" applyAlignment="1">
      <alignment horizontal="center" vertical="center" wrapText="1"/>
    </xf>
    <xf numFmtId="0" fontId="10" fillId="6" borderId="17" xfId="38" applyNumberFormat="1" applyFont="1" applyFill="1" applyBorder="1" applyAlignment="1">
      <alignment horizontal="center" vertical="center" wrapText="1"/>
    </xf>
    <xf numFmtId="0" fontId="10" fillId="6" borderId="5" xfId="38" applyNumberFormat="1" applyFont="1" applyFill="1" applyBorder="1" applyAlignment="1">
      <alignment horizontal="center" vertical="center" wrapText="1"/>
    </xf>
    <xf numFmtId="0" fontId="8" fillId="0" borderId="5" xfId="37" applyFont="1" applyBorder="1" applyAlignment="1">
      <alignment horizontal="left" vertical="center" wrapText="1"/>
    </xf>
    <xf numFmtId="7" fontId="8" fillId="0" borderId="20" xfId="4" applyNumberFormat="1" applyFont="1" applyBorder="1" applyAlignment="1">
      <alignment horizontal="right" vertical="center"/>
    </xf>
    <xf numFmtId="7" fontId="8" fillId="0" borderId="16" xfId="4" applyNumberFormat="1" applyFont="1" applyBorder="1" applyAlignment="1">
      <alignment horizontal="right" vertical="center"/>
    </xf>
    <xf numFmtId="7" fontId="8" fillId="0" borderId="17" xfId="4" applyNumberFormat="1" applyFont="1" applyBorder="1" applyAlignment="1">
      <alignment horizontal="right" vertical="center"/>
    </xf>
    <xf numFmtId="7" fontId="8" fillId="0" borderId="5" xfId="4" applyNumberFormat="1" applyFont="1" applyBorder="1" applyAlignment="1">
      <alignment horizontal="right" vertical="center"/>
    </xf>
    <xf numFmtId="0" fontId="16" fillId="0" borderId="5" xfId="36" applyFont="1" applyBorder="1" applyAlignment="1">
      <alignment horizontal="center"/>
    </xf>
    <xf numFmtId="0" fontId="8" fillId="0" borderId="5" xfId="36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16" fillId="4" borderId="5" xfId="36" applyFont="1" applyFill="1" applyBorder="1" applyAlignment="1">
      <alignment horizontal="left"/>
    </xf>
    <xf numFmtId="0" fontId="16" fillId="6" borderId="20" xfId="36" applyFont="1" applyFill="1" applyBorder="1" applyAlignment="1">
      <alignment horizontal="left"/>
    </xf>
    <xf numFmtId="0" fontId="16" fillId="6" borderId="16" xfId="36" applyFont="1" applyFill="1" applyBorder="1" applyAlignment="1">
      <alignment horizontal="left"/>
    </xf>
    <xf numFmtId="0" fontId="16" fillId="6" borderId="17" xfId="36" applyFont="1" applyFill="1" applyBorder="1" applyAlignment="1">
      <alignment horizontal="left"/>
    </xf>
    <xf numFmtId="165" fontId="16" fillId="0" borderId="5" xfId="36" applyNumberFormat="1" applyFont="1" applyBorder="1" applyAlignment="1">
      <alignment horizontal="right"/>
    </xf>
    <xf numFmtId="0" fontId="16" fillId="0" borderId="5" xfId="36" applyFont="1" applyBorder="1" applyAlignment="1">
      <alignment horizontal="right"/>
    </xf>
    <xf numFmtId="0" fontId="16" fillId="4" borderId="20" xfId="36" applyFont="1" applyFill="1" applyBorder="1" applyAlignment="1">
      <alignment horizontal="center"/>
    </xf>
    <xf numFmtId="0" fontId="16" fillId="4" borderId="16" xfId="36" applyFont="1" applyFill="1" applyBorder="1" applyAlignment="1">
      <alignment horizontal="center"/>
    </xf>
    <xf numFmtId="0" fontId="16" fillId="4" borderId="17" xfId="36" applyFont="1" applyFill="1" applyBorder="1" applyAlignment="1">
      <alignment horizontal="center"/>
    </xf>
    <xf numFmtId="165" fontId="16" fillId="0" borderId="20" xfId="36" applyNumberFormat="1" applyFont="1" applyBorder="1" applyAlignment="1">
      <alignment horizontal="right"/>
    </xf>
    <xf numFmtId="165" fontId="16" fillId="0" borderId="16" xfId="36" applyNumberFormat="1" applyFont="1" applyBorder="1" applyAlignment="1">
      <alignment horizontal="right"/>
    </xf>
    <xf numFmtId="165" fontId="16" fillId="0" borderId="17" xfId="36" applyNumberFormat="1" applyFont="1" applyBorder="1" applyAlignment="1">
      <alignment horizontal="right"/>
    </xf>
    <xf numFmtId="0" fontId="16" fillId="6" borderId="5" xfId="36" applyFont="1" applyFill="1" applyBorder="1" applyAlignment="1">
      <alignment horizontal="left"/>
    </xf>
    <xf numFmtId="0" fontId="16" fillId="6" borderId="5" xfId="36" applyFont="1" applyFill="1" applyBorder="1" applyAlignment="1">
      <alignment horizontal="center"/>
    </xf>
    <xf numFmtId="0" fontId="16" fillId="6" borderId="20" xfId="36" applyFont="1" applyFill="1" applyBorder="1" applyAlignment="1">
      <alignment horizontal="left" wrapText="1"/>
    </xf>
    <xf numFmtId="0" fontId="16" fillId="6" borderId="16" xfId="36" applyFont="1" applyFill="1" applyBorder="1" applyAlignment="1">
      <alignment horizontal="left" wrapText="1"/>
    </xf>
    <xf numFmtId="0" fontId="16" fillId="6" borderId="17" xfId="36" applyFont="1" applyFill="1" applyBorder="1" applyAlignment="1">
      <alignment horizontal="left" wrapText="1"/>
    </xf>
    <xf numFmtId="0" fontId="16" fillId="0" borderId="5" xfId="36" applyFont="1" applyBorder="1" applyAlignment="1">
      <alignment horizontal="left"/>
    </xf>
    <xf numFmtId="0" fontId="16" fillId="0" borderId="20" xfId="36" applyFont="1" applyBorder="1" applyAlignment="1">
      <alignment horizontal="center"/>
    </xf>
    <xf numFmtId="0" fontId="16" fillId="0" borderId="16" xfId="36" applyFont="1" applyBorder="1" applyAlignment="1">
      <alignment horizontal="center"/>
    </xf>
    <xf numFmtId="0" fontId="16" fillId="0" borderId="17" xfId="36" applyFont="1" applyBorder="1" applyAlignment="1">
      <alignment horizontal="center"/>
    </xf>
    <xf numFmtId="43" fontId="16" fillId="0" borderId="5" xfId="21" applyFont="1" applyBorder="1" applyAlignment="1">
      <alignment horizontal="right"/>
    </xf>
    <xf numFmtId="44" fontId="16" fillId="0" borderId="5" xfId="4" applyFont="1" applyBorder="1" applyAlignment="1">
      <alignment horizontal="right"/>
    </xf>
    <xf numFmtId="0" fontId="5" fillId="5" borderId="0" xfId="0" applyFont="1" applyFill="1" applyBorder="1" applyAlignment="1" applyProtection="1">
      <alignment horizontal="left" vertical="top" wrapText="1"/>
    </xf>
    <xf numFmtId="0" fontId="19" fillId="0" borderId="0" xfId="36" applyFont="1" applyAlignment="1">
      <alignment horizontal="left" wrapText="1"/>
    </xf>
    <xf numFmtId="0" fontId="20" fillId="0" borderId="2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8" fillId="6" borderId="5" xfId="36" applyFont="1" applyFill="1" applyBorder="1" applyAlignment="1">
      <alignment horizontal="center" vertical="center"/>
    </xf>
    <xf numFmtId="0" fontId="8" fillId="6" borderId="5" xfId="35" applyNumberFormat="1" applyFont="1" applyFill="1" applyBorder="1" applyAlignment="1">
      <alignment horizontal="center" vertical="center" wrapText="1"/>
    </xf>
    <xf numFmtId="49" fontId="8" fillId="0" borderId="20" xfId="34" applyNumberFormat="1" applyFont="1" applyFill="1" applyBorder="1" applyAlignment="1">
      <alignment horizontal="left" vertical="center" wrapText="1"/>
    </xf>
    <xf numFmtId="49" fontId="8" fillId="0" borderId="16" xfId="34" applyNumberFormat="1" applyFont="1" applyFill="1" applyBorder="1" applyAlignment="1">
      <alignment horizontal="left" vertical="center" wrapText="1"/>
    </xf>
    <xf numFmtId="49" fontId="8" fillId="0" borderId="17" xfId="34" applyNumberFormat="1" applyFont="1" applyFill="1" applyBorder="1" applyAlignment="1">
      <alignment horizontal="left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lef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16" fillId="0" borderId="5" xfId="34" applyFont="1" applyBorder="1" applyAlignment="1">
      <alignment horizontal="center"/>
    </xf>
    <xf numFmtId="0" fontId="8" fillId="0" borderId="5" xfId="34" applyFont="1" applyFill="1" applyBorder="1" applyAlignment="1">
      <alignment horizontal="center" vertical="center"/>
    </xf>
    <xf numFmtId="4" fontId="8" fillId="0" borderId="5" xfId="35" applyNumberFormat="1" applyFont="1" applyFill="1" applyBorder="1" applyAlignment="1">
      <alignment horizontal="center" vertical="center" wrapText="1"/>
    </xf>
    <xf numFmtId="49" fontId="16" fillId="0" borderId="5" xfId="34" applyNumberFormat="1" applyFont="1" applyFill="1" applyBorder="1" applyAlignment="1">
      <alignment horizontal="left" vertical="center" wrapText="1"/>
    </xf>
    <xf numFmtId="0" fontId="16" fillId="0" borderId="21" xfId="32" applyFont="1" applyBorder="1" applyAlignment="1">
      <alignment horizontal="center" vertical="justify"/>
    </xf>
    <xf numFmtId="0" fontId="16" fillId="0" borderId="22" xfId="32" applyFont="1" applyBorder="1" applyAlignment="1">
      <alignment horizontal="center" vertical="justify"/>
    </xf>
    <xf numFmtId="0" fontId="16" fillId="0" borderId="14" xfId="32" applyFont="1" applyBorder="1" applyAlignment="1">
      <alignment horizontal="center" vertical="justify"/>
    </xf>
    <xf numFmtId="0" fontId="16" fillId="0" borderId="15" xfId="32" applyFont="1" applyBorder="1" applyAlignment="1">
      <alignment horizontal="center" vertical="justify"/>
    </xf>
    <xf numFmtId="0" fontId="16" fillId="0" borderId="41" xfId="32" applyFont="1" applyBorder="1" applyAlignment="1">
      <alignment horizontal="center" vertical="justify"/>
    </xf>
    <xf numFmtId="0" fontId="16" fillId="0" borderId="42" xfId="32" applyFont="1" applyBorder="1" applyAlignment="1">
      <alignment horizontal="center" vertical="justify"/>
    </xf>
    <xf numFmtId="0" fontId="0" fillId="0" borderId="16" xfId="0" applyBorder="1" applyAlignment="1">
      <alignment horizontal="center"/>
    </xf>
    <xf numFmtId="49" fontId="16" fillId="0" borderId="62" xfId="34" applyNumberFormat="1" applyFont="1" applyFill="1" applyBorder="1" applyAlignment="1">
      <alignment horizontal="left" vertical="center" wrapText="1"/>
    </xf>
    <xf numFmtId="49" fontId="16" fillId="0" borderId="39" xfId="34" applyNumberFormat="1" applyFont="1" applyFill="1" applyBorder="1" applyAlignment="1">
      <alignment horizontal="left" vertical="center" wrapText="1"/>
    </xf>
    <xf numFmtId="49" fontId="16" fillId="0" borderId="61" xfId="34" applyNumberFormat="1" applyFont="1" applyFill="1" applyBorder="1" applyAlignment="1">
      <alignment horizontal="left" vertical="center" wrapText="1"/>
    </xf>
    <xf numFmtId="4" fontId="16" fillId="0" borderId="20" xfId="34" applyNumberFormat="1" applyFont="1" applyFill="1" applyBorder="1" applyAlignment="1">
      <alignment horizontal="center" vertical="center" wrapText="1"/>
    </xf>
    <xf numFmtId="4" fontId="16" fillId="0" borderId="17" xfId="34" applyNumberFormat="1" applyFont="1" applyFill="1" applyBorder="1" applyAlignment="1">
      <alignment horizontal="center" vertical="center" wrapText="1"/>
    </xf>
    <xf numFmtId="0" fontId="16" fillId="0" borderId="20" xfId="34" applyFont="1" applyBorder="1" applyAlignment="1">
      <alignment horizontal="center" vertical="center"/>
    </xf>
    <xf numFmtId="0" fontId="16" fillId="0" borderId="17" xfId="34" applyFont="1" applyBorder="1" applyAlignment="1">
      <alignment horizontal="center" vertical="center"/>
    </xf>
    <xf numFmtId="49" fontId="16" fillId="0" borderId="50" xfId="34" applyNumberFormat="1" applyFont="1" applyFill="1" applyBorder="1" applyAlignment="1">
      <alignment horizontal="left" vertical="center" wrapText="1"/>
    </xf>
    <xf numFmtId="49" fontId="16" fillId="0" borderId="60" xfId="34" applyNumberFormat="1" applyFont="1" applyFill="1" applyBorder="1" applyAlignment="1">
      <alignment horizontal="left" vertical="center" wrapText="1"/>
    </xf>
    <xf numFmtId="49" fontId="16" fillId="0" borderId="51" xfId="34" applyNumberFormat="1" applyFont="1" applyFill="1" applyBorder="1" applyAlignment="1">
      <alignment horizontal="left" vertical="center" wrapText="1"/>
    </xf>
    <xf numFmtId="49" fontId="16" fillId="0" borderId="57" xfId="34" applyNumberFormat="1" applyFont="1" applyFill="1" applyBorder="1" applyAlignment="1">
      <alignment horizontal="left" vertical="center" wrapText="1"/>
    </xf>
    <xf numFmtId="49" fontId="16" fillId="0" borderId="49" xfId="34" applyNumberFormat="1" applyFont="1" applyFill="1" applyBorder="1" applyAlignment="1">
      <alignment horizontal="left" vertical="center" wrapText="1"/>
    </xf>
    <xf numFmtId="49" fontId="16" fillId="0" borderId="56" xfId="34" applyNumberFormat="1" applyFont="1" applyFill="1" applyBorder="1" applyAlignment="1">
      <alignment horizontal="left" vertical="center" wrapText="1"/>
    </xf>
    <xf numFmtId="0" fontId="16" fillId="0" borderId="5" xfId="32" applyFont="1" applyBorder="1" applyAlignment="1">
      <alignment horizontal="center" vertical="justify"/>
    </xf>
    <xf numFmtId="0" fontId="5" fillId="0" borderId="12" xfId="2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6" fillId="0" borderId="5" xfId="32" applyFont="1" applyBorder="1" applyAlignment="1">
      <alignment horizontal="center" vertical="center"/>
    </xf>
    <xf numFmtId="0" fontId="8" fillId="0" borderId="20" xfId="32" applyFont="1" applyFill="1" applyBorder="1" applyAlignment="1">
      <alignment horizontal="left" vertical="center" wrapText="1"/>
    </xf>
    <xf numFmtId="0" fontId="8" fillId="0" borderId="16" xfId="32" applyFont="1" applyFill="1" applyBorder="1" applyAlignment="1">
      <alignment horizontal="left" vertical="center" wrapText="1"/>
    </xf>
    <xf numFmtId="0" fontId="8" fillId="0" borderId="17" xfId="32" applyFont="1" applyFill="1" applyBorder="1" applyAlignment="1">
      <alignment horizontal="left" vertical="center" wrapText="1"/>
    </xf>
    <xf numFmtId="44" fontId="8" fillId="0" borderId="5" xfId="32" applyNumberFormat="1" applyFont="1" applyFill="1" applyBorder="1" applyAlignment="1">
      <alignment horizontal="center" vertical="top"/>
    </xf>
    <xf numFmtId="4" fontId="8" fillId="0" borderId="5" xfId="32" applyNumberFormat="1" applyFont="1" applyFill="1" applyBorder="1" applyAlignment="1">
      <alignment horizontal="center" vertical="center" wrapText="1"/>
    </xf>
    <xf numFmtId="164" fontId="16" fillId="0" borderId="5" xfId="32" applyNumberFormat="1" applyFont="1" applyFill="1" applyBorder="1" applyAlignment="1">
      <alignment horizontal="right" vertical="center"/>
    </xf>
    <xf numFmtId="49" fontId="16" fillId="0" borderId="5" xfId="32" applyNumberFormat="1" applyFont="1" applyFill="1" applyBorder="1" applyAlignment="1">
      <alignment horizontal="center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49" fontId="16" fillId="0" borderId="5" xfId="32" applyNumberFormat="1" applyFont="1" applyFill="1" applyBorder="1" applyAlignment="1">
      <alignment horizontal="left" vertical="center" wrapText="1"/>
    </xf>
    <xf numFmtId="0" fontId="16" fillId="0" borderId="21" xfId="32" applyFont="1" applyBorder="1" applyAlignment="1">
      <alignment horizontal="justify" vertical="justify"/>
    </xf>
    <xf numFmtId="0" fontId="16" fillId="0" borderId="22" xfId="32" applyFont="1" applyBorder="1" applyAlignment="1">
      <alignment horizontal="justify" vertical="justify"/>
    </xf>
    <xf numFmtId="0" fontId="16" fillId="0" borderId="14" xfId="32" applyFont="1" applyBorder="1" applyAlignment="1">
      <alignment horizontal="justify" vertical="justify"/>
    </xf>
    <xf numFmtId="0" fontId="16" fillId="0" borderId="15" xfId="32" applyFont="1" applyBorder="1" applyAlignment="1">
      <alignment horizontal="justify" vertical="justify"/>
    </xf>
    <xf numFmtId="0" fontId="16" fillId="0" borderId="41" xfId="32" applyFont="1" applyBorder="1" applyAlignment="1">
      <alignment horizontal="justify" vertical="justify"/>
    </xf>
    <xf numFmtId="0" fontId="16" fillId="0" borderId="42" xfId="32" applyFont="1" applyBorder="1" applyAlignment="1">
      <alignment horizontal="justify" vertical="justify"/>
    </xf>
    <xf numFmtId="44" fontId="16" fillId="0" borderId="5" xfId="3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0" fontId="16" fillId="0" borderId="5" xfId="29" applyFont="1" applyBorder="1" applyAlignment="1">
      <alignment horizontal="left" vertical="center"/>
    </xf>
    <xf numFmtId="49" fontId="16" fillId="0" borderId="5" xfId="29" applyNumberFormat="1" applyFont="1" applyFill="1" applyBorder="1" applyAlignment="1">
      <alignment horizontal="left" vertical="center" wrapText="1"/>
    </xf>
    <xf numFmtId="4" fontId="16" fillId="0" borderId="5" xfId="29" applyNumberFormat="1" applyFont="1" applyFill="1" applyBorder="1" applyAlignment="1">
      <alignment horizontal="center" wrapText="1"/>
    </xf>
    <xf numFmtId="0" fontId="16" fillId="0" borderId="5" xfId="29" applyFont="1" applyBorder="1" applyAlignment="1">
      <alignment horizontal="left"/>
    </xf>
    <xf numFmtId="0" fontId="5" fillId="0" borderId="0" xfId="2" applyFont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8" fillId="0" borderId="5" xfId="29" applyFont="1" applyFill="1" applyBorder="1" applyAlignment="1">
      <alignment horizontal="center" vertical="center"/>
    </xf>
    <xf numFmtId="0" fontId="8" fillId="0" borderId="5" xfId="29" applyFont="1" applyFill="1" applyBorder="1" applyAlignment="1">
      <alignment horizontal="center" vertical="center" wrapText="1"/>
    </xf>
    <xf numFmtId="49" fontId="16" fillId="0" borderId="20" xfId="29" applyNumberFormat="1" applyFont="1" applyFill="1" applyBorder="1" applyAlignment="1">
      <alignment horizontal="left" vertical="center" wrapText="1"/>
    </xf>
    <xf numFmtId="49" fontId="16" fillId="0" borderId="16" xfId="29" applyNumberFormat="1" applyFont="1" applyFill="1" applyBorder="1" applyAlignment="1">
      <alignment horizontal="left" vertical="center" wrapText="1"/>
    </xf>
    <xf numFmtId="49" fontId="16" fillId="0" borderId="17" xfId="29" applyNumberFormat="1" applyFont="1" applyFill="1" applyBorder="1" applyAlignment="1">
      <alignment horizontal="lef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0" fontId="8" fillId="0" borderId="5" xfId="29" applyFont="1" applyBorder="1" applyAlignment="1">
      <alignment horizontal="left"/>
    </xf>
    <xf numFmtId="49" fontId="8" fillId="0" borderId="5" xfId="29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horizontal="left" vertical="justify" wrapText="1"/>
    </xf>
    <xf numFmtId="4" fontId="8" fillId="0" borderId="5" xfId="30" applyNumberFormat="1" applyFont="1" applyFill="1" applyBorder="1" applyAlignment="1">
      <alignment horizontal="center" vertical="center" wrapText="1"/>
    </xf>
    <xf numFmtId="0" fontId="4" fillId="0" borderId="5" xfId="31" applyFont="1" applyFill="1" applyBorder="1" applyAlignment="1">
      <alignment horizontal="left" vertical="center"/>
    </xf>
    <xf numFmtId="4" fontId="16" fillId="0" borderId="5" xfId="2" applyNumberFormat="1" applyFont="1" applyBorder="1" applyAlignment="1">
      <alignment horizontal="right" vertical="center" wrapText="1"/>
    </xf>
    <xf numFmtId="4" fontId="16" fillId="0" borderId="20" xfId="29" applyNumberFormat="1" applyFont="1" applyFill="1" applyBorder="1" applyAlignment="1">
      <alignment horizontal="center" vertical="center" wrapText="1"/>
    </xf>
    <xf numFmtId="4" fontId="16" fillId="0" borderId="17" xfId="29" applyNumberFormat="1" applyFont="1" applyFill="1" applyBorder="1" applyAlignment="1">
      <alignment horizontal="center" vertical="center" wrapText="1"/>
    </xf>
    <xf numFmtId="49" fontId="16" fillId="0" borderId="5" xfId="2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4" borderId="20" xfId="27" applyFont="1" applyFill="1" applyBorder="1" applyAlignment="1">
      <alignment horizontal="left" vertical="center"/>
    </xf>
    <xf numFmtId="0" fontId="14" fillId="4" borderId="17" xfId="27" applyFont="1" applyFill="1" applyBorder="1" applyAlignment="1">
      <alignment horizontal="left" vertical="center"/>
    </xf>
    <xf numFmtId="0" fontId="14" fillId="4" borderId="5" xfId="27" applyFont="1" applyFill="1" applyBorder="1" applyAlignment="1">
      <alignment horizontal="left" vertical="center" wrapText="1"/>
    </xf>
    <xf numFmtId="4" fontId="14" fillId="4" borderId="5" xfId="27" applyNumberFormat="1" applyFont="1" applyFill="1" applyBorder="1" applyAlignment="1">
      <alignment horizontal="right" vertical="center" wrapText="1"/>
    </xf>
    <xf numFmtId="49" fontId="14" fillId="0" borderId="5" xfId="27" applyNumberFormat="1" applyFont="1" applyFill="1" applyBorder="1" applyAlignment="1">
      <alignment horizontal="center" vertical="center" wrapText="1"/>
    </xf>
    <xf numFmtId="4" fontId="14" fillId="0" borderId="5" xfId="27" applyNumberFormat="1" applyFont="1" applyFill="1" applyBorder="1" applyAlignment="1">
      <alignment horizontal="center" wrapText="1"/>
    </xf>
    <xf numFmtId="0" fontId="14" fillId="0" borderId="5" xfId="27" applyFont="1" applyBorder="1" applyAlignment="1">
      <alignment horizontal="center"/>
    </xf>
    <xf numFmtId="49" fontId="10" fillId="0" borderId="5" xfId="27" applyNumberFormat="1" applyFont="1" applyFill="1" applyBorder="1" applyAlignment="1">
      <alignment horizontal="left" vertical="center" wrapText="1"/>
    </xf>
    <xf numFmtId="4" fontId="8" fillId="0" borderId="5" xfId="27" applyNumberFormat="1" applyFont="1" applyFill="1" applyBorder="1" applyAlignment="1">
      <alignment horizontal="right" wrapText="1"/>
    </xf>
    <xf numFmtId="0" fontId="14" fillId="4" borderId="5" xfId="27" applyFont="1" applyFill="1" applyBorder="1" applyAlignment="1">
      <alignment horizontal="left" vertical="center"/>
    </xf>
    <xf numFmtId="4" fontId="14" fillId="4" borderId="5" xfId="28" applyNumberFormat="1" applyFont="1" applyFill="1" applyBorder="1" applyAlignment="1">
      <alignment horizontal="right" vertical="center" wrapText="1"/>
    </xf>
    <xf numFmtId="0" fontId="10" fillId="4" borderId="20" xfId="27" applyFont="1" applyFill="1" applyBorder="1" applyAlignment="1">
      <alignment horizontal="left" vertical="center"/>
    </xf>
    <xf numFmtId="0" fontId="10" fillId="4" borderId="17" xfId="27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" fontId="14" fillId="4" borderId="20" xfId="28" applyNumberFormat="1" applyFont="1" applyFill="1" applyBorder="1" applyAlignment="1">
      <alignment horizontal="right" vertical="center" wrapText="1"/>
    </xf>
    <xf numFmtId="4" fontId="14" fillId="4" borderId="17" xfId="28" applyNumberFormat="1" applyFont="1" applyFill="1" applyBorder="1" applyAlignment="1">
      <alignment horizontal="right" vertical="center" wrapText="1"/>
    </xf>
    <xf numFmtId="49" fontId="14" fillId="0" borderId="20" xfId="27" applyNumberFormat="1" applyFont="1" applyFill="1" applyBorder="1" applyAlignment="1">
      <alignment horizontal="center" vertical="center" wrapText="1"/>
    </xf>
    <xf numFmtId="49" fontId="14" fillId="0" borderId="17" xfId="27" applyNumberFormat="1" applyFont="1" applyFill="1" applyBorder="1" applyAlignment="1">
      <alignment horizontal="center" vertical="center" wrapText="1"/>
    </xf>
    <xf numFmtId="4" fontId="14" fillId="0" borderId="20" xfId="27" applyNumberFormat="1" applyFont="1" applyFill="1" applyBorder="1" applyAlignment="1">
      <alignment horizontal="center" wrapText="1"/>
    </xf>
    <xf numFmtId="4" fontId="14" fillId="0" borderId="16" xfId="27" applyNumberFormat="1" applyFont="1" applyFill="1" applyBorder="1" applyAlignment="1">
      <alignment horizontal="center" wrapText="1"/>
    </xf>
    <xf numFmtId="4" fontId="14" fillId="0" borderId="17" xfId="27" applyNumberFormat="1" applyFont="1" applyFill="1" applyBorder="1" applyAlignment="1">
      <alignment horizontal="center" wrapText="1"/>
    </xf>
    <xf numFmtId="0" fontId="14" fillId="4" borderId="5" xfId="27" applyFont="1" applyFill="1" applyBorder="1" applyAlignment="1">
      <alignment horizontal="left" vertical="top"/>
    </xf>
    <xf numFmtId="4" fontId="14" fillId="4" borderId="5" xfId="28" applyNumberFormat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4" fontId="8" fillId="0" borderId="20" xfId="28" applyNumberFormat="1" applyFont="1" applyFill="1" applyBorder="1" applyAlignment="1">
      <alignment horizontal="right" vertical="center" wrapText="1"/>
    </xf>
    <xf numFmtId="4" fontId="8" fillId="0" borderId="17" xfId="28" applyNumberFormat="1" applyFont="1" applyFill="1" applyBorder="1" applyAlignment="1">
      <alignment horizontal="right" vertical="center" wrapText="1"/>
    </xf>
    <xf numFmtId="0" fontId="8" fillId="0" borderId="20" xfId="27" applyFont="1" applyFill="1" applyBorder="1" applyAlignment="1">
      <alignment horizontal="center" vertical="center" wrapText="1"/>
    </xf>
    <xf numFmtId="0" fontId="8" fillId="0" borderId="17" xfId="27" applyFont="1" applyFill="1" applyBorder="1" applyAlignment="1">
      <alignment horizontal="center" vertical="center" wrapText="1"/>
    </xf>
    <xf numFmtId="0" fontId="8" fillId="0" borderId="16" xfId="27" applyFont="1" applyFill="1" applyBorder="1" applyAlignment="1">
      <alignment horizontal="center" vertical="center" wrapText="1"/>
    </xf>
    <xf numFmtId="0" fontId="19" fillId="2" borderId="0" xfId="27" applyFont="1" applyFill="1" applyAlignment="1">
      <alignment horizontal="center" vertical="justify" wrapText="1"/>
    </xf>
    <xf numFmtId="0" fontId="8" fillId="0" borderId="5" xfId="27" applyFont="1" applyFill="1" applyBorder="1" applyAlignment="1">
      <alignment horizontal="center" vertical="center"/>
    </xf>
    <xf numFmtId="4" fontId="8" fillId="0" borderId="5" xfId="28" applyNumberFormat="1" applyFont="1" applyFill="1" applyBorder="1" applyAlignment="1">
      <alignment horizontal="center" vertical="center" wrapText="1"/>
    </xf>
    <xf numFmtId="0" fontId="8" fillId="0" borderId="5" xfId="27" applyFont="1" applyFill="1" applyBorder="1" applyAlignment="1">
      <alignment horizontal="center" vertical="center" wrapText="1"/>
    </xf>
    <xf numFmtId="49" fontId="16" fillId="0" borderId="5" xfId="24" applyNumberFormat="1" applyFont="1" applyFill="1" applyBorder="1" applyAlignment="1">
      <alignment horizontal="center" vertical="center" wrapText="1"/>
    </xf>
    <xf numFmtId="11" fontId="16" fillId="0" borderId="5" xfId="24" applyNumberFormat="1" applyFont="1" applyFill="1" applyBorder="1" applyAlignment="1">
      <alignment horizontal="right" wrapText="1"/>
    </xf>
    <xf numFmtId="0" fontId="8" fillId="0" borderId="5" xfId="24" applyFont="1" applyFill="1" applyBorder="1" applyAlignment="1">
      <alignment horizontal="left" vertical="center" wrapText="1"/>
    </xf>
    <xf numFmtId="4" fontId="8" fillId="0" borderId="5" xfId="24" applyNumberFormat="1" applyFont="1" applyFill="1" applyBorder="1" applyAlignment="1">
      <alignment horizontal="right" vertical="center" wrapText="1"/>
    </xf>
    <xf numFmtId="49" fontId="16" fillId="0" borderId="5" xfId="24" applyNumberFormat="1" applyFont="1" applyFill="1" applyBorder="1" applyAlignment="1">
      <alignment horizontal="left" vertical="top" wrapText="1"/>
    </xf>
    <xf numFmtId="4" fontId="16" fillId="0" borderId="5" xfId="24" applyNumberFormat="1" applyFont="1" applyFill="1" applyBorder="1" applyAlignment="1">
      <alignment horizontal="right" vertical="top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8" fillId="4" borderId="5" xfId="24" applyFont="1" applyFill="1" applyBorder="1" applyAlignment="1">
      <alignment horizontal="center" vertical="center"/>
    </xf>
    <xf numFmtId="4" fontId="16" fillId="0" borderId="5" xfId="24" applyNumberFormat="1" applyFont="1" applyFill="1" applyBorder="1" applyAlignment="1">
      <alignment horizontal="center" vertical="center" wrapText="1"/>
    </xf>
    <xf numFmtId="0" fontId="16" fillId="4" borderId="5" xfId="24" applyFont="1" applyFill="1" applyBorder="1" applyAlignment="1">
      <alignment horizontal="left" vertical="top"/>
    </xf>
    <xf numFmtId="0" fontId="5" fillId="0" borderId="1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justify" wrapText="1"/>
    </xf>
    <xf numFmtId="0" fontId="8" fillId="0" borderId="5" xfId="24" applyFont="1" applyFill="1" applyBorder="1" applyAlignment="1">
      <alignment horizontal="center" vertical="center"/>
    </xf>
    <xf numFmtId="4" fontId="8" fillId="0" borderId="5" xfId="25" applyNumberFormat="1" applyFont="1" applyFill="1" applyBorder="1" applyAlignment="1">
      <alignment horizontal="center" vertical="center" wrapText="1"/>
    </xf>
    <xf numFmtId="0" fontId="8" fillId="0" borderId="5" xfId="24" applyFont="1" applyFill="1" applyBorder="1" applyAlignment="1">
      <alignment horizontal="center" vertical="center" wrapText="1"/>
    </xf>
    <xf numFmtId="0" fontId="16" fillId="4" borderId="5" xfId="12" applyFont="1" applyFill="1" applyBorder="1" applyAlignment="1">
      <alignment horizontal="left" vertical="center" wrapText="1"/>
    </xf>
    <xf numFmtId="0" fontId="16" fillId="4" borderId="5" xfId="12" applyFont="1" applyFill="1" applyBorder="1" applyAlignment="1">
      <alignment horizontal="left" vertical="center"/>
    </xf>
    <xf numFmtId="4" fontId="16" fillId="4" borderId="5" xfId="12" applyNumberFormat="1" applyFont="1" applyFill="1" applyBorder="1" applyAlignment="1">
      <alignment horizontal="right" vertical="center" wrapText="1"/>
    </xf>
    <xf numFmtId="49" fontId="16" fillId="0" borderId="5" xfId="12" applyNumberFormat="1" applyFont="1" applyFill="1" applyBorder="1" applyAlignment="1">
      <alignment horizontal="center" vertical="center" wrapText="1"/>
    </xf>
    <xf numFmtId="4" fontId="16" fillId="0" borderId="5" xfId="12" applyNumberFormat="1" applyFont="1" applyFill="1" applyBorder="1" applyAlignment="1">
      <alignment horizontal="center" wrapText="1"/>
    </xf>
    <xf numFmtId="0" fontId="16" fillId="0" borderId="5" xfId="12" applyFont="1" applyBorder="1" applyAlignment="1">
      <alignment horizontal="left" wrapText="1"/>
    </xf>
    <xf numFmtId="49" fontId="8" fillId="0" borderId="5" xfId="12" applyNumberFormat="1" applyFont="1" applyFill="1" applyBorder="1" applyAlignment="1">
      <alignment horizontal="left" vertical="center" wrapText="1"/>
    </xf>
    <xf numFmtId="4" fontId="8" fillId="0" borderId="5" xfId="12" applyNumberFormat="1" applyFont="1" applyFill="1" applyBorder="1" applyAlignment="1">
      <alignment horizontal="right" wrapText="1"/>
    </xf>
    <xf numFmtId="0" fontId="16" fillId="4" borderId="5" xfId="12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/>
    </xf>
    <xf numFmtId="4" fontId="8" fillId="4" borderId="5" xfId="13" applyNumberFormat="1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 wrapText="1"/>
    </xf>
    <xf numFmtId="0" fontId="8" fillId="0" borderId="0" xfId="12" applyFont="1" applyBorder="1" applyAlignment="1">
      <alignment horizontal="center"/>
    </xf>
    <xf numFmtId="4" fontId="16" fillId="4" borderId="5" xfId="13" applyNumberFormat="1" applyFont="1" applyFill="1" applyBorder="1" applyAlignment="1">
      <alignment horizontal="right" vertical="center" wrapText="1"/>
    </xf>
    <xf numFmtId="0" fontId="16" fillId="0" borderId="5" xfId="12" applyFont="1" applyBorder="1" applyAlignment="1">
      <alignment horizontal="center"/>
    </xf>
    <xf numFmtId="0" fontId="16" fillId="4" borderId="5" xfId="12" applyFont="1" applyFill="1" applyBorder="1" applyAlignment="1">
      <alignment horizontal="left" vertical="top" wrapText="1"/>
    </xf>
    <xf numFmtId="4" fontId="16" fillId="4" borderId="5" xfId="13" applyNumberFormat="1" applyFont="1" applyFill="1" applyBorder="1" applyAlignment="1">
      <alignment horizontal="right" vertical="top" wrapText="1"/>
    </xf>
    <xf numFmtId="0" fontId="18" fillId="0" borderId="5" xfId="23" applyFont="1" applyBorder="1" applyAlignment="1">
      <alignment horizontal="center"/>
    </xf>
    <xf numFmtId="0" fontId="4" fillId="0" borderId="5" xfId="2" applyFont="1" applyBorder="1" applyAlignment="1">
      <alignment horizontal="center" wrapText="1"/>
    </xf>
    <xf numFmtId="0" fontId="16" fillId="0" borderId="20" xfId="23" applyFont="1" applyBorder="1" applyAlignment="1">
      <alignment horizontal="left"/>
    </xf>
    <xf numFmtId="0" fontId="16" fillId="0" borderId="16" xfId="23" applyFont="1" applyBorder="1" applyAlignment="1">
      <alignment horizontal="left"/>
    </xf>
    <xf numFmtId="0" fontId="16" fillId="0" borderId="17" xfId="23" applyFont="1" applyBorder="1" applyAlignment="1">
      <alignment horizontal="left"/>
    </xf>
    <xf numFmtId="0" fontId="16" fillId="0" borderId="20" xfId="23" applyFont="1" applyBorder="1" applyAlignment="1">
      <alignment horizontal="center"/>
    </xf>
    <xf numFmtId="0" fontId="16" fillId="0" borderId="16" xfId="23" applyFont="1" applyBorder="1" applyAlignment="1">
      <alignment horizontal="center"/>
    </xf>
    <xf numFmtId="0" fontId="16" fillId="0" borderId="17" xfId="23" applyFont="1" applyBorder="1" applyAlignment="1">
      <alignment horizontal="center"/>
    </xf>
    <xf numFmtId="0" fontId="5" fillId="0" borderId="12" xfId="2" applyFont="1" applyBorder="1" applyAlignment="1">
      <alignment horizontal="left" vertical="center" wrapText="1"/>
    </xf>
    <xf numFmtId="0" fontId="16" fillId="2" borderId="0" xfId="12" applyFont="1" applyFill="1" applyAlignment="1">
      <alignment horizontal="left" vertical="justify"/>
    </xf>
    <xf numFmtId="0" fontId="16" fillId="2" borderId="0" xfId="23" applyFont="1" applyFill="1" applyAlignment="1">
      <alignment horizontal="left" vertical="justify" wrapText="1"/>
    </xf>
    <xf numFmtId="0" fontId="8" fillId="4" borderId="5" xfId="23" applyFont="1" applyFill="1" applyBorder="1" applyAlignment="1">
      <alignment horizontal="center" vertical="center"/>
    </xf>
    <xf numFmtId="0" fontId="16" fillId="0" borderId="20" xfId="23" applyFont="1" applyBorder="1" applyAlignment="1">
      <alignment horizontal="left" vertical="top" wrapText="1"/>
    </xf>
    <xf numFmtId="0" fontId="16" fillId="0" borderId="16" xfId="23" applyFont="1" applyBorder="1" applyAlignment="1">
      <alignment horizontal="left" vertical="top" wrapText="1"/>
    </xf>
    <xf numFmtId="0" fontId="16" fillId="0" borderId="17" xfId="23" applyFont="1" applyBorder="1" applyAlignment="1">
      <alignment horizontal="left" vertical="top" wrapText="1"/>
    </xf>
    <xf numFmtId="0" fontId="4" fillId="0" borderId="5" xfId="2" applyFont="1" applyBorder="1" applyAlignment="1">
      <alignment horizontal="left" vertical="justify" wrapText="1"/>
    </xf>
    <xf numFmtId="0" fontId="10" fillId="0" borderId="5" xfId="22" applyFont="1" applyFill="1" applyBorder="1" applyAlignment="1">
      <alignment horizontal="left" wrapText="1"/>
    </xf>
    <xf numFmtId="4" fontId="10" fillId="0" borderId="5" xfId="22" applyNumberFormat="1" applyFont="1" applyFill="1" applyBorder="1" applyAlignment="1">
      <alignment horizontal="right" wrapText="1"/>
    </xf>
    <xf numFmtId="4" fontId="10" fillId="0" borderId="20" xfId="22" applyNumberFormat="1" applyFont="1" applyFill="1" applyBorder="1" applyAlignment="1">
      <alignment horizontal="right" wrapText="1"/>
    </xf>
    <xf numFmtId="4" fontId="10" fillId="0" borderId="17" xfId="22" applyNumberFormat="1" applyFont="1" applyFill="1" applyBorder="1" applyAlignment="1">
      <alignment horizontal="right" wrapText="1"/>
    </xf>
    <xf numFmtId="0" fontId="14" fillId="0" borderId="5" xfId="22" applyFont="1" applyBorder="1" applyAlignment="1">
      <alignment horizontal="center"/>
    </xf>
    <xf numFmtId="4" fontId="10" fillId="0" borderId="5" xfId="22" applyNumberFormat="1" applyFont="1" applyFill="1" applyBorder="1" applyAlignment="1">
      <alignment horizontal="center" wrapText="1"/>
    </xf>
    <xf numFmtId="0" fontId="7" fillId="0" borderId="5" xfId="15" applyFont="1" applyFill="1" applyBorder="1" applyAlignment="1">
      <alignment horizontal="left"/>
    </xf>
    <xf numFmtId="4" fontId="14" fillId="0" borderId="5" xfId="22" applyNumberFormat="1" applyFont="1" applyFill="1" applyBorder="1" applyAlignment="1">
      <alignment horizontal="right" wrapText="1"/>
    </xf>
    <xf numFmtId="4" fontId="14" fillId="0" borderId="5" xfId="22" applyNumberFormat="1" applyFont="1" applyBorder="1" applyAlignment="1">
      <alignment horizontal="right" wrapText="1"/>
    </xf>
    <xf numFmtId="9" fontId="7" fillId="0" borderId="5" xfId="15" applyNumberFormat="1" applyFont="1" applyFill="1" applyBorder="1" applyAlignment="1">
      <alignment horizontal="center"/>
    </xf>
    <xf numFmtId="4" fontId="14" fillId="0" borderId="5" xfId="22" applyNumberFormat="1" applyFont="1" applyBorder="1" applyAlignment="1">
      <alignment horizontal="center" wrapText="1"/>
    </xf>
    <xf numFmtId="0" fontId="7" fillId="0" borderId="5" xfId="15" applyFont="1" applyFill="1" applyBorder="1" applyAlignment="1">
      <alignment horizontal="left" wrapText="1"/>
    </xf>
    <xf numFmtId="0" fontId="6" fillId="0" borderId="5" xfId="15" applyFont="1" applyFill="1" applyBorder="1" applyAlignment="1">
      <alignment horizontal="center"/>
    </xf>
    <xf numFmtId="4" fontId="14" fillId="0" borderId="5" xfId="12" applyNumberFormat="1" applyFont="1" applyBorder="1" applyAlignment="1">
      <alignment horizontal="center" wrapText="1"/>
    </xf>
    <xf numFmtId="49" fontId="8" fillId="0" borderId="5" xfId="22" applyNumberFormat="1" applyFont="1" applyFill="1" applyBorder="1" applyAlignment="1">
      <alignment horizontal="left" wrapText="1"/>
    </xf>
    <xf numFmtId="4" fontId="14" fillId="0" borderId="5" xfId="22" applyNumberFormat="1" applyFont="1" applyFill="1" applyBorder="1" applyAlignment="1">
      <alignment horizontal="center" wrapText="1"/>
    </xf>
    <xf numFmtId="0" fontId="14" fillId="0" borderId="5" xfId="22" applyFont="1" applyBorder="1" applyAlignment="1">
      <alignment horizontal="center" wrapText="1"/>
    </xf>
    <xf numFmtId="0" fontId="6" fillId="0" borderId="5" xfId="2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49" fontId="10" fillId="0" borderId="20" xfId="22" applyNumberFormat="1" applyFont="1" applyFill="1" applyBorder="1" applyAlignment="1">
      <alignment horizontal="left" wrapText="1"/>
    </xf>
    <xf numFmtId="49" fontId="10" fillId="0" borderId="16" xfId="22" applyNumberFormat="1" applyFont="1" applyFill="1" applyBorder="1" applyAlignment="1">
      <alignment horizontal="left" wrapText="1"/>
    </xf>
    <xf numFmtId="49" fontId="10" fillId="0" borderId="17" xfId="22" applyNumberFormat="1" applyFont="1" applyFill="1" applyBorder="1" applyAlignment="1">
      <alignment horizontal="left" wrapText="1"/>
    </xf>
    <xf numFmtId="49" fontId="14" fillId="0" borderId="5" xfId="22" applyNumberFormat="1" applyFont="1" applyFill="1" applyBorder="1" applyAlignment="1">
      <alignment horizontal="left" vertical="center" wrapText="1"/>
    </xf>
    <xf numFmtId="4" fontId="14" fillId="0" borderId="5" xfId="22" applyNumberFormat="1" applyFont="1" applyFill="1" applyBorder="1" applyAlignment="1">
      <alignment horizontal="right" vertical="center" wrapText="1"/>
    </xf>
    <xf numFmtId="4" fontId="14" fillId="0" borderId="5" xfId="22" applyNumberFormat="1" applyFont="1" applyBorder="1" applyAlignment="1">
      <alignment horizontal="right" vertical="center" wrapText="1"/>
    </xf>
    <xf numFmtId="49" fontId="10" fillId="0" borderId="5" xfId="22" applyNumberFormat="1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22" applyFont="1" applyAlignment="1">
      <alignment horizontal="center"/>
    </xf>
    <xf numFmtId="0" fontId="8" fillId="4" borderId="5" xfId="22" applyFont="1" applyFill="1" applyBorder="1" applyAlignment="1">
      <alignment horizontal="center" vertical="center"/>
    </xf>
    <xf numFmtId="4" fontId="8" fillId="4" borderId="5" xfId="16" applyNumberFormat="1" applyFont="1" applyFill="1" applyBorder="1" applyAlignment="1">
      <alignment horizontal="center" vertical="center" wrapText="1"/>
    </xf>
    <xf numFmtId="0" fontId="8" fillId="0" borderId="5" xfId="12" applyFont="1" applyFill="1" applyBorder="1" applyAlignment="1">
      <alignment horizontal="left" vertical="center" wrapText="1"/>
    </xf>
    <xf numFmtId="4" fontId="8" fillId="0" borderId="5" xfId="12" applyNumberFormat="1" applyFont="1" applyFill="1" applyBorder="1" applyAlignment="1">
      <alignment horizontal="right" vertical="center" wrapText="1"/>
    </xf>
    <xf numFmtId="4" fontId="8" fillId="0" borderId="5" xfId="12" applyNumberFormat="1" applyFont="1" applyFill="1" applyBorder="1" applyAlignment="1">
      <alignment horizontal="center" vertical="center" wrapText="1"/>
    </xf>
    <xf numFmtId="49" fontId="16" fillId="0" borderId="5" xfId="12" applyNumberFormat="1" applyFont="1" applyFill="1" applyBorder="1" applyAlignment="1">
      <alignment horizontal="left" vertical="center" wrapText="1"/>
    </xf>
    <xf numFmtId="4" fontId="16" fillId="0" borderId="5" xfId="12" applyNumberFormat="1" applyFont="1" applyFill="1" applyBorder="1" applyAlignment="1">
      <alignment horizontal="right" vertical="center" wrapText="1"/>
    </xf>
    <xf numFmtId="43" fontId="4" fillId="0" borderId="5" xfId="21" applyFont="1" applyFill="1" applyBorder="1" applyAlignment="1">
      <alignment horizontal="right" vertical="center"/>
    </xf>
    <xf numFmtId="4" fontId="16" fillId="0" borderId="5" xfId="12" applyNumberFormat="1" applyFont="1" applyBorder="1" applyAlignment="1">
      <alignment horizontal="right" vertical="center" wrapText="1"/>
    </xf>
    <xf numFmtId="4" fontId="16" fillId="0" borderId="5" xfId="12" applyNumberFormat="1" applyFont="1" applyBorder="1" applyAlignment="1">
      <alignment horizontal="center" vertical="center" wrapText="1"/>
    </xf>
    <xf numFmtId="49" fontId="16" fillId="0" borderId="20" xfId="12" applyNumberFormat="1" applyFont="1" applyFill="1" applyBorder="1" applyAlignment="1">
      <alignment horizontal="left" vertical="center" wrapText="1"/>
    </xf>
    <xf numFmtId="49" fontId="16" fillId="0" borderId="17" xfId="12" applyNumberFormat="1" applyFont="1" applyFill="1" applyBorder="1" applyAlignment="1">
      <alignment horizontal="left" vertical="center" wrapText="1"/>
    </xf>
    <xf numFmtId="0" fontId="4" fillId="0" borderId="20" xfId="20" applyFont="1" applyFill="1" applyBorder="1" applyAlignment="1">
      <alignment horizontal="left" vertical="center" wrapText="1"/>
    </xf>
    <xf numFmtId="0" fontId="4" fillId="0" borderId="17" xfId="20" applyFont="1" applyFill="1" applyBorder="1" applyAlignment="1">
      <alignment horizontal="left" vertical="center" wrapText="1"/>
    </xf>
    <xf numFmtId="164" fontId="4" fillId="0" borderId="5" xfId="21" applyNumberFormat="1" applyFont="1" applyFill="1" applyBorder="1" applyAlignment="1">
      <alignment horizontal="right" vertical="center"/>
    </xf>
    <xf numFmtId="0" fontId="5" fillId="0" borderId="0" xfId="20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left" vertical="center"/>
    </xf>
    <xf numFmtId="49" fontId="8" fillId="0" borderId="20" xfId="12" applyNumberFormat="1" applyFont="1" applyFill="1" applyBorder="1" applyAlignment="1">
      <alignment horizontal="left" wrapText="1"/>
    </xf>
    <xf numFmtId="49" fontId="8" fillId="0" borderId="17" xfId="12" applyNumberFormat="1" applyFont="1" applyFill="1" applyBorder="1" applyAlignment="1">
      <alignment horizontal="left" wrapText="1"/>
    </xf>
    <xf numFmtId="4" fontId="8" fillId="0" borderId="5" xfId="12" applyNumberFormat="1" applyFont="1" applyFill="1" applyBorder="1" applyAlignment="1">
      <alignment horizontal="center" wrapText="1"/>
    </xf>
    <xf numFmtId="4" fontId="16" fillId="0" borderId="20" xfId="12" applyNumberFormat="1" applyFont="1" applyFill="1" applyBorder="1" applyAlignment="1">
      <alignment horizontal="right" vertical="center" wrapText="1"/>
    </xf>
    <xf numFmtId="4" fontId="16" fillId="0" borderId="17" xfId="12" applyNumberFormat="1" applyFont="1" applyFill="1" applyBorder="1" applyAlignment="1">
      <alignment horizontal="right" vertical="center" wrapText="1"/>
    </xf>
    <xf numFmtId="4" fontId="16" fillId="0" borderId="5" xfId="12" applyNumberFormat="1" applyFont="1" applyBorder="1" applyAlignment="1">
      <alignment horizontal="center" vertical="top" wrapText="1"/>
    </xf>
    <xf numFmtId="4" fontId="16" fillId="0" borderId="5" xfId="12" applyNumberFormat="1" applyFont="1" applyBorder="1" applyAlignment="1">
      <alignment horizontal="center" wrapText="1"/>
    </xf>
    <xf numFmtId="0" fontId="6" fillId="0" borderId="0" xfId="0" applyFont="1" applyFill="1" applyAlignment="1">
      <alignment vertical="center" wrapText="1"/>
    </xf>
    <xf numFmtId="0" fontId="8" fillId="0" borderId="5" xfId="18" applyFont="1" applyFill="1" applyBorder="1" applyAlignment="1">
      <alignment horizontal="left" vertical="center" wrapText="1"/>
    </xf>
    <xf numFmtId="4" fontId="8" fillId="0" borderId="5" xfId="18" applyNumberFormat="1" applyFont="1" applyFill="1" applyBorder="1" applyAlignment="1">
      <alignment horizontal="right" vertical="center" wrapText="1"/>
    </xf>
    <xf numFmtId="4" fontId="16" fillId="0" borderId="5" xfId="18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justify" wrapText="1"/>
    </xf>
    <xf numFmtId="49" fontId="16" fillId="0" borderId="5" xfId="18" applyNumberFormat="1" applyFont="1" applyFill="1" applyBorder="1" applyAlignment="1">
      <alignment horizontal="left" vertical="center" wrapText="1"/>
    </xf>
    <xf numFmtId="4" fontId="16" fillId="0" borderId="5" xfId="18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4" fillId="2" borderId="0" xfId="17" applyFont="1" applyFill="1" applyBorder="1" applyAlignment="1">
      <alignment horizontal="left" vertical="top" wrapText="1"/>
    </xf>
    <xf numFmtId="0" fontId="8" fillId="4" borderId="5" xfId="18" applyFont="1" applyFill="1" applyBorder="1" applyAlignment="1">
      <alignment horizontal="center" vertical="center"/>
    </xf>
    <xf numFmtId="4" fontId="8" fillId="4" borderId="5" xfId="19" applyNumberFormat="1" applyFont="1" applyFill="1" applyBorder="1" applyAlignment="1">
      <alignment horizontal="center" vertical="center" wrapText="1"/>
    </xf>
    <xf numFmtId="4" fontId="8" fillId="0" borderId="5" xfId="10" applyNumberFormat="1" applyFont="1" applyFill="1" applyBorder="1" applyAlignment="1">
      <alignment horizontal="right" vertical="center" wrapText="1"/>
    </xf>
    <xf numFmtId="4" fontId="16" fillId="0" borderId="5" xfId="10" applyNumberFormat="1" applyFont="1" applyFill="1" applyBorder="1" applyAlignment="1">
      <alignment horizontal="center" wrapText="1"/>
    </xf>
    <xf numFmtId="0" fontId="16" fillId="0" borderId="5" xfId="1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4" fontId="16" fillId="0" borderId="5" xfId="10" applyNumberFormat="1" applyFont="1" applyFill="1" applyBorder="1" applyAlignment="1">
      <alignment horizontal="right" vertical="center" wrapText="1"/>
    </xf>
    <xf numFmtId="0" fontId="16" fillId="0" borderId="20" xfId="10" applyFont="1" applyBorder="1" applyAlignment="1">
      <alignment horizontal="center"/>
    </xf>
    <xf numFmtId="0" fontId="16" fillId="0" borderId="16" xfId="10" applyFont="1" applyBorder="1" applyAlignment="1">
      <alignment horizontal="center"/>
    </xf>
    <xf numFmtId="0" fontId="16" fillId="0" borderId="17" xfId="10" applyFont="1" applyBorder="1" applyAlignment="1">
      <alignment horizontal="center"/>
    </xf>
    <xf numFmtId="4" fontId="8" fillId="4" borderId="5" xfId="11" applyNumberFormat="1" applyFont="1" applyFill="1" applyBorder="1" applyAlignment="1">
      <alignment horizontal="center" vertical="center" wrapText="1"/>
    </xf>
    <xf numFmtId="49" fontId="16" fillId="0" borderId="5" xfId="14" applyNumberFormat="1" applyFont="1" applyFill="1" applyBorder="1" applyAlignment="1">
      <alignment horizontal="left" vertical="center" wrapText="1"/>
    </xf>
    <xf numFmtId="4" fontId="16" fillId="0" borderId="59" xfId="14" applyNumberFormat="1" applyFont="1" applyFill="1" applyBorder="1" applyAlignment="1">
      <alignment horizontal="left" wrapText="1"/>
    </xf>
    <xf numFmtId="4" fontId="16" fillId="0" borderId="49" xfId="14" applyNumberFormat="1" applyFont="1" applyFill="1" applyBorder="1" applyAlignment="1">
      <alignment horizontal="left" wrapText="1"/>
    </xf>
    <xf numFmtId="4" fontId="16" fillId="0" borderId="56" xfId="14" applyNumberFormat="1" applyFont="1" applyFill="1" applyBorder="1" applyAlignment="1">
      <alignment horizontal="left" wrapText="1"/>
    </xf>
    <xf numFmtId="49" fontId="8" fillId="0" borderId="20" xfId="14" applyNumberFormat="1" applyFont="1" applyFill="1" applyBorder="1" applyAlignment="1">
      <alignment horizontal="left" wrapText="1"/>
    </xf>
    <xf numFmtId="49" fontId="8" fillId="0" borderId="16" xfId="14" applyNumberFormat="1" applyFont="1" applyFill="1" applyBorder="1" applyAlignment="1">
      <alignment horizontal="left" wrapText="1"/>
    </xf>
    <xf numFmtId="49" fontId="8" fillId="0" borderId="17" xfId="14" applyNumberFormat="1" applyFont="1" applyFill="1" applyBorder="1" applyAlignment="1">
      <alignment horizontal="left" wrapText="1"/>
    </xf>
    <xf numFmtId="0" fontId="16" fillId="2" borderId="0" xfId="10" applyFont="1" applyFill="1" applyAlignment="1">
      <alignment horizontal="left" vertical="justify" wrapText="1"/>
    </xf>
    <xf numFmtId="49" fontId="16" fillId="0" borderId="20" xfId="14" applyNumberFormat="1" applyFont="1" applyFill="1" applyBorder="1" applyAlignment="1">
      <alignment horizontal="left" vertical="center" wrapText="1"/>
    </xf>
    <xf numFmtId="49" fontId="16" fillId="0" borderId="16" xfId="14" applyNumberFormat="1" applyFont="1" applyFill="1" applyBorder="1" applyAlignment="1">
      <alignment horizontal="left" vertical="center" wrapText="1"/>
    </xf>
    <xf numFmtId="49" fontId="16" fillId="0" borderId="17" xfId="14" applyNumberFormat="1" applyFont="1" applyFill="1" applyBorder="1" applyAlignment="1">
      <alignment horizontal="left" vertical="center" wrapText="1"/>
    </xf>
    <xf numFmtId="49" fontId="8" fillId="0" borderId="20" xfId="12" applyNumberFormat="1" applyFont="1" applyFill="1" applyBorder="1" applyAlignment="1">
      <alignment horizontal="center" vertical="center" wrapText="1"/>
    </xf>
    <xf numFmtId="49" fontId="8" fillId="0" borderId="16" xfId="12" applyNumberFormat="1" applyFont="1" applyFill="1" applyBorder="1" applyAlignment="1">
      <alignment horizontal="center" vertical="center" wrapText="1"/>
    </xf>
    <xf numFmtId="49" fontId="8" fillId="0" borderId="17" xfId="1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2" borderId="0" xfId="15" applyFont="1" applyFill="1" applyBorder="1" applyAlignment="1">
      <alignment horizontal="left" vertical="top" wrapText="1"/>
    </xf>
    <xf numFmtId="0" fontId="8" fillId="4" borderId="5" xfId="14" applyFont="1" applyFill="1" applyBorder="1" applyAlignment="1">
      <alignment horizontal="center" vertical="center"/>
    </xf>
    <xf numFmtId="0" fontId="8" fillId="4" borderId="21" xfId="14" applyFont="1" applyFill="1" applyBorder="1" applyAlignment="1">
      <alignment horizontal="center" vertical="center" wrapText="1"/>
    </xf>
    <xf numFmtId="0" fontId="8" fillId="4" borderId="12" xfId="14" applyFont="1" applyFill="1" applyBorder="1" applyAlignment="1">
      <alignment horizontal="center" vertical="center" wrapText="1"/>
    </xf>
    <xf numFmtId="0" fontId="8" fillId="4" borderId="22" xfId="14" applyFont="1" applyFill="1" applyBorder="1" applyAlignment="1">
      <alignment horizontal="center" vertical="center" wrapText="1"/>
    </xf>
    <xf numFmtId="0" fontId="8" fillId="4" borderId="14" xfId="14" applyFont="1" applyFill="1" applyBorder="1" applyAlignment="1">
      <alignment horizontal="center" vertical="center" wrapText="1"/>
    </xf>
    <xf numFmtId="0" fontId="8" fillId="4" borderId="0" xfId="14" applyFont="1" applyFill="1" applyBorder="1" applyAlignment="1">
      <alignment horizontal="center" vertical="center" wrapText="1"/>
    </xf>
    <xf numFmtId="0" fontId="8" fillId="4" borderId="15" xfId="14" applyFont="1" applyFill="1" applyBorder="1" applyAlignment="1">
      <alignment horizontal="center" vertical="center" wrapText="1"/>
    </xf>
    <xf numFmtId="4" fontId="16" fillId="0" borderId="41" xfId="12" applyNumberFormat="1" applyFont="1" applyFill="1" applyBorder="1" applyAlignment="1">
      <alignment horizontal="center" wrapText="1"/>
    </xf>
    <xf numFmtId="4" fontId="16" fillId="0" borderId="55" xfId="12" applyNumberFormat="1" applyFont="1" applyFill="1" applyBorder="1" applyAlignment="1">
      <alignment horizontal="center" wrapText="1"/>
    </xf>
    <xf numFmtId="4" fontId="16" fillId="0" borderId="42" xfId="12" applyNumberFormat="1" applyFont="1" applyFill="1" applyBorder="1" applyAlignment="1">
      <alignment horizontal="center" wrapText="1"/>
    </xf>
    <xf numFmtId="0" fontId="16" fillId="2" borderId="0" xfId="12" applyFont="1" applyFill="1" applyAlignment="1">
      <alignment horizontal="justify" vertical="justify" wrapText="1"/>
    </xf>
    <xf numFmtId="4" fontId="16" fillId="0" borderId="12" xfId="14" applyNumberFormat="1" applyFont="1" applyFill="1" applyBorder="1" applyAlignment="1">
      <alignment horizontal="left" vertical="center" wrapText="1"/>
    </xf>
    <xf numFmtId="4" fontId="16" fillId="0" borderId="22" xfId="14" applyNumberFormat="1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6" fillId="0" borderId="5" xfId="10" applyFont="1" applyBorder="1" applyAlignment="1">
      <alignment horizontal="center" vertical="center" wrapText="1"/>
    </xf>
    <xf numFmtId="4" fontId="8" fillId="0" borderId="5" xfId="10" applyNumberFormat="1" applyFont="1" applyFill="1" applyBorder="1" applyAlignment="1">
      <alignment horizontal="center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wrapText="1"/>
    </xf>
    <xf numFmtId="4" fontId="6" fillId="0" borderId="20" xfId="0" applyNumberFormat="1" applyFont="1" applyBorder="1" applyAlignment="1">
      <alignment horizontal="center" wrapText="1"/>
    </xf>
    <xf numFmtId="4" fontId="6" fillId="0" borderId="17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justify" vertical="justify" wrapText="1"/>
    </xf>
    <xf numFmtId="0" fontId="8" fillId="4" borderId="5" xfId="10" applyFont="1" applyFill="1" applyBorder="1" applyAlignment="1">
      <alignment horizontal="center" vertical="center"/>
    </xf>
    <xf numFmtId="4" fontId="14" fillId="4" borderId="5" xfId="11" applyNumberFormat="1" applyFont="1" applyFill="1" applyBorder="1" applyAlignment="1">
      <alignment horizontal="center" vertical="center" wrapText="1"/>
    </xf>
    <xf numFmtId="4" fontId="14" fillId="4" borderId="20" xfId="11" applyNumberFormat="1" applyFont="1" applyFill="1" applyBorder="1" applyAlignment="1">
      <alignment horizontal="right" vertical="center" wrapText="1"/>
    </xf>
    <xf numFmtId="4" fontId="14" fillId="4" borderId="17" xfId="11" applyNumberFormat="1" applyFont="1" applyFill="1" applyBorder="1" applyAlignment="1">
      <alignment horizontal="right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4" fontId="10" fillId="4" borderId="5" xfId="11" applyNumberFormat="1" applyFont="1" applyFill="1" applyBorder="1" applyAlignment="1">
      <alignment horizontal="right" vertical="center" wrapText="1"/>
    </xf>
    <xf numFmtId="4" fontId="10" fillId="4" borderId="20" xfId="11" applyNumberFormat="1" applyFont="1" applyFill="1" applyBorder="1" applyAlignment="1">
      <alignment horizontal="center" vertical="center" wrapText="1"/>
    </xf>
    <xf numFmtId="4" fontId="10" fillId="4" borderId="17" xfId="11" applyNumberFormat="1" applyFont="1" applyFill="1" applyBorder="1" applyAlignment="1">
      <alignment horizontal="center" vertical="center" wrapText="1"/>
    </xf>
    <xf numFmtId="4" fontId="10" fillId="4" borderId="5" xfId="11" applyNumberFormat="1" applyFont="1" applyFill="1" applyBorder="1" applyAlignment="1">
      <alignment horizontal="center" vertical="center" wrapText="1"/>
    </xf>
    <xf numFmtId="4" fontId="10" fillId="4" borderId="20" xfId="11" applyNumberFormat="1" applyFont="1" applyFill="1" applyBorder="1" applyAlignment="1">
      <alignment horizontal="right" vertical="center" wrapText="1"/>
    </xf>
    <xf numFmtId="4" fontId="10" fillId="4" borderId="17" xfId="11" applyNumberFormat="1" applyFont="1" applyFill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 wrapText="1"/>
    </xf>
    <xf numFmtId="4" fontId="14" fillId="0" borderId="0" xfId="10" applyNumberFormat="1" applyFont="1" applyFill="1" applyBorder="1" applyAlignment="1">
      <alignment horizontal="right" vertical="center" wrapText="1"/>
    </xf>
    <xf numFmtId="4" fontId="14" fillId="0" borderId="49" xfId="10" applyNumberFormat="1" applyFont="1" applyFill="1" applyBorder="1" applyAlignment="1">
      <alignment horizontal="center" vertical="center" wrapText="1"/>
    </xf>
    <xf numFmtId="4" fontId="14" fillId="0" borderId="0" xfId="10" applyNumberFormat="1" applyFont="1" applyFill="1" applyBorder="1" applyAlignment="1">
      <alignment horizontal="center" vertical="center" wrapText="1"/>
    </xf>
    <xf numFmtId="4" fontId="14" fillId="0" borderId="5" xfId="10" applyNumberFormat="1" applyFont="1" applyFill="1" applyBorder="1" applyAlignment="1">
      <alignment horizontal="right" vertical="center" wrapText="1"/>
    </xf>
    <xf numFmtId="4" fontId="14" fillId="0" borderId="20" xfId="10" applyNumberFormat="1" applyFont="1" applyFill="1" applyBorder="1" applyAlignment="1">
      <alignment horizontal="right" vertical="center" wrapText="1"/>
    </xf>
    <xf numFmtId="4" fontId="14" fillId="0" borderId="17" xfId="10" applyNumberFormat="1" applyFont="1" applyFill="1" applyBorder="1" applyAlignment="1">
      <alignment horizontal="right" vertical="center" wrapText="1"/>
    </xf>
    <xf numFmtId="49" fontId="16" fillId="0" borderId="5" xfId="6" applyNumberFormat="1" applyFont="1" applyFill="1" applyBorder="1" applyAlignment="1">
      <alignment horizontal="left" vertical="center" wrapText="1"/>
    </xf>
    <xf numFmtId="4" fontId="16" fillId="0" borderId="20" xfId="6" applyNumberFormat="1" applyFont="1" applyFill="1" applyBorder="1" applyAlignment="1">
      <alignment horizontal="justify" vertical="center" wrapText="1"/>
    </xf>
    <xf numFmtId="4" fontId="16" fillId="0" borderId="16" xfId="6" applyNumberFormat="1" applyFont="1" applyFill="1" applyBorder="1" applyAlignment="1">
      <alignment horizontal="justify" vertical="center" wrapText="1"/>
    </xf>
    <xf numFmtId="4" fontId="16" fillId="0" borderId="17" xfId="6" applyNumberFormat="1" applyFont="1" applyFill="1" applyBorder="1" applyAlignment="1">
      <alignment horizontal="justify" vertical="center" wrapText="1"/>
    </xf>
    <xf numFmtId="49" fontId="8" fillId="0" borderId="5" xfId="6" applyNumberFormat="1" applyFont="1" applyFill="1" applyBorder="1" applyAlignment="1">
      <alignment horizontal="left" vertical="center" wrapText="1"/>
    </xf>
    <xf numFmtId="4" fontId="16" fillId="0" borderId="5" xfId="6" applyNumberFormat="1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vertical="center"/>
    </xf>
    <xf numFmtId="4" fontId="8" fillId="4" borderId="5" xfId="5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4" fontId="14" fillId="0" borderId="20" xfId="1" applyNumberFormat="1" applyFont="1" applyFill="1" applyBorder="1" applyAlignment="1">
      <alignment horizontal="center" vertical="center" wrapText="1"/>
    </xf>
    <xf numFmtId="4" fontId="14" fillId="0" borderId="16" xfId="1" applyNumberFormat="1" applyFont="1" applyFill="1" applyBorder="1" applyAlignment="1">
      <alignment horizontal="center" vertical="center" wrapText="1"/>
    </xf>
    <xf numFmtId="4" fontId="14" fillId="0" borderId="17" xfId="1" applyNumberFormat="1" applyFont="1" applyFill="1" applyBorder="1" applyAlignment="1">
      <alignment horizontal="center" vertical="center" wrapText="1"/>
    </xf>
    <xf numFmtId="49" fontId="14" fillId="0" borderId="20" xfId="1" applyNumberFormat="1" applyFont="1" applyFill="1" applyBorder="1" applyAlignment="1">
      <alignment horizontal="center" vertical="center" wrapText="1"/>
    </xf>
    <xf numFmtId="49" fontId="14" fillId="0" borderId="16" xfId="1" applyNumberFormat="1" applyFont="1" applyFill="1" applyBorder="1" applyAlignment="1">
      <alignment horizontal="center" vertical="center" wrapText="1"/>
    </xf>
    <xf numFmtId="49" fontId="14" fillId="0" borderId="17" xfId="1" applyNumberFormat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10" fillId="0" borderId="17" xfId="1" applyFont="1" applyFill="1" applyBorder="1" applyAlignment="1">
      <alignment horizontal="left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10" fillId="0" borderId="17" xfId="1" applyNumberFormat="1" applyFont="1" applyFill="1" applyBorder="1" applyAlignment="1">
      <alignment horizontal="center" vertical="center" wrapText="1"/>
    </xf>
    <xf numFmtId="49" fontId="14" fillId="0" borderId="5" xfId="9" applyNumberFormat="1" applyFont="1" applyFill="1" applyBorder="1" applyAlignment="1">
      <alignment horizontal="left" vertical="center" wrapText="1"/>
    </xf>
    <xf numFmtId="4" fontId="14" fillId="4" borderId="20" xfId="1" applyNumberFormat="1" applyFont="1" applyFill="1" applyBorder="1" applyAlignment="1">
      <alignment horizontal="center" vertical="center" wrapText="1"/>
    </xf>
    <xf numFmtId="4" fontId="14" fillId="4" borderId="17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4" fontId="14" fillId="0" borderId="5" xfId="1" applyNumberFormat="1" applyFont="1" applyFill="1" applyBorder="1" applyAlignment="1">
      <alignment horizontal="left" vertical="center" wrapText="1"/>
    </xf>
    <xf numFmtId="49" fontId="16" fillId="0" borderId="20" xfId="6" applyNumberFormat="1" applyFont="1" applyFill="1" applyBorder="1" applyAlignment="1">
      <alignment horizontal="left" vertical="center" wrapText="1"/>
    </xf>
    <xf numFmtId="49" fontId="16" fillId="0" borderId="16" xfId="6" applyNumberFormat="1" applyFont="1" applyFill="1" applyBorder="1" applyAlignment="1">
      <alignment horizontal="left" vertical="center" wrapText="1"/>
    </xf>
    <xf numFmtId="49" fontId="16" fillId="0" borderId="17" xfId="6" applyNumberFormat="1" applyFont="1" applyFill="1" applyBorder="1" applyAlignment="1">
      <alignment horizontal="left" vertical="center" wrapText="1"/>
    </xf>
    <xf numFmtId="4" fontId="16" fillId="0" borderId="20" xfId="6" applyNumberFormat="1" applyFont="1" applyFill="1" applyBorder="1" applyAlignment="1">
      <alignment horizontal="justify" vertical="justify" wrapText="1"/>
    </xf>
    <xf numFmtId="4" fontId="16" fillId="0" borderId="16" xfId="6" applyNumberFormat="1" applyFont="1" applyFill="1" applyBorder="1" applyAlignment="1">
      <alignment horizontal="justify" vertical="justify" wrapText="1"/>
    </xf>
    <xf numFmtId="4" fontId="16" fillId="0" borderId="17" xfId="6" applyNumberFormat="1" applyFont="1" applyFill="1" applyBorder="1" applyAlignment="1">
      <alignment horizontal="justify" vertical="justify" wrapText="1"/>
    </xf>
    <xf numFmtId="0" fontId="8" fillId="0" borderId="5" xfId="6" applyFont="1" applyFill="1" applyBorder="1" applyAlignment="1">
      <alignment horizontal="center" vertical="center"/>
    </xf>
    <xf numFmtId="4" fontId="8" fillId="0" borderId="5" xfId="5" applyNumberFormat="1" applyFont="1" applyFill="1" applyBorder="1" applyAlignment="1">
      <alignment horizontal="center" vertical="center" wrapText="1"/>
    </xf>
    <xf numFmtId="4" fontId="16" fillId="0" borderId="20" xfId="6" applyNumberFormat="1" applyFont="1" applyFill="1" applyBorder="1" applyAlignment="1">
      <alignment horizontal="center" wrapText="1"/>
    </xf>
    <xf numFmtId="4" fontId="16" fillId="0" borderId="16" xfId="6" applyNumberFormat="1" applyFont="1" applyFill="1" applyBorder="1" applyAlignment="1">
      <alignment horizontal="center" wrapText="1"/>
    </xf>
    <xf numFmtId="4" fontId="16" fillId="0" borderId="17" xfId="6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left" vertical="center" wrapText="1"/>
    </xf>
    <xf numFmtId="44" fontId="13" fillId="3" borderId="20" xfId="0" applyNumberFormat="1" applyFont="1" applyFill="1" applyBorder="1" applyAlignment="1">
      <alignment horizontal="justify" vertical="justify" wrapText="1"/>
    </xf>
    <xf numFmtId="44" fontId="13" fillId="3" borderId="16" xfId="0" applyNumberFormat="1" applyFont="1" applyFill="1" applyBorder="1" applyAlignment="1">
      <alignment horizontal="justify" vertical="justify" wrapText="1"/>
    </xf>
    <xf numFmtId="44" fontId="13" fillId="3" borderId="17" xfId="0" applyNumberFormat="1" applyFont="1" applyFill="1" applyBorder="1" applyAlignment="1">
      <alignment horizontal="justify" vertical="justify" wrapText="1"/>
    </xf>
    <xf numFmtId="44" fontId="13" fillId="3" borderId="5" xfId="0" applyNumberFormat="1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44" fontId="13" fillId="3" borderId="5" xfId="0" applyNumberFormat="1" applyFont="1" applyFill="1" applyBorder="1" applyAlignment="1">
      <alignment horizontal="justify" vertical="justify" wrapText="1"/>
    </xf>
    <xf numFmtId="7" fontId="13" fillId="0" borderId="5" xfId="4" applyNumberFormat="1" applyFont="1" applyFill="1" applyBorder="1" applyAlignment="1">
      <alignment horizontal="center" vertical="top" wrapText="1"/>
    </xf>
    <xf numFmtId="0" fontId="13" fillId="3" borderId="20" xfId="0" applyNumberFormat="1" applyFont="1" applyFill="1" applyBorder="1" applyAlignment="1">
      <alignment horizontal="justify" vertical="justify" wrapText="1"/>
    </xf>
    <xf numFmtId="0" fontId="13" fillId="3" borderId="16" xfId="0" applyNumberFormat="1" applyFont="1" applyFill="1" applyBorder="1" applyAlignment="1">
      <alignment horizontal="justify" vertical="justify" wrapText="1"/>
    </xf>
    <xf numFmtId="0" fontId="13" fillId="3" borderId="17" xfId="0" applyNumberFormat="1" applyFont="1" applyFill="1" applyBorder="1" applyAlignment="1">
      <alignment horizontal="justify" vertical="justify" wrapText="1"/>
    </xf>
    <xf numFmtId="7" fontId="13" fillId="0" borderId="20" xfId="4" applyNumberFormat="1" applyFont="1" applyFill="1" applyBorder="1" applyAlignment="1">
      <alignment horizontal="justify" vertical="justify" wrapText="1"/>
    </xf>
    <xf numFmtId="7" fontId="13" fillId="0" borderId="16" xfId="4" applyNumberFormat="1" applyFont="1" applyFill="1" applyBorder="1" applyAlignment="1">
      <alignment horizontal="justify" vertical="justify" wrapText="1"/>
    </xf>
    <xf numFmtId="7" fontId="13" fillId="0" borderId="17" xfId="4" applyNumberFormat="1" applyFont="1" applyFill="1" applyBorder="1" applyAlignment="1">
      <alignment horizontal="justify" vertical="justify" wrapText="1"/>
    </xf>
    <xf numFmtId="0" fontId="12" fillId="0" borderId="5" xfId="0" applyFont="1" applyFill="1" applyBorder="1" applyAlignment="1">
      <alignment horizontal="left" vertical="center" wrapText="1"/>
    </xf>
    <xf numFmtId="0" fontId="13" fillId="3" borderId="20" xfId="0" applyFont="1" applyFill="1" applyBorder="1" applyAlignment="1">
      <alignment horizontal="justify" vertical="justify" wrapText="1"/>
    </xf>
    <xf numFmtId="0" fontId="13" fillId="3" borderId="16" xfId="0" applyFont="1" applyFill="1" applyBorder="1" applyAlignment="1">
      <alignment horizontal="justify" vertical="justify" wrapText="1"/>
    </xf>
    <xf numFmtId="0" fontId="13" fillId="3" borderId="17" xfId="0" applyFont="1" applyFill="1" applyBorder="1" applyAlignment="1">
      <alignment horizontal="justify" vertical="justify" wrapText="1"/>
    </xf>
    <xf numFmtId="0" fontId="13" fillId="3" borderId="5" xfId="0" applyFont="1" applyFill="1" applyBorder="1" applyAlignment="1">
      <alignment horizontal="justify" vertical="justify" wrapText="1"/>
    </xf>
    <xf numFmtId="0" fontId="8" fillId="4" borderId="5" xfId="6" applyFont="1" applyFill="1" applyBorder="1" applyAlignment="1">
      <alignment horizontal="left"/>
    </xf>
    <xf numFmtId="0" fontId="8" fillId="4" borderId="5" xfId="6" applyFont="1" applyFill="1" applyBorder="1" applyAlignment="1">
      <alignment horizontal="left" vertical="center"/>
    </xf>
    <xf numFmtId="10" fontId="24" fillId="3" borderId="5" xfId="0" applyNumberFormat="1" applyFont="1" applyFill="1" applyBorder="1" applyAlignment="1">
      <alignment horizontal="justify" vertical="justify" wrapText="1"/>
    </xf>
    <xf numFmtId="0" fontId="9" fillId="3" borderId="32" xfId="2" applyFont="1" applyFill="1" applyBorder="1" applyAlignment="1">
      <alignment vertical="center" wrapText="1"/>
    </xf>
    <xf numFmtId="0" fontId="9" fillId="3" borderId="33" xfId="2" applyFont="1" applyFill="1" applyBorder="1" applyAlignment="1">
      <alignment vertical="center" wrapText="1"/>
    </xf>
    <xf numFmtId="0" fontId="9" fillId="3" borderId="34" xfId="2" applyFont="1" applyFill="1" applyBorder="1" applyAlignment="1">
      <alignment vertical="center" wrapText="1"/>
    </xf>
    <xf numFmtId="7" fontId="9" fillId="3" borderId="45" xfId="4" applyNumberFormat="1" applyFont="1" applyFill="1" applyBorder="1" applyAlignment="1">
      <alignment horizontal="center" vertical="top" wrapText="1"/>
    </xf>
    <xf numFmtId="7" fontId="9" fillId="3" borderId="13" xfId="4" applyNumberFormat="1" applyFont="1" applyFill="1" applyBorder="1" applyAlignment="1">
      <alignment horizontal="center" vertical="top" wrapText="1"/>
    </xf>
    <xf numFmtId="7" fontId="9" fillId="3" borderId="27" xfId="4" applyNumberFormat="1" applyFont="1" applyFill="1" applyBorder="1" applyAlignment="1">
      <alignment horizontal="center" vertical="top" wrapText="1"/>
    </xf>
    <xf numFmtId="0" fontId="5" fillId="0" borderId="11" xfId="2" applyFont="1" applyBorder="1" applyAlignment="1">
      <alignment horizontal="left" vertical="center" wrapText="1"/>
    </xf>
    <xf numFmtId="0" fontId="11" fillId="3" borderId="20" xfId="2" applyFont="1" applyFill="1" applyBorder="1" applyAlignment="1">
      <alignment vertical="center" wrapText="1"/>
    </xf>
    <xf numFmtId="0" fontId="11" fillId="3" borderId="16" xfId="2" applyFont="1" applyFill="1" applyBorder="1" applyAlignment="1">
      <alignment vertical="center" wrapText="1"/>
    </xf>
    <xf numFmtId="0" fontId="11" fillId="3" borderId="17" xfId="2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center" wrapText="1"/>
    </xf>
    <xf numFmtId="164" fontId="11" fillId="0" borderId="31" xfId="4" applyNumberFormat="1" applyFont="1" applyFill="1" applyBorder="1" applyAlignment="1">
      <alignment horizontal="center" wrapText="1"/>
    </xf>
    <xf numFmtId="164" fontId="11" fillId="0" borderId="5" xfId="4" applyNumberFormat="1" applyFont="1" applyFill="1" applyBorder="1" applyAlignment="1">
      <alignment horizontal="center" vertical="top" wrapText="1"/>
    </xf>
    <xf numFmtId="164" fontId="11" fillId="0" borderId="31" xfId="4" applyNumberFormat="1" applyFont="1" applyFill="1" applyBorder="1" applyAlignment="1">
      <alignment horizontal="center" vertical="top" wrapText="1"/>
    </xf>
    <xf numFmtId="0" fontId="14" fillId="0" borderId="20" xfId="7" applyFont="1" applyBorder="1" applyAlignment="1">
      <alignment vertical="center"/>
    </xf>
    <xf numFmtId="0" fontId="14" fillId="0" borderId="16" xfId="7" applyFont="1" applyBorder="1" applyAlignment="1">
      <alignment vertical="center"/>
    </xf>
    <xf numFmtId="0" fontId="14" fillId="0" borderId="17" xfId="7" applyFont="1" applyBorder="1" applyAlignment="1">
      <alignment vertical="center"/>
    </xf>
    <xf numFmtId="164" fontId="11" fillId="0" borderId="20" xfId="4" applyNumberFormat="1" applyFont="1" applyFill="1" applyBorder="1" applyAlignment="1">
      <alignment horizontal="justify" vertical="justify" wrapText="1"/>
    </xf>
    <xf numFmtId="164" fontId="11" fillId="0" borderId="16" xfId="4" applyNumberFormat="1" applyFont="1" applyFill="1" applyBorder="1" applyAlignment="1">
      <alignment horizontal="justify" vertical="justify" wrapText="1"/>
    </xf>
    <xf numFmtId="164" fontId="11" fillId="0" borderId="46" xfId="4" applyNumberFormat="1" applyFont="1" applyFill="1" applyBorder="1" applyAlignment="1">
      <alignment horizontal="justify" vertical="justify" wrapText="1"/>
    </xf>
    <xf numFmtId="0" fontId="11" fillId="3" borderId="41" xfId="2" applyFont="1" applyFill="1" applyBorder="1" applyAlignment="1">
      <alignment horizontal="left" vertical="center" wrapText="1"/>
    </xf>
    <xf numFmtId="0" fontId="11" fillId="3" borderId="55" xfId="2" applyFont="1" applyFill="1" applyBorder="1" applyAlignment="1">
      <alignment horizontal="left" vertical="center" wrapText="1"/>
    </xf>
    <xf numFmtId="0" fontId="11" fillId="3" borderId="42" xfId="2" applyFont="1" applyFill="1" applyBorder="1" applyAlignment="1">
      <alignment horizontal="left" vertical="center" wrapText="1"/>
    </xf>
    <xf numFmtId="164" fontId="11" fillId="0" borderId="7" xfId="4" applyNumberFormat="1" applyFont="1" applyFill="1" applyBorder="1" applyAlignment="1">
      <alignment horizontal="center" wrapText="1"/>
    </xf>
    <xf numFmtId="164" fontId="11" fillId="0" borderId="30" xfId="4" applyNumberFormat="1" applyFont="1" applyFill="1" applyBorder="1" applyAlignment="1">
      <alignment horizontal="center" wrapText="1"/>
    </xf>
    <xf numFmtId="0" fontId="11" fillId="3" borderId="20" xfId="2" applyFont="1" applyFill="1" applyBorder="1" applyAlignment="1">
      <alignment horizontal="left" vertical="center" wrapText="1"/>
    </xf>
    <xf numFmtId="0" fontId="11" fillId="3" borderId="16" xfId="2" applyFont="1" applyFill="1" applyBorder="1" applyAlignment="1">
      <alignment horizontal="left" vertical="center" wrapText="1"/>
    </xf>
    <xf numFmtId="0" fontId="11" fillId="3" borderId="17" xfId="2" applyFont="1" applyFill="1" applyBorder="1" applyAlignment="1">
      <alignment horizontal="left" vertical="center" wrapText="1"/>
    </xf>
    <xf numFmtId="0" fontId="9" fillId="3" borderId="20" xfId="2" applyFont="1" applyFill="1" applyBorder="1" applyAlignment="1">
      <alignment horizontal="left" vertical="center" wrapText="1"/>
    </xf>
    <xf numFmtId="0" fontId="9" fillId="3" borderId="16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left" vertical="center" wrapText="1"/>
    </xf>
    <xf numFmtId="0" fontId="14" fillId="0" borderId="5" xfId="7" applyFont="1" applyBorder="1" applyAlignment="1">
      <alignment horizontal="left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8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4" fontId="8" fillId="0" borderId="1" xfId="5" applyNumberFormat="1" applyFont="1" applyFill="1" applyBorder="1" applyAlignment="1">
      <alignment horizontal="center" vertical="center" wrapText="1"/>
    </xf>
    <xf numFmtId="4" fontId="8" fillId="0" borderId="28" xfId="5" applyNumberFormat="1" applyFont="1" applyFill="1" applyBorder="1" applyAlignment="1">
      <alignment horizontal="center" vertical="center" wrapText="1"/>
    </xf>
    <xf numFmtId="4" fontId="8" fillId="0" borderId="3" xfId="5" applyNumberFormat="1" applyFont="1" applyFill="1" applyBorder="1" applyAlignment="1">
      <alignment horizontal="center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top" wrapText="1"/>
    </xf>
    <xf numFmtId="164" fontId="12" fillId="0" borderId="5" xfId="4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/>
    </xf>
    <xf numFmtId="0" fontId="8" fillId="0" borderId="6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center"/>
    </xf>
    <xf numFmtId="0" fontId="8" fillId="0" borderId="29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left" vertical="center"/>
    </xf>
    <xf numFmtId="0" fontId="8" fillId="0" borderId="16" xfId="7" applyFont="1" applyFill="1" applyBorder="1" applyAlignment="1">
      <alignment horizontal="left" vertical="center"/>
    </xf>
    <xf numFmtId="0" fontId="8" fillId="0" borderId="17" xfId="7" applyFont="1" applyFill="1" applyBorder="1" applyAlignment="1">
      <alignment horizontal="left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0" borderId="30" xfId="5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left" vertical="top" wrapText="1"/>
    </xf>
    <xf numFmtId="0" fontId="13" fillId="3" borderId="16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horizontal="left" vertical="top" wrapText="1"/>
    </xf>
    <xf numFmtId="164" fontId="13" fillId="0" borderId="5" xfId="4" applyNumberFormat="1" applyFont="1" applyFill="1" applyBorder="1" applyAlignment="1">
      <alignment horizontal="center" vertical="center" wrapText="1"/>
    </xf>
    <xf numFmtId="164" fontId="13" fillId="0" borderId="31" xfId="4" applyNumberFormat="1" applyFont="1" applyFill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horizontal="center" vertical="top" wrapText="1"/>
    </xf>
    <xf numFmtId="164" fontId="13" fillId="0" borderId="31" xfId="4" applyNumberFormat="1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15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2" borderId="0" xfId="2" applyFont="1" applyFill="1" applyAlignment="1">
      <alignment horizontal="justify" vertical="justify"/>
    </xf>
    <xf numFmtId="0" fontId="6" fillId="0" borderId="0" xfId="0" applyFont="1" applyAlignment="1">
      <alignment horizontal="justify" wrapText="1"/>
    </xf>
    <xf numFmtId="0" fontId="8" fillId="0" borderId="6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4" fontId="8" fillId="0" borderId="6" xfId="5" applyNumberFormat="1" applyFont="1" applyFill="1" applyBorder="1" applyAlignment="1">
      <alignment horizontal="center" vertical="center" wrapText="1"/>
    </xf>
    <xf numFmtId="4" fontId="8" fillId="0" borderId="11" xfId="5" applyNumberFormat="1" applyFont="1" applyFill="1" applyBorder="1" applyAlignment="1">
      <alignment horizontal="center" vertical="center" wrapText="1"/>
    </xf>
    <xf numFmtId="4" fontId="8" fillId="0" borderId="29" xfId="5" applyNumberFormat="1" applyFont="1" applyFill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justify" vertical="justify" wrapText="1"/>
    </xf>
    <xf numFmtId="4" fontId="5" fillId="0" borderId="16" xfId="0" applyNumberFormat="1" applyFont="1" applyBorder="1" applyAlignment="1">
      <alignment horizontal="justify" vertical="justify" wrapText="1"/>
    </xf>
    <xf numFmtId="4" fontId="5" fillId="0" borderId="17" xfId="0" applyNumberFormat="1" applyFont="1" applyBorder="1" applyAlignment="1">
      <alignment horizontal="justify" vertical="justify" wrapText="1"/>
    </xf>
    <xf numFmtId="4" fontId="8" fillId="0" borderId="31" xfId="5" applyNumberFormat="1" applyFont="1" applyFill="1" applyBorder="1" applyAlignment="1">
      <alignment horizontal="center" vertical="center" wrapText="1"/>
    </xf>
    <xf numFmtId="44" fontId="11" fillId="0" borderId="5" xfId="4" applyFont="1" applyFill="1" applyBorder="1" applyAlignment="1">
      <alignment horizontal="center" vertical="top" wrapText="1"/>
    </xf>
    <xf numFmtId="44" fontId="11" fillId="0" borderId="31" xfId="4" applyFont="1" applyFill="1" applyBorder="1" applyAlignment="1">
      <alignment horizontal="center" vertical="top" wrapText="1"/>
    </xf>
    <xf numFmtId="44" fontId="11" fillId="0" borderId="20" xfId="4" applyFont="1" applyFill="1" applyBorder="1" applyAlignment="1">
      <alignment horizontal="justify" vertical="justify"/>
    </xf>
    <xf numFmtId="44" fontId="11" fillId="0" borderId="16" xfId="4" applyFont="1" applyFill="1" applyBorder="1" applyAlignment="1">
      <alignment horizontal="justify" vertical="justify"/>
    </xf>
    <xf numFmtId="44" fontId="11" fillId="0" borderId="46" xfId="4" applyFont="1" applyFill="1" applyBorder="1" applyAlignment="1">
      <alignment horizontal="justify" vertical="justify"/>
    </xf>
    <xf numFmtId="44" fontId="9" fillId="0" borderId="10" xfId="4" applyFont="1" applyFill="1" applyBorder="1" applyAlignment="1">
      <alignment horizontal="center" vertical="top" wrapText="1"/>
    </xf>
    <xf numFmtId="44" fontId="9" fillId="0" borderId="35" xfId="4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0" fontId="8" fillId="0" borderId="23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9" fillId="3" borderId="52" xfId="2" applyFont="1" applyFill="1" applyBorder="1" applyAlignment="1">
      <alignment horizontal="left" vertical="center" wrapText="1"/>
    </xf>
    <xf numFmtId="0" fontId="9" fillId="3" borderId="53" xfId="2" applyFont="1" applyFill="1" applyBorder="1" applyAlignment="1">
      <alignment horizontal="left" vertical="center" wrapText="1"/>
    </xf>
    <xf numFmtId="0" fontId="9" fillId="3" borderId="54" xfId="2" applyFont="1" applyFill="1" applyBorder="1" applyAlignment="1">
      <alignment horizontal="left" vertical="center" wrapText="1"/>
    </xf>
    <xf numFmtId="44" fontId="11" fillId="0" borderId="43" xfId="4" applyFont="1" applyFill="1" applyBorder="1" applyAlignment="1">
      <alignment horizontal="center" vertical="top" wrapText="1"/>
    </xf>
    <xf numFmtId="44" fontId="11" fillId="0" borderId="11" xfId="4" applyFont="1" applyFill="1" applyBorder="1" applyAlignment="1">
      <alignment horizontal="center" vertical="top" wrapText="1"/>
    </xf>
    <xf numFmtId="44" fontId="11" fillId="0" borderId="29" xfId="4" applyFont="1" applyFill="1" applyBorder="1" applyAlignment="1">
      <alignment horizontal="center" vertical="top" wrapText="1"/>
    </xf>
    <xf numFmtId="44" fontId="11" fillId="0" borderId="20" xfId="4" applyFont="1" applyFill="1" applyBorder="1" applyAlignment="1">
      <alignment horizontal="justify" vertical="justify" wrapText="1"/>
    </xf>
    <xf numFmtId="44" fontId="11" fillId="0" borderId="16" xfId="4" applyFont="1" applyFill="1" applyBorder="1" applyAlignment="1">
      <alignment horizontal="justify" vertical="justify" wrapText="1"/>
    </xf>
    <xf numFmtId="44" fontId="11" fillId="0" borderId="46" xfId="4" applyFont="1" applyFill="1" applyBorder="1" applyAlignment="1">
      <alignment horizontal="justify" vertical="justify" wrapText="1"/>
    </xf>
    <xf numFmtId="4" fontId="16" fillId="0" borderId="5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16" fillId="0" borderId="20" xfId="0" applyNumberFormat="1" applyFont="1" applyBorder="1" applyAlignment="1">
      <alignment horizontal="right"/>
    </xf>
    <xf numFmtId="4" fontId="16" fillId="0" borderId="16" xfId="0" applyNumberFormat="1" applyFont="1" applyBorder="1" applyAlignment="1">
      <alignment horizontal="right"/>
    </xf>
    <xf numFmtId="4" fontId="16" fillId="0" borderId="46" xfId="0" applyNumberFormat="1" applyFont="1" applyBorder="1" applyAlignment="1">
      <alignment horizontal="right"/>
    </xf>
    <xf numFmtId="4" fontId="8" fillId="0" borderId="68" xfId="0" applyNumberFormat="1" applyFont="1" applyBorder="1" applyAlignment="1">
      <alignment horizontal="right" vertical="center"/>
    </xf>
    <xf numFmtId="4" fontId="8" fillId="0" borderId="69" xfId="0" applyNumberFormat="1" applyFont="1" applyBorder="1" applyAlignment="1">
      <alignment horizontal="right" vertical="center"/>
    </xf>
    <xf numFmtId="4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16" fillId="0" borderId="5" xfId="0" applyNumberFormat="1" applyFont="1" applyBorder="1" applyAlignment="1">
      <alignment horizontal="right"/>
    </xf>
    <xf numFmtId="164" fontId="16" fillId="0" borderId="31" xfId="0" applyNumberFormat="1" applyFont="1" applyBorder="1" applyAlignment="1">
      <alignment horizontal="right"/>
    </xf>
    <xf numFmtId="44" fontId="21" fillId="2" borderId="1" xfId="0" applyNumberFormat="1" applyFont="1" applyFill="1" applyBorder="1" applyAlignment="1">
      <alignment horizontal="center" vertical="center"/>
    </xf>
    <xf numFmtId="44" fontId="21" fillId="2" borderId="28" xfId="0" applyNumberFormat="1" applyFont="1" applyFill="1" applyBorder="1" applyAlignment="1">
      <alignment horizontal="center" vertical="center"/>
    </xf>
    <xf numFmtId="44" fontId="21" fillId="2" borderId="3" xfId="0" applyNumberFormat="1" applyFont="1" applyFill="1" applyBorder="1" applyAlignment="1">
      <alignment horizontal="center" vertical="center"/>
    </xf>
    <xf numFmtId="4" fontId="8" fillId="0" borderId="52" xfId="0" applyNumberFormat="1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0" fontId="3" fillId="0" borderId="67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7" fontId="2" fillId="0" borderId="52" xfId="0" applyNumberFormat="1" applyFont="1" applyBorder="1" applyAlignment="1">
      <alignment horizontal="right" vertical="center"/>
    </xf>
    <xf numFmtId="7" fontId="2" fillId="0" borderId="53" xfId="0" applyNumberFormat="1" applyFont="1" applyBorder="1" applyAlignment="1">
      <alignment horizontal="right" vertical="center"/>
    </xf>
    <xf numFmtId="7" fontId="2" fillId="0" borderId="70" xfId="0" applyNumberFormat="1" applyFont="1" applyBorder="1" applyAlignment="1">
      <alignment horizontal="right" vertical="center"/>
    </xf>
    <xf numFmtId="4" fontId="16" fillId="0" borderId="32" xfId="0" applyNumberFormat="1" applyFont="1" applyBorder="1" applyAlignment="1">
      <alignment horizontal="right"/>
    </xf>
    <xf numFmtId="4" fontId="16" fillId="0" borderId="33" xfId="0" applyNumberFormat="1" applyFont="1" applyBorder="1" applyAlignment="1">
      <alignment horizontal="right"/>
    </xf>
    <xf numFmtId="4" fontId="16" fillId="0" borderId="71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44" fontId="3" fillId="2" borderId="1" xfId="0" applyNumberFormat="1" applyFont="1" applyFill="1" applyBorder="1" applyAlignment="1">
      <alignment horizontal="center"/>
    </xf>
    <xf numFmtId="44" fontId="3" fillId="2" borderId="28" xfId="0" applyNumberFormat="1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center"/>
    </xf>
    <xf numFmtId="44" fontId="3" fillId="2" borderId="1" xfId="0" applyNumberFormat="1" applyFont="1" applyFill="1" applyBorder="1" applyAlignment="1">
      <alignment horizontal="right" vertical="center"/>
    </xf>
    <xf numFmtId="44" fontId="3" fillId="2" borderId="28" xfId="0" applyNumberFormat="1" applyFont="1" applyFill="1" applyBorder="1" applyAlignment="1">
      <alignment horizontal="right" vertical="center"/>
    </xf>
    <xf numFmtId="44" fontId="3" fillId="2" borderId="3" xfId="0" applyNumberFormat="1" applyFont="1" applyFill="1" applyBorder="1" applyAlignment="1">
      <alignment horizontal="right" vertical="center"/>
    </xf>
    <xf numFmtId="44" fontId="8" fillId="0" borderId="52" xfId="0" applyNumberFormat="1" applyFont="1" applyBorder="1" applyAlignment="1">
      <alignment horizontal="right" vertical="center"/>
    </xf>
    <xf numFmtId="44" fontId="8" fillId="0" borderId="53" xfId="0" applyNumberFormat="1" applyFont="1" applyBorder="1" applyAlignment="1">
      <alignment horizontal="right" vertical="center"/>
    </xf>
    <xf numFmtId="44" fontId="8" fillId="0" borderId="70" xfId="0" applyNumberFormat="1" applyFont="1" applyBorder="1" applyAlignment="1">
      <alignment horizontal="right" vertical="center"/>
    </xf>
    <xf numFmtId="4" fontId="14" fillId="4" borderId="5" xfId="11" applyNumberFormat="1" applyFont="1" applyFill="1" applyBorder="1" applyAlignment="1">
      <alignment horizontal="right" vertical="center" wrapText="1"/>
    </xf>
    <xf numFmtId="0" fontId="8" fillId="4" borderId="20" xfId="10" applyFont="1" applyFill="1" applyBorder="1" applyAlignment="1">
      <alignment horizontal="center" vertical="center" wrapText="1"/>
    </xf>
    <xf numFmtId="0" fontId="8" fillId="4" borderId="17" xfId="1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4" fillId="2" borderId="0" xfId="8" applyFont="1" applyFill="1" applyBorder="1" applyAlignment="1">
      <alignment horizontal="justify" vertical="justify" wrapText="1"/>
    </xf>
    <xf numFmtId="0" fontId="8" fillId="4" borderId="19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4" fontId="8" fillId="4" borderId="19" xfId="5" applyNumberFormat="1" applyFont="1" applyFill="1" applyBorder="1" applyAlignment="1">
      <alignment horizontal="center" vertical="center" wrapText="1"/>
    </xf>
    <xf numFmtId="4" fontId="8" fillId="4" borderId="36" xfId="5" applyNumberFormat="1" applyFont="1" applyFill="1" applyBorder="1" applyAlignment="1">
      <alignment horizontal="center" vertical="center" wrapText="1"/>
    </xf>
    <xf numFmtId="11" fontId="8" fillId="4" borderId="21" xfId="5" applyNumberFormat="1" applyFont="1" applyFill="1" applyBorder="1" applyAlignment="1">
      <alignment horizontal="center" vertical="center" wrapText="1"/>
    </xf>
    <xf numFmtId="11" fontId="8" fillId="4" borderId="22" xfId="5" applyNumberFormat="1" applyFont="1" applyFill="1" applyBorder="1" applyAlignment="1">
      <alignment horizontal="center" vertical="center" wrapText="1"/>
    </xf>
    <xf numFmtId="11" fontId="8" fillId="4" borderId="41" xfId="5" applyNumberFormat="1" applyFont="1" applyFill="1" applyBorder="1" applyAlignment="1">
      <alignment horizontal="center" vertical="center" wrapText="1"/>
    </xf>
    <xf numFmtId="11" fontId="8" fillId="4" borderId="42" xfId="5" applyNumberFormat="1" applyFont="1" applyFill="1" applyBorder="1" applyAlignment="1">
      <alignment horizontal="center" vertical="center" wrapText="1"/>
    </xf>
    <xf numFmtId="4" fontId="14" fillId="0" borderId="5" xfId="10" applyNumberFormat="1" applyFont="1" applyFill="1" applyBorder="1" applyAlignment="1">
      <alignment horizontal="center" vertical="center" wrapText="1"/>
    </xf>
    <xf numFmtId="4" fontId="10" fillId="0" borderId="20" xfId="10" applyNumberFormat="1" applyFont="1" applyFill="1" applyBorder="1" applyAlignment="1">
      <alignment horizontal="right" vertical="center" wrapText="1"/>
    </xf>
    <xf numFmtId="4" fontId="10" fillId="0" borderId="17" xfId="10" applyNumberFormat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left" vertical="center" wrapText="1"/>
    </xf>
    <xf numFmtId="4" fontId="10" fillId="0" borderId="5" xfId="1" applyNumberFormat="1" applyFont="1" applyFill="1" applyBorder="1" applyAlignment="1">
      <alignment horizontal="center" vertical="center" wrapText="1"/>
    </xf>
    <xf numFmtId="0" fontId="16" fillId="2" borderId="0" xfId="10" applyFont="1" applyFill="1" applyAlignment="1">
      <alignment horizontal="justify" vertical="justify" wrapText="1"/>
    </xf>
  </cellXfs>
  <cellStyles count="44">
    <cellStyle name="Millares 2 2" xfId="21"/>
    <cellStyle name="Millares 6 11 3" xfId="25"/>
    <cellStyle name="Millares 6 2 2 2 2 2" xfId="11"/>
    <cellStyle name="Millares 6 2 2 3 2 2" xfId="19"/>
    <cellStyle name="Millares 6 2 2 4 3 3 2" xfId="5"/>
    <cellStyle name="Millares 6 5 2 2" xfId="33"/>
    <cellStyle name="Millares 6 6 2 3" xfId="35"/>
    <cellStyle name="Millares 6 7" xfId="13"/>
    <cellStyle name="Millares 6 7 2" xfId="38"/>
    <cellStyle name="Millares 6 7 3 2" xfId="41"/>
    <cellStyle name="Millares 6 8" xfId="16"/>
    <cellStyle name="Millares 6 8 3" xfId="28"/>
    <cellStyle name="Millares 6 9 2" xfId="30"/>
    <cellStyle name="Moneda 2 2" xfId="4"/>
    <cellStyle name="Normal" xfId="0" builtinId="0"/>
    <cellStyle name="Normal 11 10" xfId="22"/>
    <cellStyle name="Normal 11 11 5" xfId="29"/>
    <cellStyle name="Normal 11 13 3" xfId="24"/>
    <cellStyle name="Normal 11 2 2" xfId="1"/>
    <cellStyle name="Normal 11 2 2 2 2 2" xfId="10"/>
    <cellStyle name="Normal 11 2 2 3 2 4" xfId="23"/>
    <cellStyle name="Normal 11 2 2 3 2 5" xfId="18"/>
    <cellStyle name="Normal 11 2 2 5 3 2 2" xfId="3"/>
    <cellStyle name="Normal 11 2 3 5" xfId="42"/>
    <cellStyle name="Normal 11 2 4" xfId="9"/>
    <cellStyle name="Normal 11 2 4 6 2" xfId="36"/>
    <cellStyle name="Normal 11 4 2 2 3 3 2" xfId="6"/>
    <cellStyle name="Normal 11 5 3 2 2" xfId="7"/>
    <cellStyle name="Normal 11 6 2 3" xfId="32"/>
    <cellStyle name="Normal 11 7 2 3" xfId="34"/>
    <cellStyle name="Normal 11 8" xfId="12"/>
    <cellStyle name="Normal 11 8 2" xfId="37"/>
    <cellStyle name="Normal 11 8 3" xfId="39"/>
    <cellStyle name="Normal 11 8 3 2" xfId="40"/>
    <cellStyle name="Normal 11 9" xfId="14"/>
    <cellStyle name="Normal 11 9 4" xfId="27"/>
    <cellStyle name="Normal 15" xfId="2"/>
    <cellStyle name="Normal 2 13" xfId="26"/>
    <cellStyle name="Normal 2 2" xfId="43"/>
    <cellStyle name="Normal 2 5 2 2" xfId="8"/>
    <cellStyle name="Normal 2 5 2 2 3 2 2" xfId="17"/>
    <cellStyle name="Normal 2 5 6" xfId="20"/>
    <cellStyle name="Normal 2 5 7" xfId="15"/>
    <cellStyle name="Normal 2 5 8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3"/>
  <sheetViews>
    <sheetView tabSelected="1" topLeftCell="A217" workbookViewId="0">
      <selection activeCell="K87" sqref="K87:N87"/>
    </sheetView>
  </sheetViews>
  <sheetFormatPr baseColWidth="10" defaultRowHeight="15" x14ac:dyDescent="0.25"/>
  <cols>
    <col min="1" max="1" width="11.42578125" customWidth="1"/>
    <col min="2" max="2" width="18.85546875" customWidth="1"/>
    <col min="3" max="3" width="6.7109375" customWidth="1"/>
    <col min="4" max="4" width="8.28515625" customWidth="1"/>
    <col min="5" max="5" width="6.7109375" customWidth="1"/>
    <col min="6" max="6" width="8.7109375" customWidth="1"/>
    <col min="7" max="7" width="6.7109375" customWidth="1"/>
    <col min="8" max="8" width="8.7109375" customWidth="1"/>
    <col min="9" max="10" width="15.7109375" customWidth="1"/>
    <col min="11" max="11" width="6.7109375" customWidth="1"/>
    <col min="12" max="12" width="8.7109375" customWidth="1"/>
    <col min="13" max="13" width="8.28515625" customWidth="1"/>
    <col min="14" max="14" width="11.42578125" customWidth="1"/>
  </cols>
  <sheetData>
    <row r="1" spans="1:14" s="1" customFormat="1" x14ac:dyDescent="0.25">
      <c r="A1" s="859" t="s">
        <v>0</v>
      </c>
      <c r="B1" s="859"/>
      <c r="C1" s="859"/>
      <c r="D1" s="859"/>
      <c r="E1" s="859"/>
      <c r="F1" s="859"/>
      <c r="G1" s="859"/>
      <c r="H1" s="859"/>
      <c r="I1" s="859"/>
      <c r="J1" s="859"/>
      <c r="K1" s="859"/>
      <c r="L1" s="859"/>
      <c r="M1" s="859"/>
      <c r="N1" s="859"/>
    </row>
    <row r="2" spans="1:14" s="1" customFormat="1" ht="15.75" customHeight="1" x14ac:dyDescent="0.25">
      <c r="A2" s="859" t="s">
        <v>78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</row>
    <row r="3" spans="1:14" s="1" customFormat="1" ht="18" customHeight="1" x14ac:dyDescent="0.25">
      <c r="A3" s="860" t="s">
        <v>592</v>
      </c>
      <c r="B3" s="860"/>
      <c r="C3" s="860"/>
      <c r="D3" s="860"/>
      <c r="E3" s="860"/>
      <c r="F3" s="860"/>
      <c r="G3" s="860"/>
      <c r="H3" s="860"/>
      <c r="I3" s="860"/>
      <c r="J3" s="860"/>
      <c r="K3" s="860"/>
      <c r="L3" s="860"/>
      <c r="M3" s="860"/>
      <c r="N3" s="860"/>
    </row>
    <row r="4" spans="1:14" s="1" customFormat="1" ht="18" customHeight="1" x14ac:dyDescent="0.25">
      <c r="A4" s="860" t="s">
        <v>520</v>
      </c>
      <c r="B4" s="860"/>
      <c r="C4" s="860"/>
      <c r="D4" s="860"/>
      <c r="E4" s="860"/>
      <c r="F4" s="860"/>
      <c r="G4" s="860"/>
      <c r="H4" s="860"/>
      <c r="I4" s="860"/>
      <c r="J4" s="860"/>
      <c r="K4" s="860"/>
      <c r="L4" s="860"/>
      <c r="M4" s="860"/>
      <c r="N4" s="860"/>
    </row>
    <row r="5" spans="1:14" s="1" customFormat="1" ht="27.75" customHeight="1" x14ac:dyDescent="0.25">
      <c r="A5" s="859" t="s">
        <v>79</v>
      </c>
      <c r="B5" s="859"/>
      <c r="C5" s="859"/>
      <c r="D5" s="859"/>
      <c r="E5" s="859"/>
      <c r="F5" s="859"/>
      <c r="G5" s="859"/>
      <c r="H5" s="859"/>
      <c r="I5" s="859"/>
      <c r="J5" s="859"/>
      <c r="K5" s="859"/>
      <c r="L5" s="859"/>
      <c r="M5" s="859"/>
      <c r="N5" s="859"/>
    </row>
    <row r="6" spans="1:14" s="1" customFormat="1" x14ac:dyDescent="0.25"/>
    <row r="7" spans="1:14" s="1" customFormat="1" ht="18" customHeight="1" x14ac:dyDescent="0.25">
      <c r="A7" s="30" t="s">
        <v>80</v>
      </c>
      <c r="E7" s="204"/>
    </row>
    <row r="8" spans="1:14" s="1" customFormat="1" ht="48" customHeight="1" x14ac:dyDescent="0.25">
      <c r="A8" s="40" t="s">
        <v>82</v>
      </c>
      <c r="B8" s="39"/>
    </row>
    <row r="9" spans="1:14" ht="52.5" customHeight="1" x14ac:dyDescent="0.25">
      <c r="A9" s="861" t="s">
        <v>81</v>
      </c>
      <c r="B9" s="861"/>
      <c r="C9" s="861"/>
      <c r="D9" s="861"/>
      <c r="E9" s="861"/>
      <c r="F9" s="861"/>
      <c r="G9" s="861"/>
      <c r="H9" s="861"/>
      <c r="I9" s="861"/>
      <c r="J9" s="861"/>
      <c r="K9" s="861"/>
      <c r="L9" s="861"/>
      <c r="M9" s="861"/>
      <c r="N9" s="861"/>
    </row>
    <row r="10" spans="1:14" ht="22.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4" s="1" customFormat="1" ht="24.75" customHeight="1" x14ac:dyDescent="0.25">
      <c r="A11" s="880" t="s">
        <v>1</v>
      </c>
      <c r="B11" s="880"/>
      <c r="C11" s="880"/>
      <c r="D11" s="880"/>
      <c r="E11" s="880"/>
      <c r="F11" s="880"/>
      <c r="G11" s="880"/>
      <c r="H11" s="880"/>
      <c r="I11" s="880"/>
      <c r="J11" s="880"/>
      <c r="K11" s="880"/>
      <c r="L11" s="880"/>
      <c r="M11" s="880"/>
      <c r="N11" s="880"/>
    </row>
    <row r="12" spans="1:14" s="1" customFormat="1" ht="24.75" customHeight="1" thickBot="1" x14ac:dyDescent="0.3">
      <c r="A12" s="263"/>
      <c r="B12" s="263"/>
      <c r="C12" s="263"/>
      <c r="D12" s="263"/>
      <c r="E12" s="263"/>
      <c r="F12" s="263"/>
      <c r="G12" s="263"/>
      <c r="H12" s="263"/>
      <c r="I12" s="263"/>
      <c r="J12" s="263"/>
      <c r="K12" s="263"/>
    </row>
    <row r="13" spans="1:14" ht="26.25" customHeight="1" thickBot="1" x14ac:dyDescent="0.3">
      <c r="A13" s="2" t="s">
        <v>2</v>
      </c>
      <c r="B13" s="881" t="s">
        <v>3</v>
      </c>
      <c r="C13" s="882"/>
      <c r="D13" s="882"/>
      <c r="E13" s="882"/>
      <c r="F13" s="882"/>
      <c r="G13" s="882"/>
      <c r="H13" s="883"/>
      <c r="I13" s="25" t="s">
        <v>4</v>
      </c>
      <c r="J13" s="4" t="s">
        <v>5</v>
      </c>
      <c r="K13" s="823" t="s">
        <v>6</v>
      </c>
      <c r="L13" s="824"/>
      <c r="M13" s="824"/>
      <c r="N13" s="825"/>
    </row>
    <row r="14" spans="1:14" ht="36" x14ac:dyDescent="0.25">
      <c r="A14" s="26" t="s">
        <v>7</v>
      </c>
      <c r="B14" s="884" t="s">
        <v>8</v>
      </c>
      <c r="C14" s="885"/>
      <c r="D14" s="885"/>
      <c r="E14" s="885"/>
      <c r="F14" s="885"/>
      <c r="G14" s="885"/>
      <c r="H14" s="886"/>
      <c r="I14" s="94">
        <f>SUM(I15:I15)</f>
        <v>985638.64</v>
      </c>
      <c r="J14" s="93">
        <v>1</v>
      </c>
      <c r="K14" s="887"/>
      <c r="L14" s="888"/>
      <c r="M14" s="888"/>
      <c r="N14" s="889"/>
    </row>
    <row r="15" spans="1:14" ht="46.5" customHeight="1" x14ac:dyDescent="0.25">
      <c r="A15" s="27" t="s">
        <v>9</v>
      </c>
      <c r="B15" s="813" t="s">
        <v>8</v>
      </c>
      <c r="C15" s="814"/>
      <c r="D15" s="814"/>
      <c r="E15" s="814"/>
      <c r="F15" s="814"/>
      <c r="G15" s="814"/>
      <c r="H15" s="815"/>
      <c r="I15" s="92">
        <v>985638.64</v>
      </c>
      <c r="J15" s="93">
        <v>1</v>
      </c>
      <c r="K15" s="890" t="s">
        <v>583</v>
      </c>
      <c r="L15" s="891"/>
      <c r="M15" s="891"/>
      <c r="N15" s="892"/>
    </row>
    <row r="16" spans="1:14" ht="43.5" customHeight="1" x14ac:dyDescent="0.25">
      <c r="A16" s="5" t="s">
        <v>10</v>
      </c>
      <c r="B16" s="816" t="s">
        <v>11</v>
      </c>
      <c r="C16" s="817"/>
      <c r="D16" s="817"/>
      <c r="E16" s="817"/>
      <c r="F16" s="817"/>
      <c r="G16" s="817"/>
      <c r="H16" s="818"/>
      <c r="I16" s="94">
        <f>SUM(I17)</f>
        <v>394307928.92000002</v>
      </c>
      <c r="J16" s="93">
        <v>1</v>
      </c>
      <c r="K16" s="873"/>
      <c r="L16" s="873"/>
      <c r="M16" s="873"/>
      <c r="N16" s="874"/>
    </row>
    <row r="17" spans="1:14" ht="85.5" customHeight="1" x14ac:dyDescent="0.25">
      <c r="A17" s="28" t="s">
        <v>12</v>
      </c>
      <c r="B17" s="813" t="s">
        <v>11</v>
      </c>
      <c r="C17" s="814"/>
      <c r="D17" s="814"/>
      <c r="E17" s="814"/>
      <c r="F17" s="814"/>
      <c r="G17" s="814"/>
      <c r="H17" s="815"/>
      <c r="I17" s="92">
        <v>394307928.92000002</v>
      </c>
      <c r="J17" s="93">
        <v>1</v>
      </c>
      <c r="K17" s="875" t="s">
        <v>13</v>
      </c>
      <c r="L17" s="876"/>
      <c r="M17" s="876"/>
      <c r="N17" s="877"/>
    </row>
    <row r="18" spans="1:14" ht="20.25" customHeight="1" thickBot="1" x14ac:dyDescent="0.3">
      <c r="A18" s="57"/>
      <c r="B18" s="58" t="s">
        <v>14</v>
      </c>
      <c r="C18" s="59"/>
      <c r="D18" s="59"/>
      <c r="E18" s="59"/>
      <c r="F18" s="59"/>
      <c r="G18" s="59"/>
      <c r="H18" s="60"/>
      <c r="I18" s="61">
        <f>I14+I16</f>
        <v>395293567.56</v>
      </c>
      <c r="J18" s="62"/>
      <c r="K18" s="878"/>
      <c r="L18" s="878"/>
      <c r="M18" s="878"/>
      <c r="N18" s="879"/>
    </row>
    <row r="19" spans="1:14" ht="16.5" customHeight="1" x14ac:dyDescent="0.25">
      <c r="A19" s="654"/>
      <c r="B19" s="654"/>
      <c r="C19" s="654"/>
      <c r="D19" s="654"/>
      <c r="E19" s="654"/>
      <c r="F19" s="255"/>
    </row>
    <row r="20" spans="1:14" ht="69.75" customHeight="1" x14ac:dyDescent="0.25">
      <c r="A20" s="862" t="s">
        <v>15</v>
      </c>
      <c r="B20" s="862"/>
      <c r="C20" s="862"/>
      <c r="D20" s="862"/>
      <c r="E20" s="862"/>
      <c r="F20" s="862"/>
      <c r="G20" s="862"/>
      <c r="H20" s="862"/>
      <c r="I20" s="862"/>
      <c r="J20" s="862"/>
      <c r="K20" s="862"/>
      <c r="L20" s="862"/>
      <c r="M20" s="862"/>
      <c r="N20" s="862"/>
    </row>
    <row r="21" spans="1:14" ht="15.75" thickBot="1" x14ac:dyDescent="0.3">
      <c r="A21" s="7"/>
      <c r="B21" s="8"/>
      <c r="C21" s="8"/>
      <c r="D21" s="8"/>
      <c r="E21" s="8"/>
      <c r="F21" s="8"/>
    </row>
    <row r="22" spans="1:14" ht="26.25" customHeight="1" thickBot="1" x14ac:dyDescent="0.3">
      <c r="A22" s="258" t="s">
        <v>2</v>
      </c>
      <c r="B22" s="863" t="s">
        <v>3</v>
      </c>
      <c r="C22" s="864"/>
      <c r="D22" s="864"/>
      <c r="E22" s="864"/>
      <c r="F22" s="864"/>
      <c r="G22" s="864"/>
      <c r="H22" s="865"/>
      <c r="I22" s="3" t="s">
        <v>4</v>
      </c>
      <c r="J22" s="4" t="s">
        <v>5</v>
      </c>
      <c r="K22" s="866" t="s">
        <v>6</v>
      </c>
      <c r="L22" s="867"/>
      <c r="M22" s="867"/>
      <c r="N22" s="868"/>
    </row>
    <row r="23" spans="1:14" ht="47.25" customHeight="1" x14ac:dyDescent="0.25">
      <c r="A23" s="9" t="s">
        <v>16</v>
      </c>
      <c r="B23" s="869" t="s">
        <v>17</v>
      </c>
      <c r="C23" s="870"/>
      <c r="D23" s="870"/>
      <c r="E23" s="870"/>
      <c r="F23" s="870"/>
      <c r="G23" s="870"/>
      <c r="H23" s="871"/>
      <c r="I23" s="288">
        <f>SUM(I24:I28)</f>
        <v>29764815</v>
      </c>
      <c r="J23" s="93">
        <v>1</v>
      </c>
      <c r="K23" s="762"/>
      <c r="L23" s="762"/>
      <c r="M23" s="762"/>
      <c r="N23" s="872"/>
    </row>
    <row r="24" spans="1:14" ht="29.25" customHeight="1" x14ac:dyDescent="0.25">
      <c r="A24" s="10" t="s">
        <v>18</v>
      </c>
      <c r="B24" s="843" t="s">
        <v>19</v>
      </c>
      <c r="C24" s="844"/>
      <c r="D24" s="844"/>
      <c r="E24" s="844"/>
      <c r="F24" s="844"/>
      <c r="G24" s="844"/>
      <c r="H24" s="845"/>
      <c r="I24" s="11">
        <v>0</v>
      </c>
      <c r="J24" s="11"/>
      <c r="K24" s="846"/>
      <c r="L24" s="846"/>
      <c r="M24" s="846"/>
      <c r="N24" s="847"/>
    </row>
    <row r="25" spans="1:14" ht="24" customHeight="1" x14ac:dyDescent="0.25">
      <c r="A25" s="10" t="s">
        <v>20</v>
      </c>
      <c r="B25" s="843" t="s">
        <v>21</v>
      </c>
      <c r="C25" s="844"/>
      <c r="D25" s="844"/>
      <c r="E25" s="844"/>
      <c r="F25" s="844"/>
      <c r="G25" s="844"/>
      <c r="H25" s="845"/>
      <c r="I25" s="11">
        <v>0</v>
      </c>
      <c r="J25" s="11"/>
      <c r="K25" s="846"/>
      <c r="L25" s="846"/>
      <c r="M25" s="846"/>
      <c r="N25" s="847"/>
    </row>
    <row r="26" spans="1:14" ht="25.5" customHeight="1" x14ac:dyDescent="0.25">
      <c r="A26" s="10" t="s">
        <v>22</v>
      </c>
      <c r="B26" s="843" t="s">
        <v>23</v>
      </c>
      <c r="C26" s="844"/>
      <c r="D26" s="844"/>
      <c r="E26" s="844"/>
      <c r="F26" s="844"/>
      <c r="G26" s="844"/>
      <c r="H26" s="845"/>
      <c r="I26" s="11">
        <v>0</v>
      </c>
      <c r="J26" s="11"/>
      <c r="K26" s="846"/>
      <c r="L26" s="846"/>
      <c r="M26" s="846"/>
      <c r="N26" s="847"/>
    </row>
    <row r="27" spans="1:14" ht="63" customHeight="1" x14ac:dyDescent="0.25">
      <c r="A27" s="10" t="s">
        <v>24</v>
      </c>
      <c r="B27" s="856" t="s">
        <v>25</v>
      </c>
      <c r="C27" s="857"/>
      <c r="D27" s="857"/>
      <c r="E27" s="857"/>
      <c r="F27" s="857"/>
      <c r="G27" s="857"/>
      <c r="H27" s="858"/>
      <c r="I27" s="11">
        <v>29764815</v>
      </c>
      <c r="J27" s="93">
        <v>1</v>
      </c>
      <c r="K27" s="846" t="s">
        <v>584</v>
      </c>
      <c r="L27" s="846"/>
      <c r="M27" s="846"/>
      <c r="N27" s="847"/>
    </row>
    <row r="28" spans="1:14" ht="32.25" customHeight="1" x14ac:dyDescent="0.25">
      <c r="A28" s="10" t="s">
        <v>26</v>
      </c>
      <c r="B28" s="843" t="s">
        <v>27</v>
      </c>
      <c r="C28" s="844"/>
      <c r="D28" s="844"/>
      <c r="E28" s="844"/>
      <c r="F28" s="844"/>
      <c r="G28" s="844"/>
      <c r="H28" s="845"/>
      <c r="I28" s="11">
        <v>0</v>
      </c>
      <c r="J28" s="11"/>
      <c r="K28" s="846"/>
      <c r="L28" s="846"/>
      <c r="M28" s="846"/>
      <c r="N28" s="847"/>
    </row>
    <row r="29" spans="1:14" ht="45.75" customHeight="1" x14ac:dyDescent="0.25">
      <c r="A29" s="9" t="s">
        <v>28</v>
      </c>
      <c r="B29" s="850" t="s">
        <v>29</v>
      </c>
      <c r="C29" s="851"/>
      <c r="D29" s="851"/>
      <c r="E29" s="851"/>
      <c r="F29" s="851"/>
      <c r="G29" s="851"/>
      <c r="H29" s="852"/>
      <c r="I29" s="13">
        <f>SUM(I30:I33)</f>
        <v>0</v>
      </c>
      <c r="J29" s="93"/>
      <c r="K29" s="846"/>
      <c r="L29" s="846"/>
      <c r="M29" s="846"/>
      <c r="N29" s="847"/>
    </row>
    <row r="30" spans="1:14" ht="31.5" customHeight="1" x14ac:dyDescent="0.25">
      <c r="A30" s="10" t="s">
        <v>30</v>
      </c>
      <c r="B30" s="853" t="s">
        <v>31</v>
      </c>
      <c r="C30" s="854"/>
      <c r="D30" s="854"/>
      <c r="E30" s="854"/>
      <c r="F30" s="854"/>
      <c r="G30" s="854"/>
      <c r="H30" s="855"/>
      <c r="I30" s="11">
        <v>0</v>
      </c>
      <c r="J30" s="11"/>
      <c r="K30" s="846"/>
      <c r="L30" s="846"/>
      <c r="M30" s="846"/>
      <c r="N30" s="847"/>
    </row>
    <row r="31" spans="1:14" ht="30.75" customHeight="1" x14ac:dyDescent="0.25">
      <c r="A31" s="10" t="s">
        <v>32</v>
      </c>
      <c r="B31" s="843" t="s">
        <v>576</v>
      </c>
      <c r="C31" s="844"/>
      <c r="D31" s="844"/>
      <c r="E31" s="844"/>
      <c r="F31" s="844"/>
      <c r="G31" s="844"/>
      <c r="H31" s="845"/>
      <c r="I31" s="11">
        <v>0</v>
      </c>
      <c r="J31" s="93"/>
      <c r="K31" s="846"/>
      <c r="L31" s="846"/>
      <c r="M31" s="846"/>
      <c r="N31" s="847"/>
    </row>
    <row r="32" spans="1:14" ht="32.25" customHeight="1" x14ac:dyDescent="0.25">
      <c r="A32" s="10" t="s">
        <v>33</v>
      </c>
      <c r="B32" s="843" t="s">
        <v>34</v>
      </c>
      <c r="C32" s="844"/>
      <c r="D32" s="844"/>
      <c r="E32" s="844"/>
      <c r="F32" s="844"/>
      <c r="G32" s="844"/>
      <c r="H32" s="845"/>
      <c r="I32" s="11">
        <v>0</v>
      </c>
      <c r="J32" s="11"/>
      <c r="K32" s="846"/>
      <c r="L32" s="846"/>
      <c r="M32" s="846"/>
      <c r="N32" s="847"/>
    </row>
    <row r="33" spans="1:14" ht="41.25" customHeight="1" x14ac:dyDescent="0.25">
      <c r="A33" s="14" t="s">
        <v>35</v>
      </c>
      <c r="B33" s="843" t="s">
        <v>36</v>
      </c>
      <c r="C33" s="844"/>
      <c r="D33" s="844"/>
      <c r="E33" s="844"/>
      <c r="F33" s="844"/>
      <c r="G33" s="844"/>
      <c r="H33" s="845"/>
      <c r="I33" s="15">
        <v>0</v>
      </c>
      <c r="J33" s="15"/>
      <c r="K33" s="848"/>
      <c r="L33" s="848"/>
      <c r="M33" s="848"/>
      <c r="N33" s="849"/>
    </row>
    <row r="34" spans="1:14" ht="25.5" customHeight="1" x14ac:dyDescent="0.25">
      <c r="A34" s="262"/>
      <c r="B34" s="832" t="s">
        <v>14</v>
      </c>
      <c r="C34" s="832"/>
      <c r="D34" s="832"/>
      <c r="E34" s="832"/>
      <c r="F34" s="832"/>
      <c r="G34" s="832"/>
      <c r="H34" s="832"/>
      <c r="I34" s="205">
        <f>I29+I23</f>
        <v>29764815</v>
      </c>
      <c r="J34" s="205"/>
      <c r="K34" s="833"/>
      <c r="L34" s="833"/>
      <c r="M34" s="833"/>
      <c r="N34" s="833"/>
    </row>
    <row r="35" spans="1:14" ht="63.75" customHeight="1" x14ac:dyDescent="0.25">
      <c r="A35" s="834" t="s">
        <v>37</v>
      </c>
      <c r="B35" s="834"/>
      <c r="C35" s="834"/>
      <c r="D35" s="834"/>
      <c r="E35" s="834"/>
      <c r="F35" s="834"/>
      <c r="G35" s="834"/>
      <c r="H35" s="834"/>
      <c r="I35" s="834"/>
      <c r="J35" s="834"/>
      <c r="K35" s="834"/>
      <c r="L35" s="834"/>
      <c r="M35" s="834"/>
      <c r="N35" s="834"/>
    </row>
    <row r="36" spans="1:14" ht="15.75" thickBot="1" x14ac:dyDescent="0.3"/>
    <row r="37" spans="1:14" ht="26.25" customHeight="1" thickBot="1" x14ac:dyDescent="0.3">
      <c r="A37" s="226" t="s">
        <v>2</v>
      </c>
      <c r="B37" s="835" t="s">
        <v>3</v>
      </c>
      <c r="C37" s="836"/>
      <c r="D37" s="836"/>
      <c r="E37" s="836"/>
      <c r="F37" s="836"/>
      <c r="G37" s="836"/>
      <c r="H37" s="837"/>
      <c r="I37" s="3" t="s">
        <v>4</v>
      </c>
      <c r="J37" s="4" t="s">
        <v>5</v>
      </c>
      <c r="K37" s="823" t="s">
        <v>6</v>
      </c>
      <c r="L37" s="824"/>
      <c r="M37" s="824"/>
      <c r="N37" s="825"/>
    </row>
    <row r="38" spans="1:14" ht="27.75" customHeight="1" x14ac:dyDescent="0.25">
      <c r="A38" s="16" t="s">
        <v>38</v>
      </c>
      <c r="B38" s="838" t="s">
        <v>39</v>
      </c>
      <c r="C38" s="839"/>
      <c r="D38" s="839"/>
      <c r="E38" s="839"/>
      <c r="F38" s="839"/>
      <c r="G38" s="839"/>
      <c r="H38" s="840"/>
      <c r="I38" s="17">
        <f>SUM(I39:I40)</f>
        <v>0</v>
      </c>
      <c r="J38" s="259"/>
      <c r="K38" s="841"/>
      <c r="L38" s="841"/>
      <c r="M38" s="841"/>
      <c r="N38" s="842"/>
    </row>
    <row r="39" spans="1:14" ht="30" customHeight="1" x14ac:dyDescent="0.25">
      <c r="A39" s="18" t="s">
        <v>40</v>
      </c>
      <c r="B39" s="826" t="s">
        <v>41</v>
      </c>
      <c r="C39" s="827"/>
      <c r="D39" s="827"/>
      <c r="E39" s="827"/>
      <c r="F39" s="827"/>
      <c r="G39" s="827"/>
      <c r="H39" s="828"/>
      <c r="I39" s="35">
        <v>0</v>
      </c>
      <c r="J39" s="20"/>
      <c r="K39" s="800"/>
      <c r="L39" s="800"/>
      <c r="M39" s="800"/>
      <c r="N39" s="801"/>
    </row>
    <row r="40" spans="1:14" ht="23.25" customHeight="1" x14ac:dyDescent="0.25">
      <c r="A40" s="18" t="s">
        <v>42</v>
      </c>
      <c r="B40" s="826" t="s">
        <v>43</v>
      </c>
      <c r="C40" s="827"/>
      <c r="D40" s="827"/>
      <c r="E40" s="827"/>
      <c r="F40" s="827"/>
      <c r="G40" s="827"/>
      <c r="H40" s="828"/>
      <c r="I40" s="37">
        <v>0</v>
      </c>
      <c r="J40" s="20"/>
      <c r="K40" s="800"/>
      <c r="L40" s="800"/>
      <c r="M40" s="800"/>
      <c r="N40" s="801"/>
    </row>
    <row r="41" spans="1:14" ht="23.25" customHeight="1" x14ac:dyDescent="0.25">
      <c r="A41" s="5" t="s">
        <v>44</v>
      </c>
      <c r="B41" s="829" t="s">
        <v>45</v>
      </c>
      <c r="C41" s="830"/>
      <c r="D41" s="830"/>
      <c r="E41" s="830"/>
      <c r="F41" s="830"/>
      <c r="G41" s="830"/>
      <c r="H41" s="831"/>
      <c r="I41" s="38">
        <f>SUM(I42:I46)</f>
        <v>0</v>
      </c>
      <c r="J41" s="20"/>
      <c r="K41" s="800"/>
      <c r="L41" s="800"/>
      <c r="M41" s="800"/>
      <c r="N41" s="801"/>
    </row>
    <row r="42" spans="1:14" ht="27.75" customHeight="1" x14ac:dyDescent="0.25">
      <c r="A42" s="6" t="s">
        <v>46</v>
      </c>
      <c r="B42" s="813" t="s">
        <v>47</v>
      </c>
      <c r="C42" s="814"/>
      <c r="D42" s="814"/>
      <c r="E42" s="814"/>
      <c r="F42" s="814"/>
      <c r="G42" s="814"/>
      <c r="H42" s="815"/>
      <c r="I42" s="35">
        <v>0</v>
      </c>
      <c r="J42" s="19"/>
      <c r="K42" s="800"/>
      <c r="L42" s="800"/>
      <c r="M42" s="800"/>
      <c r="N42" s="801"/>
    </row>
    <row r="43" spans="1:14" ht="27.75" customHeight="1" x14ac:dyDescent="0.25">
      <c r="A43" s="6" t="s">
        <v>48</v>
      </c>
      <c r="B43" s="813" t="s">
        <v>49</v>
      </c>
      <c r="C43" s="814"/>
      <c r="D43" s="814"/>
      <c r="E43" s="814"/>
      <c r="F43" s="814"/>
      <c r="G43" s="814"/>
      <c r="H43" s="815"/>
      <c r="I43" s="35">
        <v>0</v>
      </c>
      <c r="J43" s="19"/>
      <c r="K43" s="800"/>
      <c r="L43" s="800"/>
      <c r="M43" s="800"/>
      <c r="N43" s="801"/>
    </row>
    <row r="44" spans="1:14" ht="29.25" customHeight="1" x14ac:dyDescent="0.25">
      <c r="A44" s="6" t="s">
        <v>50</v>
      </c>
      <c r="B44" s="813" t="s">
        <v>51</v>
      </c>
      <c r="C44" s="814"/>
      <c r="D44" s="814"/>
      <c r="E44" s="814"/>
      <c r="F44" s="814"/>
      <c r="G44" s="814"/>
      <c r="H44" s="815"/>
      <c r="I44" s="35">
        <v>0</v>
      </c>
      <c r="J44" s="19"/>
      <c r="K44" s="800"/>
      <c r="L44" s="800"/>
      <c r="M44" s="800"/>
      <c r="N44" s="801"/>
    </row>
    <row r="45" spans="1:14" ht="36" customHeight="1" x14ac:dyDescent="0.25">
      <c r="A45" s="6" t="s">
        <v>52</v>
      </c>
      <c r="B45" s="813" t="s">
        <v>53</v>
      </c>
      <c r="C45" s="814"/>
      <c r="D45" s="814"/>
      <c r="E45" s="814"/>
      <c r="F45" s="814"/>
      <c r="G45" s="814"/>
      <c r="H45" s="815"/>
      <c r="I45" s="35">
        <v>0</v>
      </c>
      <c r="J45" s="19"/>
      <c r="K45" s="800"/>
      <c r="L45" s="800"/>
      <c r="M45" s="800"/>
      <c r="N45" s="801"/>
    </row>
    <row r="46" spans="1:14" ht="31.5" customHeight="1" x14ac:dyDescent="0.25">
      <c r="A46" s="6" t="s">
        <v>54</v>
      </c>
      <c r="B46" s="813" t="s">
        <v>55</v>
      </c>
      <c r="C46" s="814"/>
      <c r="D46" s="814"/>
      <c r="E46" s="814"/>
      <c r="F46" s="814"/>
      <c r="G46" s="814"/>
      <c r="H46" s="815"/>
      <c r="I46" s="35">
        <v>0</v>
      </c>
      <c r="J46" s="19"/>
      <c r="K46" s="800"/>
      <c r="L46" s="800"/>
      <c r="M46" s="800"/>
      <c r="N46" s="801"/>
    </row>
    <row r="47" spans="1:14" ht="33.75" customHeight="1" x14ac:dyDescent="0.25">
      <c r="A47" s="5" t="s">
        <v>56</v>
      </c>
      <c r="B47" s="816" t="s">
        <v>57</v>
      </c>
      <c r="C47" s="817"/>
      <c r="D47" s="817"/>
      <c r="E47" s="817"/>
      <c r="F47" s="817"/>
      <c r="G47" s="817"/>
      <c r="H47" s="818"/>
      <c r="I47" s="33">
        <f>SUM(I48)</f>
        <v>0</v>
      </c>
      <c r="J47" s="19"/>
      <c r="K47" s="800"/>
      <c r="L47" s="800"/>
      <c r="M47" s="800"/>
      <c r="N47" s="801"/>
    </row>
    <row r="48" spans="1:14" ht="33" customHeight="1" x14ac:dyDescent="0.25">
      <c r="A48" s="6" t="s">
        <v>58</v>
      </c>
      <c r="B48" s="813" t="s">
        <v>57</v>
      </c>
      <c r="C48" s="814"/>
      <c r="D48" s="814"/>
      <c r="E48" s="814"/>
      <c r="F48" s="814"/>
      <c r="G48" s="814"/>
      <c r="H48" s="815"/>
      <c r="I48" s="35">
        <v>0</v>
      </c>
      <c r="J48" s="19"/>
      <c r="K48" s="800"/>
      <c r="L48" s="800"/>
      <c r="M48" s="800"/>
      <c r="N48" s="801"/>
    </row>
    <row r="49" spans="1:14" ht="30" customHeight="1" x14ac:dyDescent="0.25">
      <c r="A49" s="5" t="s">
        <v>59</v>
      </c>
      <c r="B49" s="816" t="s">
        <v>60</v>
      </c>
      <c r="C49" s="817"/>
      <c r="D49" s="817"/>
      <c r="E49" s="817"/>
      <c r="F49" s="817"/>
      <c r="G49" s="817"/>
      <c r="H49" s="818"/>
      <c r="I49" s="33">
        <f>SUM(I50)</f>
        <v>0</v>
      </c>
      <c r="J49" s="19"/>
      <c r="K49" s="800"/>
      <c r="L49" s="800"/>
      <c r="M49" s="800"/>
      <c r="N49" s="801"/>
    </row>
    <row r="50" spans="1:14" ht="24.75" customHeight="1" x14ac:dyDescent="0.25">
      <c r="A50" s="6" t="s">
        <v>61</v>
      </c>
      <c r="B50" s="813" t="s">
        <v>60</v>
      </c>
      <c r="C50" s="814"/>
      <c r="D50" s="814"/>
      <c r="E50" s="814"/>
      <c r="F50" s="814"/>
      <c r="G50" s="814"/>
      <c r="H50" s="815"/>
      <c r="I50" s="35">
        <v>0</v>
      </c>
      <c r="J50" s="19"/>
      <c r="K50" s="800"/>
      <c r="L50" s="800"/>
      <c r="M50" s="800"/>
      <c r="N50" s="801"/>
    </row>
    <row r="51" spans="1:14" ht="36" customHeight="1" x14ac:dyDescent="0.25">
      <c r="A51" s="32" t="s">
        <v>62</v>
      </c>
      <c r="B51" s="816" t="s">
        <v>63</v>
      </c>
      <c r="C51" s="817"/>
      <c r="D51" s="817"/>
      <c r="E51" s="817"/>
      <c r="F51" s="817"/>
      <c r="G51" s="817"/>
      <c r="H51" s="818"/>
      <c r="I51" s="33">
        <f>SUM(I52:I60)</f>
        <v>4208.28</v>
      </c>
      <c r="J51" s="12">
        <v>1</v>
      </c>
      <c r="K51" s="800"/>
      <c r="L51" s="800"/>
      <c r="M51" s="800"/>
      <c r="N51" s="801"/>
    </row>
    <row r="52" spans="1:14" ht="31.5" customHeight="1" x14ac:dyDescent="0.25">
      <c r="A52" s="212" t="s">
        <v>64</v>
      </c>
      <c r="B52" s="819" t="s">
        <v>65</v>
      </c>
      <c r="C52" s="819"/>
      <c r="D52" s="819"/>
      <c r="E52" s="819"/>
      <c r="F52" s="819"/>
      <c r="G52" s="819"/>
      <c r="H52" s="819"/>
      <c r="I52" s="34">
        <v>0</v>
      </c>
      <c r="J52" s="21"/>
      <c r="K52" s="798"/>
      <c r="L52" s="798"/>
      <c r="M52" s="798"/>
      <c r="N52" s="798"/>
    </row>
    <row r="53" spans="1:14" ht="31.5" customHeight="1" thickBot="1" x14ac:dyDescent="0.3">
      <c r="A53" s="210"/>
      <c r="B53" s="206"/>
      <c r="C53" s="206"/>
      <c r="D53" s="206"/>
      <c r="E53" s="206"/>
      <c r="F53" s="206"/>
      <c r="G53" s="206"/>
      <c r="H53" s="206"/>
      <c r="I53" s="207"/>
      <c r="J53" s="208"/>
      <c r="K53" s="209"/>
      <c r="L53" s="209"/>
      <c r="M53" s="209"/>
      <c r="N53" s="209"/>
    </row>
    <row r="54" spans="1:14" ht="26.25" customHeight="1" thickBot="1" x14ac:dyDescent="0.3">
      <c r="A54" s="226" t="s">
        <v>2</v>
      </c>
      <c r="B54" s="820" t="s">
        <v>3</v>
      </c>
      <c r="C54" s="821"/>
      <c r="D54" s="821"/>
      <c r="E54" s="821"/>
      <c r="F54" s="821"/>
      <c r="G54" s="821"/>
      <c r="H54" s="822"/>
      <c r="I54" s="3" t="s">
        <v>4</v>
      </c>
      <c r="J54" s="4" t="s">
        <v>5</v>
      </c>
      <c r="K54" s="823" t="s">
        <v>6</v>
      </c>
      <c r="L54" s="824"/>
      <c r="M54" s="824"/>
      <c r="N54" s="825"/>
    </row>
    <row r="55" spans="1:14" ht="39.75" customHeight="1" x14ac:dyDescent="0.25">
      <c r="A55" s="213" t="s">
        <v>66</v>
      </c>
      <c r="B55" s="808" t="s">
        <v>67</v>
      </c>
      <c r="C55" s="809"/>
      <c r="D55" s="809"/>
      <c r="E55" s="809"/>
      <c r="F55" s="809"/>
      <c r="G55" s="809"/>
      <c r="H55" s="810"/>
      <c r="I55" s="37">
        <v>0</v>
      </c>
      <c r="J55" s="214"/>
      <c r="K55" s="811"/>
      <c r="L55" s="811"/>
      <c r="M55" s="811"/>
      <c r="N55" s="812"/>
    </row>
    <row r="56" spans="1:14" ht="35.25" customHeight="1" x14ac:dyDescent="0.25">
      <c r="A56" s="31" t="s">
        <v>68</v>
      </c>
      <c r="B56" s="813" t="s">
        <v>69</v>
      </c>
      <c r="C56" s="814"/>
      <c r="D56" s="814"/>
      <c r="E56" s="814"/>
      <c r="F56" s="814"/>
      <c r="G56" s="814"/>
      <c r="H56" s="815"/>
      <c r="I56" s="35">
        <v>0</v>
      </c>
      <c r="J56" s="19"/>
      <c r="K56" s="800"/>
      <c r="L56" s="800"/>
      <c r="M56" s="800"/>
      <c r="N56" s="801"/>
    </row>
    <row r="57" spans="1:14" ht="22.5" customHeight="1" x14ac:dyDescent="0.25">
      <c r="A57" s="6" t="s">
        <v>70</v>
      </c>
      <c r="B57" s="795" t="s">
        <v>71</v>
      </c>
      <c r="C57" s="796"/>
      <c r="D57" s="796"/>
      <c r="E57" s="796"/>
      <c r="F57" s="796"/>
      <c r="G57" s="796"/>
      <c r="H57" s="797"/>
      <c r="I57" s="35">
        <v>0</v>
      </c>
      <c r="J57" s="22"/>
      <c r="K57" s="798"/>
      <c r="L57" s="798"/>
      <c r="M57" s="798"/>
      <c r="N57" s="799"/>
    </row>
    <row r="58" spans="1:14" ht="23.25" customHeight="1" x14ac:dyDescent="0.25">
      <c r="A58" s="6" t="s">
        <v>72</v>
      </c>
      <c r="B58" s="795" t="s">
        <v>73</v>
      </c>
      <c r="C58" s="796"/>
      <c r="D58" s="796"/>
      <c r="E58" s="796"/>
      <c r="F58" s="796"/>
      <c r="G58" s="796"/>
      <c r="H58" s="797"/>
      <c r="I58" s="35">
        <v>0</v>
      </c>
      <c r="J58" s="22"/>
      <c r="K58" s="798"/>
      <c r="L58" s="798"/>
      <c r="M58" s="798"/>
      <c r="N58" s="799"/>
    </row>
    <row r="59" spans="1:14" ht="29.25" customHeight="1" x14ac:dyDescent="0.25">
      <c r="A59" s="6" t="s">
        <v>74</v>
      </c>
      <c r="B59" s="795" t="s">
        <v>75</v>
      </c>
      <c r="C59" s="796"/>
      <c r="D59" s="796"/>
      <c r="E59" s="796"/>
      <c r="F59" s="796"/>
      <c r="G59" s="796"/>
      <c r="H59" s="797"/>
      <c r="I59" s="35">
        <v>0</v>
      </c>
      <c r="J59" s="19"/>
      <c r="K59" s="800"/>
      <c r="L59" s="800"/>
      <c r="M59" s="800"/>
      <c r="N59" s="801"/>
    </row>
    <row r="60" spans="1:14" ht="68.25" customHeight="1" x14ac:dyDescent="0.25">
      <c r="A60" s="192" t="s">
        <v>76</v>
      </c>
      <c r="B60" s="802" t="s">
        <v>63</v>
      </c>
      <c r="C60" s="803"/>
      <c r="D60" s="803"/>
      <c r="E60" s="803"/>
      <c r="F60" s="803"/>
      <c r="G60" s="803"/>
      <c r="H60" s="804"/>
      <c r="I60" s="35">
        <v>4208.28</v>
      </c>
      <c r="J60" s="12">
        <v>1</v>
      </c>
      <c r="K60" s="805" t="s">
        <v>580</v>
      </c>
      <c r="L60" s="806"/>
      <c r="M60" s="806"/>
      <c r="N60" s="807"/>
    </row>
    <row r="61" spans="1:14" ht="36.75" customHeight="1" thickBot="1" x14ac:dyDescent="0.3">
      <c r="A61" s="23"/>
      <c r="B61" s="788" t="s">
        <v>14</v>
      </c>
      <c r="C61" s="789"/>
      <c r="D61" s="789"/>
      <c r="E61" s="789"/>
      <c r="F61" s="789"/>
      <c r="G61" s="789"/>
      <c r="H61" s="790"/>
      <c r="I61" s="36">
        <f>I51+I49+I47+I41+I38</f>
        <v>4208.28</v>
      </c>
      <c r="J61" s="24"/>
      <c r="K61" s="791"/>
      <c r="L61" s="792"/>
      <c r="M61" s="792"/>
      <c r="N61" s="793"/>
    </row>
    <row r="62" spans="1:14" ht="34.5" customHeight="1" x14ac:dyDescent="0.25">
      <c r="A62" s="794" t="s">
        <v>77</v>
      </c>
      <c r="B62" s="794"/>
      <c r="C62" s="794"/>
      <c r="D62" s="794"/>
      <c r="E62" s="794"/>
      <c r="F62" s="794"/>
      <c r="G62" s="794"/>
      <c r="H62" s="794"/>
      <c r="I62" s="794"/>
      <c r="J62" s="794"/>
      <c r="K62" s="794"/>
      <c r="L62" s="794"/>
      <c r="M62" s="794"/>
      <c r="N62" s="794"/>
    </row>
    <row r="77" spans="1:14" ht="30.75" customHeight="1" x14ac:dyDescent="0.25">
      <c r="A77" s="42" t="s">
        <v>83</v>
      </c>
    </row>
    <row r="78" spans="1:14" ht="45" customHeight="1" x14ac:dyDescent="0.25">
      <c r="A78" s="707" t="s">
        <v>210</v>
      </c>
      <c r="B78" s="707"/>
      <c r="C78" s="707"/>
      <c r="D78" s="707"/>
      <c r="E78" s="707"/>
      <c r="F78" s="707"/>
      <c r="G78" s="707"/>
      <c r="H78" s="707"/>
      <c r="I78" s="707"/>
      <c r="J78" s="707"/>
      <c r="K78" s="707"/>
      <c r="L78" s="707"/>
      <c r="M78" s="707"/>
      <c r="N78" s="707"/>
    </row>
    <row r="80" spans="1:14" ht="25.5" customHeight="1" x14ac:dyDescent="0.25">
      <c r="A80" s="227" t="s">
        <v>2</v>
      </c>
      <c r="B80" s="761" t="s">
        <v>3</v>
      </c>
      <c r="C80" s="761"/>
      <c r="D80" s="761"/>
      <c r="E80" s="761"/>
      <c r="F80" s="761"/>
      <c r="G80" s="761"/>
      <c r="H80" s="761"/>
      <c r="I80" s="220" t="s">
        <v>4</v>
      </c>
      <c r="J80" s="228" t="s">
        <v>84</v>
      </c>
      <c r="K80" s="762" t="s">
        <v>6</v>
      </c>
      <c r="L80" s="762"/>
      <c r="M80" s="762"/>
      <c r="N80" s="762"/>
    </row>
    <row r="81" spans="1:14" ht="33" customHeight="1" x14ac:dyDescent="0.25">
      <c r="A81" s="55" t="s">
        <v>85</v>
      </c>
      <c r="B81" s="785" t="s">
        <v>86</v>
      </c>
      <c r="C81" s="785"/>
      <c r="D81" s="785"/>
      <c r="E81" s="785"/>
      <c r="F81" s="785"/>
      <c r="G81" s="785"/>
      <c r="H81" s="785"/>
      <c r="I81" s="46">
        <f>I82+I90+I100</f>
        <v>312189873.92000002</v>
      </c>
      <c r="J81" s="43"/>
      <c r="K81" s="734"/>
      <c r="L81" s="734"/>
      <c r="M81" s="734"/>
      <c r="N81" s="734"/>
    </row>
    <row r="82" spans="1:14" ht="30" customHeight="1" x14ac:dyDescent="0.25">
      <c r="A82" s="44" t="s">
        <v>87</v>
      </c>
      <c r="B82" s="786" t="s">
        <v>88</v>
      </c>
      <c r="C82" s="786"/>
      <c r="D82" s="786"/>
      <c r="E82" s="786"/>
      <c r="F82" s="786"/>
      <c r="G82" s="786"/>
      <c r="H82" s="786"/>
      <c r="I82" s="47">
        <f>SUM(I83:I89)</f>
        <v>254954425.10999998</v>
      </c>
      <c r="J82" s="93">
        <v>1</v>
      </c>
      <c r="K82" s="734"/>
      <c r="L82" s="734"/>
      <c r="M82" s="734"/>
      <c r="N82" s="734"/>
    </row>
    <row r="83" spans="1:14" ht="254.25" customHeight="1" x14ac:dyDescent="0.25">
      <c r="A83" s="45" t="s">
        <v>89</v>
      </c>
      <c r="B83" s="766" t="s">
        <v>90</v>
      </c>
      <c r="C83" s="766"/>
      <c r="D83" s="766"/>
      <c r="E83" s="766"/>
      <c r="F83" s="766"/>
      <c r="G83" s="766"/>
      <c r="H83" s="766"/>
      <c r="I83" s="254">
        <v>142658269.97</v>
      </c>
      <c r="J83" s="281">
        <f>(I83*J82)/I82</f>
        <v>0.55954420053093856</v>
      </c>
      <c r="K83" s="787" t="s">
        <v>579</v>
      </c>
      <c r="L83" s="787"/>
      <c r="M83" s="787"/>
      <c r="N83" s="787"/>
    </row>
    <row r="84" spans="1:14" ht="32.25" customHeight="1" x14ac:dyDescent="0.25">
      <c r="A84" s="256" t="s">
        <v>91</v>
      </c>
      <c r="B84" s="766" t="s">
        <v>92</v>
      </c>
      <c r="C84" s="766"/>
      <c r="D84" s="766"/>
      <c r="E84" s="766"/>
      <c r="F84" s="766"/>
      <c r="G84" s="766"/>
      <c r="H84" s="766"/>
      <c r="I84" s="254">
        <v>8678125.3699999992</v>
      </c>
      <c r="J84" s="281">
        <f>(I84*J82)/I82</f>
        <v>3.4037947630270883E-2</v>
      </c>
      <c r="K84" s="771"/>
      <c r="L84" s="771"/>
      <c r="M84" s="771"/>
      <c r="N84" s="771"/>
    </row>
    <row r="85" spans="1:14" ht="84" customHeight="1" x14ac:dyDescent="0.25">
      <c r="A85" s="256" t="s">
        <v>93</v>
      </c>
      <c r="B85" s="766" t="s">
        <v>94</v>
      </c>
      <c r="C85" s="766"/>
      <c r="D85" s="766"/>
      <c r="E85" s="766"/>
      <c r="F85" s="766"/>
      <c r="G85" s="766"/>
      <c r="H85" s="766"/>
      <c r="I85" s="254">
        <v>59192964.090000004</v>
      </c>
      <c r="J85" s="281">
        <f>(I85*J82)/I82</f>
        <v>0.23217076567492886</v>
      </c>
      <c r="K85" s="781" t="s">
        <v>510</v>
      </c>
      <c r="L85" s="782"/>
      <c r="M85" s="782"/>
      <c r="N85" s="783"/>
    </row>
    <row r="86" spans="1:14" ht="25.5" customHeight="1" x14ac:dyDescent="0.25">
      <c r="A86" s="227" t="s">
        <v>2</v>
      </c>
      <c r="B86" s="761" t="s">
        <v>3</v>
      </c>
      <c r="C86" s="761"/>
      <c r="D86" s="761"/>
      <c r="E86" s="761"/>
      <c r="F86" s="761"/>
      <c r="G86" s="761"/>
      <c r="H86" s="761"/>
      <c r="I86" s="220" t="s">
        <v>4</v>
      </c>
      <c r="J86" s="228" t="s">
        <v>84</v>
      </c>
      <c r="K86" s="762" t="s">
        <v>6</v>
      </c>
      <c r="L86" s="762"/>
      <c r="M86" s="762"/>
      <c r="N86" s="762"/>
    </row>
    <row r="87" spans="1:14" ht="50.25" customHeight="1" x14ac:dyDescent="0.25">
      <c r="A87" s="256" t="s">
        <v>95</v>
      </c>
      <c r="B87" s="766" t="s">
        <v>96</v>
      </c>
      <c r="C87" s="766"/>
      <c r="D87" s="766"/>
      <c r="E87" s="766"/>
      <c r="F87" s="766"/>
      <c r="G87" s="766"/>
      <c r="H87" s="766"/>
      <c r="I87" s="254">
        <v>28422290.010000002</v>
      </c>
      <c r="J87" s="281">
        <f>(I87*J82)/I82</f>
        <v>0.11147988507254665</v>
      </c>
      <c r="K87" s="784"/>
      <c r="L87" s="784"/>
      <c r="M87" s="784"/>
      <c r="N87" s="784"/>
    </row>
    <row r="88" spans="1:14" ht="44.25" customHeight="1" x14ac:dyDescent="0.25">
      <c r="A88" s="256" t="s">
        <v>97</v>
      </c>
      <c r="B88" s="766" t="s">
        <v>98</v>
      </c>
      <c r="C88" s="766"/>
      <c r="D88" s="766"/>
      <c r="E88" s="766"/>
      <c r="F88" s="766"/>
      <c r="G88" s="766"/>
      <c r="H88" s="766"/>
      <c r="I88" s="254">
        <v>14468772.98</v>
      </c>
      <c r="J88" s="281">
        <f>(I88*J82)/I82</f>
        <v>5.6750428919825395E-2</v>
      </c>
      <c r="K88" s="770"/>
      <c r="L88" s="770"/>
      <c r="M88" s="770"/>
      <c r="N88" s="770"/>
    </row>
    <row r="89" spans="1:14" ht="38.25" x14ac:dyDescent="0.25">
      <c r="A89" s="256" t="s">
        <v>99</v>
      </c>
      <c r="B89" s="766" t="s">
        <v>571</v>
      </c>
      <c r="C89" s="766"/>
      <c r="D89" s="766"/>
      <c r="E89" s="766"/>
      <c r="F89" s="766"/>
      <c r="G89" s="766"/>
      <c r="H89" s="766"/>
      <c r="I89" s="254">
        <v>1534002.69</v>
      </c>
      <c r="J89" s="281">
        <f>(I89*J82)/I82</f>
        <v>6.0167721714896889E-3</v>
      </c>
      <c r="K89" s="773"/>
      <c r="L89" s="773"/>
      <c r="M89" s="773"/>
      <c r="N89" s="773"/>
    </row>
    <row r="90" spans="1:14" ht="38.25" x14ac:dyDescent="0.25">
      <c r="A90" s="257" t="s">
        <v>100</v>
      </c>
      <c r="B90" s="780" t="s">
        <v>101</v>
      </c>
      <c r="C90" s="780"/>
      <c r="D90" s="780"/>
      <c r="E90" s="780"/>
      <c r="F90" s="780"/>
      <c r="G90" s="780"/>
      <c r="H90" s="780"/>
      <c r="I90" s="47">
        <f>SUM(I91:I99)</f>
        <v>14944856.57</v>
      </c>
      <c r="J90" s="93">
        <v>1</v>
      </c>
      <c r="K90" s="770"/>
      <c r="L90" s="770"/>
      <c r="M90" s="770"/>
      <c r="N90" s="770"/>
    </row>
    <row r="91" spans="1:14" ht="38.25" x14ac:dyDescent="0.25">
      <c r="A91" s="256" t="s">
        <v>102</v>
      </c>
      <c r="B91" s="766" t="s">
        <v>103</v>
      </c>
      <c r="C91" s="766"/>
      <c r="D91" s="766"/>
      <c r="E91" s="766"/>
      <c r="F91" s="766"/>
      <c r="G91" s="766"/>
      <c r="H91" s="766"/>
      <c r="I91" s="219">
        <v>1220815.23</v>
      </c>
      <c r="J91" s="281">
        <f>I91*J90/I90</f>
        <v>8.1687985714807024E-2</v>
      </c>
      <c r="K91" s="771"/>
      <c r="L91" s="771"/>
      <c r="M91" s="771"/>
      <c r="N91" s="771"/>
    </row>
    <row r="92" spans="1:14" ht="38.25" x14ac:dyDescent="0.25">
      <c r="A92" s="256" t="s">
        <v>104</v>
      </c>
      <c r="B92" s="766" t="s">
        <v>105</v>
      </c>
      <c r="C92" s="766"/>
      <c r="D92" s="766"/>
      <c r="E92" s="766"/>
      <c r="F92" s="766"/>
      <c r="G92" s="766"/>
      <c r="H92" s="766"/>
      <c r="I92" s="254">
        <v>108720.72</v>
      </c>
      <c r="J92" s="281">
        <f>(I92*J90)/I90</f>
        <v>7.2747917981523993E-3</v>
      </c>
      <c r="K92" s="771"/>
      <c r="L92" s="771"/>
      <c r="M92" s="771"/>
      <c r="N92" s="771"/>
    </row>
    <row r="93" spans="1:14" ht="38.25" x14ac:dyDescent="0.25">
      <c r="A93" s="256" t="s">
        <v>106</v>
      </c>
      <c r="B93" s="766" t="s">
        <v>107</v>
      </c>
      <c r="C93" s="766"/>
      <c r="D93" s="766"/>
      <c r="E93" s="766"/>
      <c r="F93" s="766"/>
      <c r="G93" s="766"/>
      <c r="H93" s="766"/>
      <c r="I93" s="219">
        <v>789062.5</v>
      </c>
      <c r="J93" s="281">
        <f>(I93*J90)/I90</f>
        <v>5.2798265162607709E-2</v>
      </c>
      <c r="K93" s="771"/>
      <c r="L93" s="771"/>
      <c r="M93" s="771"/>
      <c r="N93" s="771"/>
    </row>
    <row r="94" spans="1:14" ht="30.75" customHeight="1" x14ac:dyDescent="0.25">
      <c r="A94" s="256" t="s">
        <v>108</v>
      </c>
      <c r="B94" s="766" t="s">
        <v>109</v>
      </c>
      <c r="C94" s="766"/>
      <c r="D94" s="766"/>
      <c r="E94" s="766"/>
      <c r="F94" s="766"/>
      <c r="G94" s="766"/>
      <c r="H94" s="766"/>
      <c r="I94" s="219">
        <v>309036.12</v>
      </c>
      <c r="J94" s="281">
        <f>(I94*J90)/I90</f>
        <v>2.067842662473943E-2</v>
      </c>
      <c r="K94" s="770"/>
      <c r="L94" s="770"/>
      <c r="M94" s="770"/>
      <c r="N94" s="770"/>
    </row>
    <row r="95" spans="1:14" ht="87" customHeight="1" x14ac:dyDescent="0.25">
      <c r="A95" s="256" t="s">
        <v>110</v>
      </c>
      <c r="B95" s="766" t="s">
        <v>111</v>
      </c>
      <c r="C95" s="766"/>
      <c r="D95" s="766"/>
      <c r="E95" s="766"/>
      <c r="F95" s="766"/>
      <c r="G95" s="766"/>
      <c r="H95" s="766"/>
      <c r="I95" s="219">
        <v>4604985.7</v>
      </c>
      <c r="J95" s="281">
        <f>(I95*J90)/I90</f>
        <v>0.30813180965844494</v>
      </c>
      <c r="K95" s="781" t="s">
        <v>586</v>
      </c>
      <c r="L95" s="782"/>
      <c r="M95" s="782"/>
      <c r="N95" s="783"/>
    </row>
    <row r="96" spans="1:14" ht="87.75" customHeight="1" x14ac:dyDescent="0.25">
      <c r="A96" s="256" t="s">
        <v>112</v>
      </c>
      <c r="B96" s="766" t="s">
        <v>113</v>
      </c>
      <c r="C96" s="766"/>
      <c r="D96" s="766"/>
      <c r="E96" s="766"/>
      <c r="F96" s="766"/>
      <c r="G96" s="766"/>
      <c r="H96" s="766"/>
      <c r="I96" s="284">
        <v>4619427.21</v>
      </c>
      <c r="J96" s="281">
        <f>(I96*J90)/I90</f>
        <v>0.30909812940412851</v>
      </c>
      <c r="K96" s="781" t="s">
        <v>585</v>
      </c>
      <c r="L96" s="782"/>
      <c r="M96" s="782"/>
      <c r="N96" s="783"/>
    </row>
    <row r="97" spans="1:14" ht="31.5" customHeight="1" x14ac:dyDescent="0.25">
      <c r="A97" s="256" t="s">
        <v>114</v>
      </c>
      <c r="B97" s="766" t="s">
        <v>115</v>
      </c>
      <c r="C97" s="766"/>
      <c r="D97" s="766"/>
      <c r="E97" s="766"/>
      <c r="F97" s="766"/>
      <c r="G97" s="766"/>
      <c r="H97" s="766"/>
      <c r="I97" s="219">
        <v>203935.03</v>
      </c>
      <c r="J97" s="281">
        <f>(I97*J90)/I90</f>
        <v>1.3645833872328691E-2</v>
      </c>
      <c r="K97" s="773"/>
      <c r="L97" s="773"/>
      <c r="M97" s="773"/>
      <c r="N97" s="773"/>
    </row>
    <row r="98" spans="1:14" ht="25.5" customHeight="1" x14ac:dyDescent="0.25">
      <c r="A98" s="227" t="s">
        <v>2</v>
      </c>
      <c r="B98" s="761" t="s">
        <v>3</v>
      </c>
      <c r="C98" s="761"/>
      <c r="D98" s="761"/>
      <c r="E98" s="761"/>
      <c r="F98" s="761"/>
      <c r="G98" s="761"/>
      <c r="H98" s="761"/>
      <c r="I98" s="220" t="s">
        <v>4</v>
      </c>
      <c r="J98" s="228" t="s">
        <v>84</v>
      </c>
      <c r="K98" s="762" t="s">
        <v>6</v>
      </c>
      <c r="L98" s="762"/>
      <c r="M98" s="762"/>
      <c r="N98" s="762"/>
    </row>
    <row r="99" spans="1:14" ht="81" customHeight="1" x14ac:dyDescent="0.25">
      <c r="A99" s="256" t="s">
        <v>116</v>
      </c>
      <c r="B99" s="766" t="s">
        <v>117</v>
      </c>
      <c r="C99" s="766"/>
      <c r="D99" s="766"/>
      <c r="E99" s="766"/>
      <c r="F99" s="766"/>
      <c r="G99" s="766"/>
      <c r="H99" s="766"/>
      <c r="I99" s="254">
        <v>3088874.06</v>
      </c>
      <c r="J99" s="281">
        <f>(I99*J90)/I90</f>
        <v>0.20668475776479131</v>
      </c>
      <c r="K99" s="777" t="s">
        <v>589</v>
      </c>
      <c r="L99" s="778"/>
      <c r="M99" s="778"/>
      <c r="N99" s="779"/>
    </row>
    <row r="100" spans="1:14" ht="38.25" x14ac:dyDescent="0.25">
      <c r="A100" s="257" t="s">
        <v>118</v>
      </c>
      <c r="B100" s="780" t="s">
        <v>119</v>
      </c>
      <c r="C100" s="780"/>
      <c r="D100" s="780"/>
      <c r="E100" s="780"/>
      <c r="F100" s="780"/>
      <c r="G100" s="780"/>
      <c r="H100" s="780"/>
      <c r="I100" s="48">
        <f>SUM(I101:I110)</f>
        <v>42290592.240000002</v>
      </c>
      <c r="J100" s="93">
        <v>1</v>
      </c>
      <c r="K100" s="770"/>
      <c r="L100" s="770"/>
      <c r="M100" s="770"/>
      <c r="N100" s="770"/>
    </row>
    <row r="101" spans="1:14" ht="87.75" customHeight="1" x14ac:dyDescent="0.25">
      <c r="A101" s="256" t="s">
        <v>120</v>
      </c>
      <c r="B101" s="766" t="s">
        <v>121</v>
      </c>
      <c r="C101" s="766"/>
      <c r="D101" s="766"/>
      <c r="E101" s="766"/>
      <c r="F101" s="766"/>
      <c r="G101" s="766"/>
      <c r="H101" s="766"/>
      <c r="I101" s="254">
        <v>761253.62</v>
      </c>
      <c r="J101" s="281">
        <f>(I101*J100)/I100</f>
        <v>1.8000542902777753E-2</v>
      </c>
      <c r="K101" s="774"/>
      <c r="L101" s="775"/>
      <c r="M101" s="775"/>
      <c r="N101" s="776"/>
    </row>
    <row r="102" spans="1:14" ht="32.25" customHeight="1" x14ac:dyDescent="0.25">
      <c r="A102" s="256" t="s">
        <v>122</v>
      </c>
      <c r="B102" s="766" t="s">
        <v>123</v>
      </c>
      <c r="C102" s="766"/>
      <c r="D102" s="766"/>
      <c r="E102" s="766"/>
      <c r="F102" s="766"/>
      <c r="G102" s="766"/>
      <c r="H102" s="766"/>
      <c r="I102" s="254">
        <v>1461649.01</v>
      </c>
      <c r="J102" s="281">
        <f>(I102*J100)/I100</f>
        <v>3.4562036911309046E-2</v>
      </c>
      <c r="K102" s="773"/>
      <c r="L102" s="773"/>
      <c r="M102" s="773"/>
      <c r="N102" s="773"/>
    </row>
    <row r="103" spans="1:14" ht="42" customHeight="1" x14ac:dyDescent="0.25">
      <c r="A103" s="256" t="s">
        <v>124</v>
      </c>
      <c r="B103" s="766" t="s">
        <v>125</v>
      </c>
      <c r="C103" s="766"/>
      <c r="D103" s="766"/>
      <c r="E103" s="766"/>
      <c r="F103" s="766"/>
      <c r="G103" s="766"/>
      <c r="H103" s="766"/>
      <c r="I103" s="254">
        <v>198629.34</v>
      </c>
      <c r="J103" s="281">
        <f>(I103*J100)/I100</f>
        <v>4.6967736671261143E-3</v>
      </c>
      <c r="K103" s="770"/>
      <c r="L103" s="770"/>
      <c r="M103" s="770"/>
      <c r="N103" s="770"/>
    </row>
    <row r="104" spans="1:14" ht="78.75" customHeight="1" x14ac:dyDescent="0.25">
      <c r="A104" s="256" t="s">
        <v>126</v>
      </c>
      <c r="B104" s="766" t="s">
        <v>127</v>
      </c>
      <c r="C104" s="766"/>
      <c r="D104" s="766"/>
      <c r="E104" s="766"/>
      <c r="F104" s="766"/>
      <c r="G104" s="766"/>
      <c r="H104" s="766"/>
      <c r="I104" s="254">
        <v>4188836.13</v>
      </c>
      <c r="J104" s="281">
        <f>(I104*J100)/I100</f>
        <v>9.9048887899896659E-2</v>
      </c>
      <c r="K104" s="772"/>
      <c r="L104" s="772"/>
      <c r="M104" s="772"/>
      <c r="N104" s="772"/>
    </row>
    <row r="105" spans="1:14" ht="43.5" customHeight="1" x14ac:dyDescent="0.25">
      <c r="A105" s="256" t="s">
        <v>128</v>
      </c>
      <c r="B105" s="766" t="s">
        <v>129</v>
      </c>
      <c r="C105" s="766"/>
      <c r="D105" s="766"/>
      <c r="E105" s="766"/>
      <c r="F105" s="766"/>
      <c r="G105" s="766"/>
      <c r="H105" s="766"/>
      <c r="I105" s="254">
        <v>7947928.54</v>
      </c>
      <c r="J105" s="281">
        <f>(I105*J100)/I100</f>
        <v>0.18793608977843909</v>
      </c>
      <c r="K105" s="771" t="s">
        <v>587</v>
      </c>
      <c r="L105" s="771"/>
      <c r="M105" s="771"/>
      <c r="N105" s="771"/>
    </row>
    <row r="106" spans="1:14" ht="38.25" x14ac:dyDescent="0.25">
      <c r="A106" s="256" t="s">
        <v>130</v>
      </c>
      <c r="B106" s="766" t="s">
        <v>131</v>
      </c>
      <c r="C106" s="766"/>
      <c r="D106" s="766"/>
      <c r="E106" s="766"/>
      <c r="F106" s="766"/>
      <c r="G106" s="766"/>
      <c r="H106" s="766"/>
      <c r="I106" s="219">
        <v>81245.27</v>
      </c>
      <c r="J106" s="281">
        <f>(I106*J100)/I100</f>
        <v>1.9211192299916583E-3</v>
      </c>
      <c r="K106" s="773"/>
      <c r="L106" s="773"/>
      <c r="M106" s="773"/>
      <c r="N106" s="773"/>
    </row>
    <row r="107" spans="1:14" ht="38.25" x14ac:dyDescent="0.25">
      <c r="A107" s="256" t="s">
        <v>132</v>
      </c>
      <c r="B107" s="766" t="s">
        <v>133</v>
      </c>
      <c r="C107" s="766"/>
      <c r="D107" s="766"/>
      <c r="E107" s="766"/>
      <c r="F107" s="766"/>
      <c r="G107" s="766"/>
      <c r="H107" s="766"/>
      <c r="I107" s="254">
        <v>898783.07</v>
      </c>
      <c r="J107" s="281">
        <f>(I107*J100)/I100</f>
        <v>2.1252553402406546E-2</v>
      </c>
      <c r="K107" s="770"/>
      <c r="L107" s="770"/>
      <c r="M107" s="770"/>
      <c r="N107" s="770"/>
    </row>
    <row r="108" spans="1:14" ht="38.25" x14ac:dyDescent="0.25">
      <c r="A108" s="256" t="s">
        <v>134</v>
      </c>
      <c r="B108" s="766" t="s">
        <v>135</v>
      </c>
      <c r="C108" s="766"/>
      <c r="D108" s="766"/>
      <c r="E108" s="766"/>
      <c r="F108" s="766"/>
      <c r="G108" s="766"/>
      <c r="H108" s="766"/>
      <c r="I108" s="219">
        <v>53065</v>
      </c>
      <c r="J108" s="281">
        <f>(I108*J100)/I100</f>
        <v>1.2547707939121544E-3</v>
      </c>
      <c r="K108" s="771"/>
      <c r="L108" s="771"/>
      <c r="M108" s="771"/>
      <c r="N108" s="771"/>
    </row>
    <row r="109" spans="1:14" ht="25.5" customHeight="1" x14ac:dyDescent="0.25">
      <c r="A109" s="227" t="s">
        <v>2</v>
      </c>
      <c r="B109" s="761" t="s">
        <v>3</v>
      </c>
      <c r="C109" s="761"/>
      <c r="D109" s="761"/>
      <c r="E109" s="761"/>
      <c r="F109" s="761"/>
      <c r="G109" s="761"/>
      <c r="H109" s="761"/>
      <c r="I109" s="220" t="s">
        <v>4</v>
      </c>
      <c r="J109" s="228" t="s">
        <v>84</v>
      </c>
      <c r="K109" s="762" t="s">
        <v>6</v>
      </c>
      <c r="L109" s="762"/>
      <c r="M109" s="762"/>
      <c r="N109" s="762"/>
    </row>
    <row r="110" spans="1:14" ht="73.5" customHeight="1" x14ac:dyDescent="0.25">
      <c r="A110" s="256" t="s">
        <v>136</v>
      </c>
      <c r="B110" s="766" t="s">
        <v>137</v>
      </c>
      <c r="C110" s="766"/>
      <c r="D110" s="766"/>
      <c r="E110" s="766"/>
      <c r="F110" s="766"/>
      <c r="G110" s="766"/>
      <c r="H110" s="766"/>
      <c r="I110" s="254">
        <v>26699202.260000002</v>
      </c>
      <c r="J110" s="281">
        <f>(I110*J100)/I100</f>
        <v>0.63132722541414099</v>
      </c>
      <c r="K110" s="767" t="s">
        <v>588</v>
      </c>
      <c r="L110" s="768"/>
      <c r="M110" s="768"/>
      <c r="N110" s="769"/>
    </row>
    <row r="111" spans="1:14" ht="51" customHeight="1" x14ac:dyDescent="0.25">
      <c r="A111" s="53" t="s">
        <v>138</v>
      </c>
      <c r="B111" s="731" t="s">
        <v>139</v>
      </c>
      <c r="C111" s="731"/>
      <c r="D111" s="731"/>
      <c r="E111" s="731"/>
      <c r="F111" s="731"/>
      <c r="G111" s="731"/>
      <c r="H111" s="731"/>
      <c r="I111" s="286">
        <f>SUM(I113:I114)</f>
        <v>0</v>
      </c>
      <c r="J111" s="281"/>
      <c r="K111" s="732"/>
      <c r="L111" s="732"/>
      <c r="M111" s="732"/>
      <c r="N111" s="732"/>
    </row>
    <row r="112" spans="1:14" ht="45" customHeight="1" x14ac:dyDescent="0.25">
      <c r="A112" s="257" t="s">
        <v>140</v>
      </c>
      <c r="B112" s="731" t="s">
        <v>141</v>
      </c>
      <c r="C112" s="731"/>
      <c r="D112" s="731"/>
      <c r="E112" s="731"/>
      <c r="F112" s="731"/>
      <c r="G112" s="731"/>
      <c r="H112" s="731"/>
      <c r="I112" s="286">
        <f>I113+I114</f>
        <v>0</v>
      </c>
      <c r="J112" s="93">
        <v>0</v>
      </c>
      <c r="K112" s="732"/>
      <c r="L112" s="732"/>
      <c r="M112" s="732"/>
      <c r="N112" s="732"/>
    </row>
    <row r="113" spans="1:14" ht="64.5" customHeight="1" x14ac:dyDescent="0.25">
      <c r="A113" s="54" t="s">
        <v>142</v>
      </c>
      <c r="B113" s="727" t="s">
        <v>141</v>
      </c>
      <c r="C113" s="727"/>
      <c r="D113" s="727"/>
      <c r="E113" s="727"/>
      <c r="F113" s="727"/>
      <c r="G113" s="727"/>
      <c r="H113" s="727"/>
      <c r="I113" s="219">
        <v>0</v>
      </c>
      <c r="J113" s="93">
        <v>0</v>
      </c>
      <c r="K113" s="758"/>
      <c r="L113" s="759"/>
      <c r="M113" s="759"/>
      <c r="N113" s="760"/>
    </row>
    <row r="114" spans="1:14" ht="46.5" customHeight="1" x14ac:dyDescent="0.25">
      <c r="A114" s="54" t="s">
        <v>143</v>
      </c>
      <c r="B114" s="727" t="s">
        <v>144</v>
      </c>
      <c r="C114" s="727"/>
      <c r="D114" s="727"/>
      <c r="E114" s="727"/>
      <c r="F114" s="727"/>
      <c r="G114" s="727"/>
      <c r="H114" s="727"/>
      <c r="I114" s="219">
        <v>0</v>
      </c>
      <c r="J114" s="281">
        <f>(I114*D137)/I136</f>
        <v>0</v>
      </c>
      <c r="K114" s="732"/>
      <c r="L114" s="732"/>
      <c r="M114" s="732"/>
      <c r="N114" s="732"/>
    </row>
    <row r="115" spans="1:14" ht="44.25" customHeight="1" x14ac:dyDescent="0.25">
      <c r="A115" s="53" t="s">
        <v>145</v>
      </c>
      <c r="B115" s="731" t="s">
        <v>146</v>
      </c>
      <c r="C115" s="731"/>
      <c r="D115" s="731"/>
      <c r="E115" s="731"/>
      <c r="F115" s="731"/>
      <c r="G115" s="731"/>
      <c r="H115" s="731"/>
      <c r="I115" s="285">
        <f>I116+I118</f>
        <v>0</v>
      </c>
      <c r="J115" s="93"/>
      <c r="K115" s="732"/>
      <c r="L115" s="732"/>
      <c r="M115" s="732"/>
      <c r="N115" s="732"/>
    </row>
    <row r="116" spans="1:14" ht="32.25" customHeight="1" x14ac:dyDescent="0.25">
      <c r="A116" s="54" t="s">
        <v>147</v>
      </c>
      <c r="B116" s="731" t="s">
        <v>148</v>
      </c>
      <c r="C116" s="731"/>
      <c r="D116" s="731"/>
      <c r="E116" s="731"/>
      <c r="F116" s="731"/>
      <c r="G116" s="731"/>
      <c r="H116" s="731"/>
      <c r="I116" s="219">
        <v>0</v>
      </c>
      <c r="J116" s="93">
        <f>(I116*J130)/I130</f>
        <v>0</v>
      </c>
      <c r="K116" s="732"/>
      <c r="L116" s="732"/>
      <c r="M116" s="732"/>
      <c r="N116" s="732"/>
    </row>
    <row r="117" spans="1:14" ht="40.5" customHeight="1" x14ac:dyDescent="0.25">
      <c r="A117" s="54" t="s">
        <v>149</v>
      </c>
      <c r="B117" s="727" t="s">
        <v>150</v>
      </c>
      <c r="C117" s="727"/>
      <c r="D117" s="727"/>
      <c r="E117" s="727"/>
      <c r="F117" s="727"/>
      <c r="G117" s="727"/>
      <c r="H117" s="727"/>
      <c r="I117" s="219">
        <v>0</v>
      </c>
      <c r="J117" s="281">
        <f>(I117*J136)/I136</f>
        <v>0</v>
      </c>
      <c r="K117" s="732"/>
      <c r="L117" s="732"/>
      <c r="M117" s="732"/>
      <c r="N117" s="732"/>
    </row>
    <row r="118" spans="1:14" ht="46.5" customHeight="1" x14ac:dyDescent="0.25">
      <c r="A118" s="53" t="s">
        <v>151</v>
      </c>
      <c r="B118" s="731" t="s">
        <v>152</v>
      </c>
      <c r="C118" s="731"/>
      <c r="D118" s="731"/>
      <c r="E118" s="731"/>
      <c r="F118" s="731"/>
      <c r="G118" s="731"/>
      <c r="H118" s="731"/>
      <c r="I118" s="219">
        <v>0</v>
      </c>
      <c r="J118" s="93"/>
      <c r="K118" s="732"/>
      <c r="L118" s="732"/>
      <c r="M118" s="732"/>
      <c r="N118" s="732"/>
    </row>
    <row r="119" spans="1:14" ht="66" customHeight="1" x14ac:dyDescent="0.25">
      <c r="A119" s="54" t="s">
        <v>153</v>
      </c>
      <c r="B119" s="727" t="s">
        <v>152</v>
      </c>
      <c r="C119" s="727"/>
      <c r="D119" s="727"/>
      <c r="E119" s="727"/>
      <c r="F119" s="727"/>
      <c r="G119" s="727"/>
      <c r="H119" s="727"/>
      <c r="I119" s="219">
        <v>0</v>
      </c>
      <c r="J119" s="281">
        <v>0</v>
      </c>
      <c r="K119" s="728"/>
      <c r="L119" s="729"/>
      <c r="M119" s="729"/>
      <c r="N119" s="730"/>
    </row>
    <row r="120" spans="1:14" ht="25.5" customHeight="1" x14ac:dyDescent="0.25">
      <c r="A120" s="227" t="s">
        <v>2</v>
      </c>
      <c r="B120" s="761" t="s">
        <v>3</v>
      </c>
      <c r="C120" s="761"/>
      <c r="D120" s="761"/>
      <c r="E120" s="761"/>
      <c r="F120" s="761"/>
      <c r="G120" s="761"/>
      <c r="H120" s="761"/>
      <c r="I120" s="220" t="s">
        <v>4</v>
      </c>
      <c r="J120" s="228" t="s">
        <v>84</v>
      </c>
      <c r="K120" s="762" t="s">
        <v>6</v>
      </c>
      <c r="L120" s="762"/>
      <c r="M120" s="762"/>
      <c r="N120" s="762"/>
    </row>
    <row r="121" spans="1:14" ht="27.75" customHeight="1" x14ac:dyDescent="0.25">
      <c r="A121" s="53" t="s">
        <v>154</v>
      </c>
      <c r="B121" s="731" t="s">
        <v>155</v>
      </c>
      <c r="C121" s="731"/>
      <c r="D121" s="731"/>
      <c r="E121" s="731"/>
      <c r="F121" s="731"/>
      <c r="G121" s="731"/>
      <c r="H121" s="731"/>
      <c r="I121" s="49">
        <f>I122+I129</f>
        <v>107693867.14</v>
      </c>
      <c r="J121" s="282"/>
      <c r="K121" s="732"/>
      <c r="L121" s="732"/>
      <c r="M121" s="732"/>
      <c r="N121" s="732"/>
    </row>
    <row r="122" spans="1:14" ht="32.25" customHeight="1" x14ac:dyDescent="0.25">
      <c r="A122" s="53" t="s">
        <v>156</v>
      </c>
      <c r="B122" s="731" t="s">
        <v>157</v>
      </c>
      <c r="C122" s="731"/>
      <c r="D122" s="731"/>
      <c r="E122" s="731"/>
      <c r="F122" s="731"/>
      <c r="G122" s="731"/>
      <c r="H122" s="731"/>
      <c r="I122" s="49">
        <f>SUM(I123:I128)</f>
        <v>48899186.400000006</v>
      </c>
      <c r="J122" s="93">
        <v>1</v>
      </c>
      <c r="K122" s="732"/>
      <c r="L122" s="732"/>
      <c r="M122" s="732"/>
      <c r="N122" s="732"/>
    </row>
    <row r="123" spans="1:14" ht="39.75" customHeight="1" x14ac:dyDescent="0.25">
      <c r="A123" s="54" t="s">
        <v>158</v>
      </c>
      <c r="B123" s="727" t="s">
        <v>159</v>
      </c>
      <c r="C123" s="727"/>
      <c r="D123" s="727"/>
      <c r="E123" s="727"/>
      <c r="F123" s="727"/>
      <c r="G123" s="727"/>
      <c r="H123" s="727"/>
      <c r="I123" s="50">
        <v>34265089.859999999</v>
      </c>
      <c r="J123" s="281">
        <f>(I123*J122)/I122</f>
        <v>0.70072924280801518</v>
      </c>
      <c r="K123" s="758" t="s">
        <v>511</v>
      </c>
      <c r="L123" s="759"/>
      <c r="M123" s="759"/>
      <c r="N123" s="760"/>
    </row>
    <row r="124" spans="1:14" ht="25.5" customHeight="1" x14ac:dyDescent="0.25">
      <c r="A124" s="54" t="s">
        <v>160</v>
      </c>
      <c r="B124" s="727" t="s">
        <v>161</v>
      </c>
      <c r="C124" s="727"/>
      <c r="D124" s="727"/>
      <c r="E124" s="727"/>
      <c r="F124" s="727"/>
      <c r="G124" s="727"/>
      <c r="H124" s="727"/>
      <c r="I124" s="50">
        <v>30154.17</v>
      </c>
      <c r="J124" s="281">
        <f>(I124*J122)/I122</f>
        <v>6.1665995326253518E-4</v>
      </c>
      <c r="K124" s="732"/>
      <c r="L124" s="732"/>
      <c r="M124" s="732"/>
      <c r="N124" s="732"/>
    </row>
    <row r="125" spans="1:14" ht="63" customHeight="1" x14ac:dyDescent="0.25">
      <c r="A125" s="54" t="s">
        <v>162</v>
      </c>
      <c r="B125" s="727" t="s">
        <v>163</v>
      </c>
      <c r="C125" s="727"/>
      <c r="D125" s="727"/>
      <c r="E125" s="727"/>
      <c r="F125" s="727"/>
      <c r="G125" s="727"/>
      <c r="H125" s="727"/>
      <c r="I125" s="50">
        <v>11573797.98</v>
      </c>
      <c r="J125" s="281">
        <f>(I125*J122)/I122</f>
        <v>0.23668692328181556</v>
      </c>
      <c r="K125" s="758" t="s">
        <v>512</v>
      </c>
      <c r="L125" s="759"/>
      <c r="M125" s="759"/>
      <c r="N125" s="760"/>
    </row>
    <row r="126" spans="1:14" ht="25.5" customHeight="1" x14ac:dyDescent="0.25">
      <c r="A126" s="54" t="s">
        <v>164</v>
      </c>
      <c r="B126" s="727" t="s">
        <v>165</v>
      </c>
      <c r="C126" s="727"/>
      <c r="D126" s="727"/>
      <c r="E126" s="727"/>
      <c r="F126" s="727"/>
      <c r="G126" s="727"/>
      <c r="H126" s="727"/>
      <c r="I126" s="50">
        <v>3030144.39</v>
      </c>
      <c r="J126" s="281">
        <f>(I126*J122)/I122</f>
        <v>6.1967173956906568E-2</v>
      </c>
      <c r="K126" s="732"/>
      <c r="L126" s="732"/>
      <c r="M126" s="732"/>
      <c r="N126" s="732"/>
    </row>
    <row r="127" spans="1:14" ht="25.5" customHeight="1" x14ac:dyDescent="0.25">
      <c r="A127" s="54" t="s">
        <v>572</v>
      </c>
      <c r="B127" s="727" t="s">
        <v>573</v>
      </c>
      <c r="C127" s="727"/>
      <c r="D127" s="727"/>
      <c r="E127" s="727"/>
      <c r="F127" s="727"/>
      <c r="G127" s="727"/>
      <c r="H127" s="727"/>
      <c r="I127" s="219">
        <v>0</v>
      </c>
      <c r="J127" s="281">
        <f>(I127*J123)/I123</f>
        <v>0</v>
      </c>
      <c r="K127" s="763"/>
      <c r="L127" s="764"/>
      <c r="M127" s="764"/>
      <c r="N127" s="765"/>
    </row>
    <row r="128" spans="1:14" ht="25.5" customHeight="1" x14ac:dyDescent="0.25">
      <c r="A128" s="54" t="s">
        <v>166</v>
      </c>
      <c r="B128" s="727" t="s">
        <v>574</v>
      </c>
      <c r="C128" s="727"/>
      <c r="D128" s="727"/>
      <c r="E128" s="727"/>
      <c r="F128" s="727"/>
      <c r="G128" s="727"/>
      <c r="H128" s="727"/>
      <c r="I128" s="219">
        <v>0</v>
      </c>
      <c r="J128" s="281">
        <f>(I128*J122)/I122</f>
        <v>0</v>
      </c>
      <c r="K128" s="732"/>
      <c r="L128" s="732"/>
      <c r="M128" s="732"/>
      <c r="N128" s="732"/>
    </row>
    <row r="129" spans="1:14" ht="26.25" customHeight="1" x14ac:dyDescent="0.25">
      <c r="A129" s="53" t="s">
        <v>167</v>
      </c>
      <c r="B129" s="731" t="s">
        <v>168</v>
      </c>
      <c r="C129" s="731"/>
      <c r="D129" s="731"/>
      <c r="E129" s="731"/>
      <c r="F129" s="731"/>
      <c r="G129" s="731"/>
      <c r="H129" s="731"/>
      <c r="I129" s="49">
        <f>SUM(I130:I132)</f>
        <v>58794680.739999995</v>
      </c>
      <c r="J129" s="93">
        <v>1</v>
      </c>
      <c r="K129" s="732"/>
      <c r="L129" s="732"/>
      <c r="M129" s="732"/>
      <c r="N129" s="732"/>
    </row>
    <row r="130" spans="1:14" ht="62.25" customHeight="1" x14ac:dyDescent="0.25">
      <c r="A130" s="54" t="s">
        <v>169</v>
      </c>
      <c r="B130" s="727" t="s">
        <v>170</v>
      </c>
      <c r="C130" s="727"/>
      <c r="D130" s="727"/>
      <c r="E130" s="727"/>
      <c r="F130" s="727"/>
      <c r="G130" s="727"/>
      <c r="H130" s="727"/>
      <c r="I130" s="51">
        <v>28040190.579999998</v>
      </c>
      <c r="J130" s="281">
        <f>(I130*J129)/I129</f>
        <v>0.47691713309913963</v>
      </c>
      <c r="K130" s="728" t="s">
        <v>594</v>
      </c>
      <c r="L130" s="729"/>
      <c r="M130" s="729"/>
      <c r="N130" s="730"/>
    </row>
    <row r="131" spans="1:14" ht="31.5" customHeight="1" x14ac:dyDescent="0.25">
      <c r="A131" s="54" t="s">
        <v>582</v>
      </c>
      <c r="B131" s="727" t="s">
        <v>581</v>
      </c>
      <c r="C131" s="727"/>
      <c r="D131" s="727"/>
      <c r="E131" s="727"/>
      <c r="F131" s="727"/>
      <c r="G131" s="727"/>
      <c r="H131" s="727"/>
      <c r="I131" s="51">
        <v>117500</v>
      </c>
      <c r="J131" s="281">
        <f>(I131*J130)/I130</f>
        <v>1.9984801094439959E-3</v>
      </c>
      <c r="K131" s="728"/>
      <c r="L131" s="729"/>
      <c r="M131" s="729"/>
      <c r="N131" s="730"/>
    </row>
    <row r="132" spans="1:14" ht="37.5" customHeight="1" x14ac:dyDescent="0.25">
      <c r="A132" s="54" t="s">
        <v>577</v>
      </c>
      <c r="B132" s="755" t="s">
        <v>578</v>
      </c>
      <c r="C132" s="756"/>
      <c r="D132" s="756"/>
      <c r="E132" s="756"/>
      <c r="F132" s="756"/>
      <c r="G132" s="756"/>
      <c r="H132" s="757"/>
      <c r="I132" s="51">
        <v>30636990.16</v>
      </c>
      <c r="J132" s="281">
        <f>(I132*J130)/I130</f>
        <v>0.52108438679141644</v>
      </c>
      <c r="K132" s="728" t="s">
        <v>590</v>
      </c>
      <c r="L132" s="729"/>
      <c r="M132" s="729"/>
      <c r="N132" s="730"/>
    </row>
    <row r="133" spans="1:14" ht="26.25" customHeight="1" x14ac:dyDescent="0.25">
      <c r="A133" s="53" t="s">
        <v>171</v>
      </c>
      <c r="B133" s="731" t="s">
        <v>172</v>
      </c>
      <c r="C133" s="731"/>
      <c r="D133" s="731"/>
      <c r="E133" s="731"/>
      <c r="F133" s="731"/>
      <c r="G133" s="731"/>
      <c r="H133" s="731"/>
      <c r="I133" s="219">
        <v>0</v>
      </c>
      <c r="J133" s="281"/>
      <c r="K133" s="732"/>
      <c r="L133" s="732"/>
      <c r="M133" s="732"/>
      <c r="N133" s="732"/>
    </row>
    <row r="134" spans="1:14" ht="30.75" customHeight="1" x14ac:dyDescent="0.25">
      <c r="A134" s="53" t="s">
        <v>173</v>
      </c>
      <c r="B134" s="731" t="s">
        <v>174</v>
      </c>
      <c r="C134" s="731"/>
      <c r="D134" s="731"/>
      <c r="E134" s="731"/>
      <c r="F134" s="731"/>
      <c r="G134" s="731"/>
      <c r="H134" s="731"/>
      <c r="I134" s="219">
        <v>0</v>
      </c>
      <c r="J134" s="281">
        <v>0</v>
      </c>
      <c r="K134" s="732"/>
      <c r="L134" s="732"/>
      <c r="M134" s="732"/>
      <c r="N134" s="732"/>
    </row>
    <row r="135" spans="1:14" ht="34.5" customHeight="1" x14ac:dyDescent="0.25">
      <c r="A135" s="54" t="s">
        <v>175</v>
      </c>
      <c r="B135" s="727" t="s">
        <v>176</v>
      </c>
      <c r="C135" s="727"/>
      <c r="D135" s="727"/>
      <c r="E135" s="727"/>
      <c r="F135" s="727"/>
      <c r="G135" s="727"/>
      <c r="H135" s="727"/>
      <c r="I135" s="219">
        <v>0</v>
      </c>
      <c r="J135" s="281">
        <v>0</v>
      </c>
      <c r="K135" s="732"/>
      <c r="L135" s="732"/>
      <c r="M135" s="732"/>
      <c r="N135" s="732"/>
    </row>
    <row r="136" spans="1:14" ht="20.100000000000001" customHeight="1" x14ac:dyDescent="0.25">
      <c r="A136" s="276" t="s">
        <v>177</v>
      </c>
      <c r="B136" s="932" t="s">
        <v>178</v>
      </c>
      <c r="C136" s="932"/>
      <c r="D136" s="932"/>
      <c r="E136" s="932"/>
      <c r="F136" s="932"/>
      <c r="G136" s="932"/>
      <c r="H136" s="932"/>
      <c r="I136" s="52">
        <f>I82+I90+I100+I111+I115+I122+I129</f>
        <v>419883741.06000006</v>
      </c>
      <c r="J136" s="283"/>
      <c r="K136" s="732"/>
      <c r="L136" s="732"/>
      <c r="M136" s="732"/>
      <c r="N136" s="732"/>
    </row>
    <row r="137" spans="1:14" ht="27.75" customHeight="1" x14ac:dyDescent="0.25">
      <c r="A137" s="193" t="s">
        <v>77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4"/>
    </row>
    <row r="138" spans="1:14" s="1" customFormat="1" ht="18" customHeight="1" x14ac:dyDescent="0.25">
      <c r="A138" s="30" t="s">
        <v>179</v>
      </c>
    </row>
    <row r="139" spans="1:14" s="1" customFormat="1" ht="28.5" customHeight="1" x14ac:dyDescent="0.25">
      <c r="A139" s="30" t="s">
        <v>180</v>
      </c>
    </row>
    <row r="140" spans="1:14" s="1" customFormat="1" ht="31.5" customHeight="1" x14ac:dyDescent="0.25">
      <c r="A140" s="56" t="s">
        <v>181</v>
      </c>
      <c r="B140" s="39"/>
    </row>
    <row r="141" spans="1:14" ht="26.25" customHeight="1" x14ac:dyDescent="0.25">
      <c r="A141" s="933" t="s">
        <v>182</v>
      </c>
      <c r="B141" s="933"/>
      <c r="C141" s="933"/>
      <c r="D141" s="933"/>
      <c r="E141" s="933"/>
      <c r="F141" s="933"/>
      <c r="G141" s="933"/>
      <c r="H141" s="933"/>
      <c r="I141" s="933"/>
      <c r="J141" s="933"/>
      <c r="K141" s="933"/>
      <c r="L141" s="933"/>
      <c r="M141" s="933"/>
      <c r="N141" s="933"/>
    </row>
    <row r="143" spans="1:14" x14ac:dyDescent="0.25">
      <c r="A143" s="41" t="s">
        <v>191</v>
      </c>
    </row>
    <row r="144" spans="1:14" ht="21.75" customHeight="1" x14ac:dyDescent="0.25"/>
    <row r="145" spans="1:11" ht="15" customHeight="1" x14ac:dyDescent="0.25">
      <c r="A145" s="934" t="s">
        <v>2</v>
      </c>
      <c r="B145" s="733" t="s">
        <v>3</v>
      </c>
      <c r="C145" s="733"/>
      <c r="D145" s="733"/>
      <c r="E145" s="734" t="s">
        <v>183</v>
      </c>
      <c r="F145" s="734"/>
      <c r="G145" s="734"/>
      <c r="H145" s="734"/>
      <c r="I145" s="936" t="s">
        <v>4</v>
      </c>
      <c r="J145" s="938" t="s">
        <v>184</v>
      </c>
      <c r="K145" s="939"/>
    </row>
    <row r="146" spans="1:11" x14ac:dyDescent="0.25">
      <c r="A146" s="935"/>
      <c r="B146" s="733"/>
      <c r="C146" s="733"/>
      <c r="D146" s="733"/>
      <c r="E146" s="734"/>
      <c r="F146" s="734"/>
      <c r="G146" s="734"/>
      <c r="H146" s="734"/>
      <c r="I146" s="937"/>
      <c r="J146" s="940"/>
      <c r="K146" s="941"/>
    </row>
    <row r="147" spans="1:11" ht="38.25" customHeight="1" x14ac:dyDescent="0.25">
      <c r="A147" s="67" t="s">
        <v>513</v>
      </c>
      <c r="B147" s="750" t="s">
        <v>514</v>
      </c>
      <c r="C147" s="750"/>
      <c r="D147" s="750"/>
      <c r="E147" s="738" t="s">
        <v>515</v>
      </c>
      <c r="F147" s="739"/>
      <c r="G147" s="739"/>
      <c r="H147" s="740"/>
      <c r="I147" s="68">
        <v>25000000</v>
      </c>
      <c r="J147" s="751" t="s">
        <v>190</v>
      </c>
      <c r="K147" s="752"/>
    </row>
    <row r="148" spans="1:11" ht="33.75" hidden="1" customHeight="1" x14ac:dyDescent="0.25">
      <c r="A148" s="69"/>
      <c r="B148" s="265"/>
      <c r="C148" s="70"/>
      <c r="D148" s="70"/>
      <c r="E148" s="264"/>
      <c r="F148" s="264"/>
      <c r="G148" s="70"/>
      <c r="H148" s="70"/>
      <c r="I148" s="68"/>
      <c r="J148" s="68"/>
      <c r="K148" s="71"/>
    </row>
    <row r="149" spans="1:11" ht="36" hidden="1" x14ac:dyDescent="0.25">
      <c r="A149" s="67" t="s">
        <v>185</v>
      </c>
      <c r="B149" s="753" t="s">
        <v>186</v>
      </c>
      <c r="C149" s="753"/>
      <c r="D149" s="753"/>
      <c r="E149" s="754" t="s">
        <v>187</v>
      </c>
      <c r="F149" s="754"/>
      <c r="G149" s="754"/>
      <c r="H149" s="754"/>
      <c r="I149" s="68">
        <v>0</v>
      </c>
      <c r="J149" s="68">
        <v>0</v>
      </c>
      <c r="K149" s="71"/>
    </row>
    <row r="150" spans="1:11" ht="53.25" hidden="1" customHeight="1" x14ac:dyDescent="0.25">
      <c r="A150" s="67" t="s">
        <v>188</v>
      </c>
      <c r="B150" s="753" t="s">
        <v>189</v>
      </c>
      <c r="C150" s="753"/>
      <c r="D150" s="753"/>
      <c r="E150" s="754" t="s">
        <v>187</v>
      </c>
      <c r="F150" s="754"/>
      <c r="G150" s="754"/>
      <c r="H150" s="754"/>
      <c r="I150" s="68">
        <v>0</v>
      </c>
      <c r="J150" s="68">
        <v>0</v>
      </c>
      <c r="K150" s="71"/>
    </row>
    <row r="151" spans="1:11" ht="39" customHeight="1" x14ac:dyDescent="0.25">
      <c r="A151" s="67"/>
      <c r="B151" s="741"/>
      <c r="C151" s="742"/>
      <c r="D151" s="743"/>
      <c r="E151" s="738"/>
      <c r="F151" s="739"/>
      <c r="G151" s="739"/>
      <c r="H151" s="740"/>
      <c r="I151" s="68"/>
      <c r="J151" s="738"/>
      <c r="K151" s="740"/>
    </row>
    <row r="152" spans="1:11" ht="21.75" customHeight="1" x14ac:dyDescent="0.25">
      <c r="A152" s="72"/>
      <c r="B152" s="744" t="s">
        <v>14</v>
      </c>
      <c r="C152" s="745"/>
      <c r="D152" s="746"/>
      <c r="E152" s="747"/>
      <c r="F152" s="748"/>
      <c r="G152" s="748"/>
      <c r="H152" s="749"/>
      <c r="I152" s="73">
        <f>+I147+I148+I149+I150</f>
        <v>25000000</v>
      </c>
      <c r="J152" s="747"/>
      <c r="K152" s="749"/>
    </row>
    <row r="153" spans="1:11" ht="25.5" customHeight="1" x14ac:dyDescent="0.25"/>
    <row r="154" spans="1:11" ht="21" customHeight="1" x14ac:dyDescent="0.25"/>
    <row r="155" spans="1:11" x14ac:dyDescent="0.25">
      <c r="A155" s="41" t="s">
        <v>192</v>
      </c>
    </row>
    <row r="156" spans="1:11" ht="21.75" customHeight="1" x14ac:dyDescent="0.25"/>
    <row r="157" spans="1:11" ht="19.5" customHeight="1" x14ac:dyDescent="0.25">
      <c r="A157" s="261" t="s">
        <v>2</v>
      </c>
      <c r="B157" s="733" t="s">
        <v>3</v>
      </c>
      <c r="C157" s="733"/>
      <c r="D157" s="733"/>
      <c r="E157" s="734" t="s">
        <v>183</v>
      </c>
      <c r="F157" s="734"/>
      <c r="G157" s="734"/>
      <c r="H157" s="734"/>
      <c r="I157" s="260" t="s">
        <v>4</v>
      </c>
    </row>
    <row r="158" spans="1:11" ht="38.25" customHeight="1" x14ac:dyDescent="0.25">
      <c r="A158" s="67"/>
      <c r="B158" s="735"/>
      <c r="C158" s="735"/>
      <c r="D158" s="735"/>
      <c r="E158" s="736"/>
      <c r="F158" s="736"/>
      <c r="G158" s="736"/>
      <c r="H158" s="736"/>
      <c r="I158" s="68">
        <v>0</v>
      </c>
    </row>
    <row r="159" spans="1:11" ht="21" customHeight="1" x14ac:dyDescent="0.25">
      <c r="A159" s="72"/>
      <c r="B159" s="737"/>
      <c r="C159" s="737"/>
      <c r="D159" s="737"/>
      <c r="E159" s="738"/>
      <c r="F159" s="739"/>
      <c r="G159" s="739"/>
      <c r="H159" s="740"/>
      <c r="I159" s="68"/>
    </row>
    <row r="160" spans="1:11" ht="23.25" customHeight="1" x14ac:dyDescent="0.25">
      <c r="A160" s="72"/>
      <c r="B160" s="945" t="s">
        <v>14</v>
      </c>
      <c r="C160" s="945"/>
      <c r="D160" s="945"/>
      <c r="E160" s="946"/>
      <c r="F160" s="946"/>
      <c r="G160" s="946"/>
      <c r="H160" s="946"/>
      <c r="I160" s="73">
        <f>SUM(I158:I159)</f>
        <v>0</v>
      </c>
    </row>
    <row r="161" spans="1:14" s="211" customFormat="1" x14ac:dyDescent="0.25"/>
    <row r="162" spans="1:14" x14ac:dyDescent="0.25">
      <c r="A162" s="216" t="s">
        <v>77</v>
      </c>
    </row>
    <row r="167" spans="1:14" x14ac:dyDescent="0.25">
      <c r="A167" s="56" t="s">
        <v>208</v>
      </c>
    </row>
    <row r="169" spans="1:14" s="1" customFormat="1" ht="32.25" customHeight="1" x14ac:dyDescent="0.25">
      <c r="A169" s="947" t="s">
        <v>209</v>
      </c>
      <c r="B169" s="947"/>
      <c r="C169" s="947"/>
      <c r="D169" s="947"/>
      <c r="E169" s="947"/>
      <c r="F169" s="947"/>
      <c r="G169" s="947"/>
      <c r="H169" s="947"/>
      <c r="I169" s="947"/>
      <c r="J169" s="947"/>
      <c r="K169" s="947"/>
      <c r="L169" s="947"/>
      <c r="M169" s="947"/>
      <c r="N169" s="947"/>
    </row>
    <row r="170" spans="1:14" ht="19.5" customHeight="1" x14ac:dyDescent="0.25"/>
    <row r="171" spans="1:14" s="1" customFormat="1" ht="30" customHeight="1" x14ac:dyDescent="0.25">
      <c r="A171" s="708" t="s">
        <v>2</v>
      </c>
      <c r="B171" s="708" t="s">
        <v>3</v>
      </c>
      <c r="C171" s="666" t="s">
        <v>4</v>
      </c>
      <c r="D171" s="666"/>
      <c r="E171" s="700" t="s">
        <v>193</v>
      </c>
      <c r="F171" s="700"/>
      <c r="G171" s="700"/>
      <c r="H171" s="700"/>
      <c r="I171" s="700"/>
      <c r="J171" s="700"/>
      <c r="K171" s="700"/>
      <c r="L171" s="700"/>
      <c r="M171" s="930" t="s">
        <v>194</v>
      </c>
      <c r="N171" s="931"/>
    </row>
    <row r="172" spans="1:14" s="1" customFormat="1" ht="33" customHeight="1" x14ac:dyDescent="0.25">
      <c r="A172" s="708"/>
      <c r="B172" s="708"/>
      <c r="C172" s="666"/>
      <c r="D172" s="666"/>
      <c r="E172" s="930">
        <v>2024</v>
      </c>
      <c r="F172" s="931"/>
      <c r="G172" s="700">
        <v>2023</v>
      </c>
      <c r="H172" s="700"/>
      <c r="I172" s="266">
        <v>2022</v>
      </c>
      <c r="J172" s="266">
        <v>2021</v>
      </c>
      <c r="K172" s="700">
        <v>2020</v>
      </c>
      <c r="L172" s="700"/>
      <c r="M172" s="266" t="s">
        <v>183</v>
      </c>
      <c r="N172" s="266" t="s">
        <v>195</v>
      </c>
    </row>
    <row r="173" spans="1:14" s="1" customFormat="1" ht="42" customHeight="1" x14ac:dyDescent="0.25">
      <c r="A173" s="96" t="s">
        <v>196</v>
      </c>
      <c r="B173" s="97" t="s">
        <v>197</v>
      </c>
      <c r="C173" s="724">
        <v>1150503568.3299999</v>
      </c>
      <c r="D173" s="724"/>
      <c r="E173" s="724">
        <v>1150503568.3299999</v>
      </c>
      <c r="F173" s="724"/>
      <c r="G173" s="724">
        <v>1224299229.5899999</v>
      </c>
      <c r="H173" s="724"/>
      <c r="I173" s="194">
        <v>1517135706.3</v>
      </c>
      <c r="J173" s="194">
        <v>1275489353.3900001</v>
      </c>
      <c r="K173" s="942">
        <v>1026311369.99</v>
      </c>
      <c r="L173" s="942"/>
      <c r="M173" s="99" t="s">
        <v>198</v>
      </c>
      <c r="N173" s="74" t="s">
        <v>199</v>
      </c>
    </row>
    <row r="174" spans="1:14" s="1" customFormat="1" ht="24.75" customHeight="1" x14ac:dyDescent="0.25">
      <c r="A174" s="75"/>
      <c r="B174" s="76" t="s">
        <v>200</v>
      </c>
      <c r="C174" s="712">
        <f>C173</f>
        <v>1150503568.3299999</v>
      </c>
      <c r="D174" s="712"/>
      <c r="E174" s="943">
        <f>E173</f>
        <v>1150503568.3299999</v>
      </c>
      <c r="F174" s="944"/>
      <c r="G174" s="712">
        <f>G173</f>
        <v>1224299229.5899999</v>
      </c>
      <c r="H174" s="712"/>
      <c r="I174" s="267">
        <f>I173</f>
        <v>1517135706.3</v>
      </c>
      <c r="J174" s="267">
        <f>J173</f>
        <v>1275489353.3900001</v>
      </c>
      <c r="K174" s="712">
        <f>K173</f>
        <v>1026311369.99</v>
      </c>
      <c r="L174" s="712"/>
      <c r="M174" s="267"/>
      <c r="N174" s="274"/>
    </row>
    <row r="175" spans="1:14" s="1" customFormat="1" x14ac:dyDescent="0.25">
      <c r="A175" s="77"/>
      <c r="B175" s="78"/>
      <c r="C175" s="721"/>
      <c r="D175" s="721"/>
      <c r="E175" s="722"/>
      <c r="F175" s="722"/>
      <c r="G175" s="723"/>
      <c r="H175" s="723"/>
      <c r="I175" s="79"/>
      <c r="J175" s="79"/>
      <c r="K175" s="723"/>
      <c r="L175" s="723"/>
      <c r="M175" s="79"/>
      <c r="N175" s="80"/>
    </row>
    <row r="176" spans="1:14" s="1" customFormat="1" ht="39.75" customHeight="1" x14ac:dyDescent="0.25">
      <c r="A176" s="98" t="s">
        <v>201</v>
      </c>
      <c r="B176" s="95" t="s">
        <v>202</v>
      </c>
      <c r="C176" s="724">
        <v>19282761.739999998</v>
      </c>
      <c r="D176" s="724"/>
      <c r="E176" s="724">
        <v>19282761.739999998</v>
      </c>
      <c r="F176" s="724"/>
      <c r="G176" s="724">
        <v>18402351.09</v>
      </c>
      <c r="H176" s="724"/>
      <c r="I176" s="195">
        <v>4567063.37</v>
      </c>
      <c r="J176" s="196">
        <v>4536829.53</v>
      </c>
      <c r="K176" s="725">
        <v>4406140.6900000004</v>
      </c>
      <c r="L176" s="726"/>
      <c r="M176" s="100" t="s">
        <v>198</v>
      </c>
      <c r="N176" s="74" t="s">
        <v>199</v>
      </c>
    </row>
    <row r="177" spans="1:14" s="1" customFormat="1" ht="24.75" customHeight="1" x14ac:dyDescent="0.25">
      <c r="A177" s="81"/>
      <c r="B177" s="76" t="s">
        <v>203</v>
      </c>
      <c r="C177" s="701">
        <f>SUM(C176:C176)</f>
        <v>19282761.739999998</v>
      </c>
      <c r="D177" s="701"/>
      <c r="E177" s="705">
        <f>SUM(E176:E176)</f>
        <v>19282761.739999998</v>
      </c>
      <c r="F177" s="706"/>
      <c r="G177" s="701">
        <f>SUM(G176:G176)</f>
        <v>18402351.09</v>
      </c>
      <c r="H177" s="701"/>
      <c r="I177" s="273">
        <f>SUM(I176:I176)</f>
        <v>4567063.37</v>
      </c>
      <c r="J177" s="272">
        <f>SUM(J176:J176)</f>
        <v>4536829.53</v>
      </c>
      <c r="K177" s="701">
        <f>SUM(K176:K176)</f>
        <v>4406140.6900000004</v>
      </c>
      <c r="L177" s="701"/>
      <c r="M177" s="273"/>
      <c r="N177" s="268"/>
    </row>
    <row r="178" spans="1:14" s="1" customFormat="1" x14ac:dyDescent="0.25">
      <c r="A178" s="77"/>
      <c r="B178" s="82"/>
      <c r="C178" s="90"/>
      <c r="D178" s="197"/>
      <c r="E178" s="719"/>
      <c r="F178" s="719"/>
      <c r="G178" s="720"/>
      <c r="H178" s="720"/>
      <c r="I178" s="83"/>
      <c r="J178" s="83"/>
      <c r="K178" s="720"/>
      <c r="L178" s="720"/>
      <c r="M178" s="83"/>
      <c r="N178" s="84"/>
    </row>
    <row r="179" spans="1:14" s="1" customFormat="1" ht="44.25" customHeight="1" x14ac:dyDescent="0.25">
      <c r="A179" s="85" t="s">
        <v>204</v>
      </c>
      <c r="B179" s="86" t="s">
        <v>205</v>
      </c>
      <c r="C179" s="929">
        <v>160179202.80000001</v>
      </c>
      <c r="D179" s="929"/>
      <c r="E179" s="929">
        <v>160179202.80000001</v>
      </c>
      <c r="F179" s="929"/>
      <c r="G179" s="709">
        <v>170229574.84</v>
      </c>
      <c r="H179" s="709"/>
      <c r="I179" s="270">
        <v>169036944.03999999</v>
      </c>
      <c r="J179" s="270">
        <v>159027825.75</v>
      </c>
      <c r="K179" s="710">
        <v>141246198.21000001</v>
      </c>
      <c r="L179" s="711"/>
      <c r="M179" s="271" t="s">
        <v>198</v>
      </c>
      <c r="N179" s="87" t="s">
        <v>199</v>
      </c>
    </row>
    <row r="180" spans="1:14" s="1" customFormat="1" ht="22.5" customHeight="1" x14ac:dyDescent="0.25">
      <c r="A180" s="88"/>
      <c r="B180" s="91" t="s">
        <v>206</v>
      </c>
      <c r="C180" s="713">
        <f>SUM(C179)</f>
        <v>160179202.80000001</v>
      </c>
      <c r="D180" s="713"/>
      <c r="E180" s="714">
        <f>SUM(E179)</f>
        <v>160179202.80000001</v>
      </c>
      <c r="F180" s="715"/>
      <c r="G180" s="716">
        <f>SUM(G179)</f>
        <v>170229574.84</v>
      </c>
      <c r="H180" s="716"/>
      <c r="I180" s="274">
        <f>SUM(I179)</f>
        <v>169036944.03999999</v>
      </c>
      <c r="J180" s="274">
        <f>SUM(J179)</f>
        <v>159027825.75</v>
      </c>
      <c r="K180" s="717">
        <f>SUM(K179)</f>
        <v>141246198.21000001</v>
      </c>
      <c r="L180" s="718"/>
      <c r="M180" s="271"/>
      <c r="N180" s="89"/>
    </row>
    <row r="181" spans="1:14" s="1" customFormat="1" ht="23.25" customHeight="1" x14ac:dyDescent="0.25">
      <c r="A181" s="81"/>
      <c r="B181" s="91" t="s">
        <v>207</v>
      </c>
      <c r="C181" s="701">
        <f>C174+C177+C180</f>
        <v>1329965532.8699999</v>
      </c>
      <c r="D181" s="701"/>
      <c r="E181" s="702">
        <f>E174+E177+E180</f>
        <v>1329965532.8699999</v>
      </c>
      <c r="F181" s="703"/>
      <c r="G181" s="704">
        <f>G174+G177+G180</f>
        <v>1412931155.5199997</v>
      </c>
      <c r="H181" s="704"/>
      <c r="I181" s="268">
        <f>I174+I177+I180</f>
        <v>1690739713.7099998</v>
      </c>
      <c r="J181" s="268">
        <f>J174+J177+J180</f>
        <v>1439054008.6700001</v>
      </c>
      <c r="K181" s="705">
        <f>K174+K177+K180</f>
        <v>1171963708.8900001</v>
      </c>
      <c r="L181" s="706"/>
      <c r="M181" s="268"/>
      <c r="N181" s="268"/>
    </row>
    <row r="183" spans="1:14" x14ac:dyDescent="0.25">
      <c r="A183" s="216" t="s">
        <v>77</v>
      </c>
    </row>
    <row r="194" spans="1:14" s="275" customFormat="1" ht="42" customHeight="1" x14ac:dyDescent="0.25">
      <c r="A194" s="707" t="s">
        <v>211</v>
      </c>
      <c r="B194" s="707"/>
      <c r="C194" s="707"/>
      <c r="D194" s="707"/>
      <c r="E194" s="707"/>
      <c r="F194" s="707"/>
      <c r="G194" s="707"/>
      <c r="H194" s="707"/>
      <c r="I194" s="707"/>
      <c r="J194" s="707"/>
      <c r="K194" s="707"/>
      <c r="L194" s="707"/>
      <c r="M194" s="707"/>
      <c r="N194" s="707"/>
    </row>
    <row r="197" spans="1:14" ht="28.5" customHeight="1" x14ac:dyDescent="0.25">
      <c r="A197" s="708" t="s">
        <v>2</v>
      </c>
      <c r="B197" s="708" t="s">
        <v>3</v>
      </c>
      <c r="C197" s="666" t="s">
        <v>4</v>
      </c>
      <c r="D197" s="666"/>
      <c r="E197" s="700" t="s">
        <v>212</v>
      </c>
      <c r="F197" s="700"/>
      <c r="G197" s="700">
        <v>180</v>
      </c>
      <c r="H197" s="700"/>
      <c r="I197" s="700">
        <v>365</v>
      </c>
      <c r="J197" s="700" t="s">
        <v>213</v>
      </c>
      <c r="K197" s="700"/>
      <c r="L197" s="700" t="s">
        <v>214</v>
      </c>
      <c r="M197" s="700"/>
      <c r="N197" s="700"/>
    </row>
    <row r="198" spans="1:14" ht="38.25" customHeight="1" x14ac:dyDescent="0.25">
      <c r="A198" s="708"/>
      <c r="B198" s="708"/>
      <c r="C198" s="666"/>
      <c r="D198" s="666"/>
      <c r="E198" s="700"/>
      <c r="F198" s="700"/>
      <c r="G198" s="700"/>
      <c r="H198" s="700"/>
      <c r="I198" s="700"/>
      <c r="J198" s="700"/>
      <c r="K198" s="700"/>
      <c r="L198" s="105" t="s">
        <v>183</v>
      </c>
      <c r="M198" s="700" t="s">
        <v>195</v>
      </c>
      <c r="N198" s="700"/>
    </row>
    <row r="199" spans="1:14" ht="63.75" x14ac:dyDescent="0.25">
      <c r="A199" s="203" t="s">
        <v>215</v>
      </c>
      <c r="B199" s="277" t="s">
        <v>216</v>
      </c>
      <c r="C199" s="697">
        <v>9989647.5800000001</v>
      </c>
      <c r="D199" s="697"/>
      <c r="E199" s="697">
        <v>869005.29</v>
      </c>
      <c r="F199" s="697"/>
      <c r="G199" s="697">
        <v>0</v>
      </c>
      <c r="H199" s="697"/>
      <c r="I199" s="198">
        <v>0</v>
      </c>
      <c r="J199" s="697">
        <v>9120642.2899999991</v>
      </c>
      <c r="K199" s="697"/>
      <c r="L199" s="200" t="s">
        <v>198</v>
      </c>
      <c r="M199" s="698" t="s">
        <v>217</v>
      </c>
      <c r="N199" s="698"/>
    </row>
    <row r="200" spans="1:14" x14ac:dyDescent="0.25">
      <c r="A200" s="101"/>
      <c r="B200" s="107" t="s">
        <v>200</v>
      </c>
      <c r="C200" s="696">
        <f>SUM(C199)</f>
        <v>9989647.5800000001</v>
      </c>
      <c r="D200" s="696"/>
      <c r="E200" s="696">
        <f>SUM(E199)</f>
        <v>869005.29</v>
      </c>
      <c r="F200" s="696"/>
      <c r="G200" s="696">
        <f>SUM(G199)</f>
        <v>0</v>
      </c>
      <c r="H200" s="696"/>
      <c r="I200" s="109">
        <f>SUM(I199)</f>
        <v>0</v>
      </c>
      <c r="J200" s="696">
        <f>SUM(J199)</f>
        <v>9120642.2899999991</v>
      </c>
      <c r="K200" s="696"/>
      <c r="L200" s="106"/>
      <c r="M200" s="698"/>
      <c r="N200" s="698"/>
    </row>
    <row r="201" spans="1:14" x14ac:dyDescent="0.25">
      <c r="A201" s="102"/>
      <c r="B201" s="108"/>
      <c r="C201" s="697"/>
      <c r="D201" s="697"/>
      <c r="E201" s="697"/>
      <c r="F201" s="697"/>
      <c r="G201" s="697"/>
      <c r="H201" s="697"/>
      <c r="I201" s="110"/>
      <c r="J201" s="697"/>
      <c r="K201" s="697"/>
      <c r="L201" s="106"/>
      <c r="M201" s="698"/>
      <c r="N201" s="698"/>
    </row>
    <row r="202" spans="1:14" ht="51" x14ac:dyDescent="0.25">
      <c r="A202" s="202" t="s">
        <v>218</v>
      </c>
      <c r="B202" s="278" t="s">
        <v>219</v>
      </c>
      <c r="C202" s="697">
        <v>16997346.640000001</v>
      </c>
      <c r="D202" s="697"/>
      <c r="E202" s="697">
        <v>9614971.3399999999</v>
      </c>
      <c r="F202" s="697"/>
      <c r="G202" s="697">
        <v>0</v>
      </c>
      <c r="H202" s="697"/>
      <c r="I202" s="199">
        <v>0</v>
      </c>
      <c r="J202" s="697">
        <v>7382375.2999999998</v>
      </c>
      <c r="K202" s="697"/>
      <c r="L202" s="201" t="s">
        <v>220</v>
      </c>
      <c r="M202" s="698" t="s">
        <v>217</v>
      </c>
      <c r="N202" s="698"/>
    </row>
    <row r="203" spans="1:14" x14ac:dyDescent="0.25">
      <c r="A203" s="101"/>
      <c r="B203" s="107" t="s">
        <v>203</v>
      </c>
      <c r="C203" s="696">
        <f>SUM(C202)</f>
        <v>16997346.640000001</v>
      </c>
      <c r="D203" s="696"/>
      <c r="E203" s="696">
        <f>SUM(E202)</f>
        <v>9614971.3399999999</v>
      </c>
      <c r="F203" s="696"/>
      <c r="G203" s="696">
        <f>SUM(G202)</f>
        <v>0</v>
      </c>
      <c r="H203" s="696"/>
      <c r="I203" s="112">
        <f>SUM(I202)</f>
        <v>0</v>
      </c>
      <c r="J203" s="696">
        <f>SUM(J202)</f>
        <v>7382375.2999999998</v>
      </c>
      <c r="K203" s="696"/>
      <c r="L203" s="113"/>
      <c r="M203" s="698"/>
      <c r="N203" s="698"/>
    </row>
    <row r="204" spans="1:14" x14ac:dyDescent="0.25">
      <c r="A204" s="101"/>
      <c r="B204" s="103"/>
      <c r="C204" s="696"/>
      <c r="D204" s="696"/>
      <c r="E204" s="696"/>
      <c r="F204" s="696"/>
      <c r="G204" s="697"/>
      <c r="H204" s="697"/>
      <c r="I204" s="218"/>
      <c r="J204" s="696"/>
      <c r="K204" s="696"/>
      <c r="L204" s="114"/>
      <c r="M204" s="698"/>
      <c r="N204" s="698"/>
    </row>
    <row r="205" spans="1:14" x14ac:dyDescent="0.25">
      <c r="A205" s="65"/>
      <c r="B205" s="104" t="s">
        <v>207</v>
      </c>
      <c r="C205" s="658">
        <f>C200+C203</f>
        <v>26986994.219999999</v>
      </c>
      <c r="D205" s="658"/>
      <c r="E205" s="658">
        <f>E200+E203</f>
        <v>10483976.629999999</v>
      </c>
      <c r="F205" s="658"/>
      <c r="G205" s="658">
        <f>G200+G203</f>
        <v>0</v>
      </c>
      <c r="H205" s="658"/>
      <c r="I205" s="111">
        <f>I200+I203</f>
        <v>0</v>
      </c>
      <c r="J205" s="658">
        <f>J200+J203</f>
        <v>16503017.59</v>
      </c>
      <c r="K205" s="658"/>
      <c r="L205" s="111"/>
      <c r="M205" s="699"/>
      <c r="N205" s="699"/>
    </row>
    <row r="206" spans="1:14" ht="15" customHeight="1" x14ac:dyDescent="0.25">
      <c r="A206" s="556" t="s">
        <v>77</v>
      </c>
      <c r="B206" s="556"/>
      <c r="C206" s="556"/>
      <c r="D206" s="556"/>
      <c r="E206" s="556"/>
      <c r="F206" s="556"/>
      <c r="G206" s="556"/>
      <c r="H206" s="556"/>
      <c r="I206" s="556"/>
      <c r="J206" s="556"/>
      <c r="K206" s="556"/>
      <c r="L206" s="556"/>
      <c r="M206" s="556"/>
      <c r="N206" s="556"/>
    </row>
    <row r="219" spans="1:14" x14ac:dyDescent="0.25">
      <c r="A219" s="56" t="s">
        <v>234</v>
      </c>
    </row>
    <row r="221" spans="1:14" ht="51" customHeight="1" x14ac:dyDescent="0.25">
      <c r="A221" s="693" t="s">
        <v>221</v>
      </c>
      <c r="B221" s="693"/>
      <c r="C221" s="693"/>
      <c r="D221" s="693"/>
      <c r="E221" s="693"/>
      <c r="F221" s="693"/>
      <c r="G221" s="693"/>
      <c r="H221" s="693"/>
      <c r="I221" s="693"/>
      <c r="J221" s="693"/>
      <c r="K221" s="693"/>
      <c r="L221" s="693"/>
      <c r="M221" s="693"/>
      <c r="N221" s="693"/>
    </row>
    <row r="222" spans="1:14" ht="21" customHeight="1" x14ac:dyDescent="0.25"/>
    <row r="223" spans="1:14" ht="29.25" customHeight="1" x14ac:dyDescent="0.25">
      <c r="A223" s="247" t="s">
        <v>2</v>
      </c>
      <c r="B223" s="570" t="s">
        <v>3</v>
      </c>
      <c r="C223" s="570"/>
      <c r="D223" s="570"/>
      <c r="E223" s="570"/>
      <c r="F223" s="570"/>
      <c r="G223" s="571" t="s">
        <v>4</v>
      </c>
      <c r="H223" s="571"/>
      <c r="I223" s="571"/>
      <c r="J223" s="572" t="s">
        <v>222</v>
      </c>
      <c r="K223" s="572"/>
      <c r="L223" s="572"/>
    </row>
    <row r="224" spans="1:14" ht="38.25" customHeight="1" x14ac:dyDescent="0.25">
      <c r="A224" s="118" t="s">
        <v>223</v>
      </c>
      <c r="B224" s="628" t="s">
        <v>224</v>
      </c>
      <c r="C224" s="628"/>
      <c r="D224" s="628"/>
      <c r="E224" s="628"/>
      <c r="F224" s="628"/>
      <c r="G224" s="629">
        <v>3704836.04</v>
      </c>
      <c r="H224" s="629"/>
      <c r="I224" s="629"/>
      <c r="J224" s="694" t="s">
        <v>225</v>
      </c>
      <c r="K224" s="694"/>
      <c r="L224" s="695"/>
    </row>
    <row r="225" spans="1:14" ht="38.25" customHeight="1" x14ac:dyDescent="0.25">
      <c r="A225" s="117" t="s">
        <v>226</v>
      </c>
      <c r="B225" s="628" t="s">
        <v>227</v>
      </c>
      <c r="C225" s="628"/>
      <c r="D225" s="628"/>
      <c r="E225" s="628"/>
      <c r="F225" s="628"/>
      <c r="G225" s="629">
        <v>0</v>
      </c>
      <c r="H225" s="629"/>
      <c r="I225" s="629"/>
      <c r="J225" s="565"/>
      <c r="K225" s="565"/>
      <c r="L225" s="565"/>
    </row>
    <row r="226" spans="1:14" ht="51" customHeight="1" x14ac:dyDescent="0.25">
      <c r="A226" s="117" t="s">
        <v>228</v>
      </c>
      <c r="B226" s="628" t="s">
        <v>229</v>
      </c>
      <c r="C226" s="628"/>
      <c r="D226" s="628"/>
      <c r="E226" s="628"/>
      <c r="F226" s="628"/>
      <c r="G226" s="629">
        <v>0</v>
      </c>
      <c r="H226" s="629"/>
      <c r="I226" s="629"/>
      <c r="J226" s="565"/>
      <c r="K226" s="565"/>
      <c r="L226" s="565"/>
    </row>
    <row r="227" spans="1:14" ht="63.75" customHeight="1" x14ac:dyDescent="0.25">
      <c r="A227" s="116" t="s">
        <v>230</v>
      </c>
      <c r="B227" s="628" t="s">
        <v>231</v>
      </c>
      <c r="C227" s="628"/>
      <c r="D227" s="628"/>
      <c r="E227" s="628"/>
      <c r="F227" s="628"/>
      <c r="G227" s="629">
        <v>0</v>
      </c>
      <c r="H227" s="629"/>
      <c r="I227" s="629"/>
      <c r="J227" s="565"/>
      <c r="K227" s="565"/>
      <c r="L227" s="565"/>
    </row>
    <row r="228" spans="1:14" ht="46.5" customHeight="1" x14ac:dyDescent="0.25">
      <c r="A228" s="119" t="s">
        <v>232</v>
      </c>
      <c r="B228" s="628" t="s">
        <v>233</v>
      </c>
      <c r="C228" s="628"/>
      <c r="D228" s="628"/>
      <c r="E228" s="628"/>
      <c r="F228" s="628"/>
      <c r="G228" s="629">
        <v>0</v>
      </c>
      <c r="H228" s="629"/>
      <c r="I228" s="629"/>
      <c r="J228" s="690"/>
      <c r="K228" s="691"/>
      <c r="L228" s="692"/>
    </row>
    <row r="229" spans="1:14" ht="41.25" customHeight="1" x14ac:dyDescent="0.25">
      <c r="A229" s="115"/>
      <c r="B229" s="678" t="s">
        <v>14</v>
      </c>
      <c r="C229" s="679"/>
      <c r="D229" s="679"/>
      <c r="E229" s="679"/>
      <c r="F229" s="680"/>
      <c r="G229" s="626">
        <f>SUM(G224:G228)</f>
        <v>3704836.04</v>
      </c>
      <c r="H229" s="626"/>
      <c r="I229" s="626"/>
      <c r="J229" s="565"/>
      <c r="K229" s="565"/>
      <c r="L229" s="565"/>
    </row>
    <row r="230" spans="1:14" ht="28.5" customHeight="1" x14ac:dyDescent="0.25">
      <c r="A230" s="681" t="s">
        <v>77</v>
      </c>
      <c r="B230" s="681"/>
      <c r="C230" s="681"/>
      <c r="D230" s="681"/>
      <c r="E230" s="681"/>
      <c r="F230" s="681"/>
      <c r="G230" s="681"/>
      <c r="H230" s="681"/>
      <c r="I230" s="681"/>
      <c r="J230" s="681"/>
      <c r="K230" s="681"/>
      <c r="L230" s="681"/>
      <c r="M230" s="681"/>
      <c r="N230" s="681"/>
    </row>
    <row r="239" spans="1:14" x14ac:dyDescent="0.25">
      <c r="A239" s="56" t="s">
        <v>235</v>
      </c>
    </row>
    <row r="241" spans="1:14" ht="34.5" customHeight="1" x14ac:dyDescent="0.25">
      <c r="A241" s="682" t="s">
        <v>236</v>
      </c>
      <c r="B241" s="682"/>
      <c r="C241" s="682"/>
      <c r="D241" s="682"/>
      <c r="E241" s="682"/>
      <c r="F241" s="682"/>
      <c r="G241" s="682"/>
      <c r="H241" s="682"/>
      <c r="I241" s="682"/>
      <c r="J241" s="682"/>
      <c r="K241" s="682"/>
      <c r="L241" s="682"/>
      <c r="M241" s="682"/>
      <c r="N241" s="682"/>
    </row>
    <row r="244" spans="1:14" x14ac:dyDescent="0.25">
      <c r="A244" s="683" t="s">
        <v>2</v>
      </c>
      <c r="B244" s="683" t="s">
        <v>3</v>
      </c>
      <c r="C244" s="683"/>
      <c r="D244" s="683"/>
      <c r="E244" s="683"/>
      <c r="F244" s="683"/>
      <c r="G244" s="683"/>
      <c r="H244" s="683"/>
      <c r="I244" s="624" t="s">
        <v>4</v>
      </c>
      <c r="J244" s="684" t="s">
        <v>222</v>
      </c>
      <c r="K244" s="685"/>
      <c r="L244" s="686"/>
    </row>
    <row r="245" spans="1:14" x14ac:dyDescent="0.25">
      <c r="A245" s="683"/>
      <c r="B245" s="683"/>
      <c r="C245" s="683"/>
      <c r="D245" s="683"/>
      <c r="E245" s="683"/>
      <c r="F245" s="683"/>
      <c r="G245" s="683"/>
      <c r="H245" s="683"/>
      <c r="I245" s="624"/>
      <c r="J245" s="687"/>
      <c r="K245" s="688"/>
      <c r="L245" s="689"/>
    </row>
    <row r="246" spans="1:14" ht="38.25" customHeight="1" x14ac:dyDescent="0.25">
      <c r="A246" s="121" t="s">
        <v>237</v>
      </c>
      <c r="B246" s="667" t="s">
        <v>238</v>
      </c>
      <c r="C246" s="667"/>
      <c r="D246" s="667"/>
      <c r="E246" s="667"/>
      <c r="F246" s="667"/>
      <c r="G246" s="667"/>
      <c r="H246" s="667"/>
      <c r="I246" s="124">
        <v>1212344.3899999999</v>
      </c>
      <c r="J246" s="668" t="s">
        <v>225</v>
      </c>
      <c r="K246" s="669"/>
      <c r="L246" s="670"/>
    </row>
    <row r="247" spans="1:14" ht="44.25" customHeight="1" x14ac:dyDescent="0.25">
      <c r="A247" s="122" t="s">
        <v>239</v>
      </c>
      <c r="B247" s="667" t="s">
        <v>240</v>
      </c>
      <c r="C247" s="667"/>
      <c r="D247" s="667"/>
      <c r="E247" s="667"/>
      <c r="F247" s="667"/>
      <c r="G247" s="667"/>
      <c r="H247" s="667"/>
      <c r="I247" s="126">
        <v>2251481.46</v>
      </c>
      <c r="J247" s="668" t="s">
        <v>225</v>
      </c>
      <c r="K247" s="669"/>
      <c r="L247" s="670"/>
    </row>
    <row r="248" spans="1:14" ht="46.5" customHeight="1" x14ac:dyDescent="0.25">
      <c r="A248" s="122" t="s">
        <v>241</v>
      </c>
      <c r="B248" s="667" t="s">
        <v>242</v>
      </c>
      <c r="C248" s="667"/>
      <c r="D248" s="667"/>
      <c r="E248" s="667"/>
      <c r="F248" s="667"/>
      <c r="G248" s="667"/>
      <c r="H248" s="667"/>
      <c r="I248" s="126">
        <v>966998.36</v>
      </c>
      <c r="J248" s="668" t="s">
        <v>225</v>
      </c>
      <c r="K248" s="669"/>
      <c r="L248" s="670"/>
    </row>
    <row r="249" spans="1:14" ht="42" customHeight="1" x14ac:dyDescent="0.25">
      <c r="A249" s="122" t="s">
        <v>243</v>
      </c>
      <c r="B249" s="667" t="s">
        <v>244</v>
      </c>
      <c r="C249" s="667"/>
      <c r="D249" s="667"/>
      <c r="E249" s="667"/>
      <c r="F249" s="667"/>
      <c r="G249" s="667"/>
      <c r="H249" s="667"/>
      <c r="I249" s="126">
        <v>109231.76</v>
      </c>
      <c r="J249" s="668" t="s">
        <v>225</v>
      </c>
      <c r="K249" s="669"/>
      <c r="L249" s="670"/>
    </row>
    <row r="250" spans="1:14" ht="39" customHeight="1" x14ac:dyDescent="0.25">
      <c r="A250" s="123" t="s">
        <v>245</v>
      </c>
      <c r="B250" s="675" t="s">
        <v>246</v>
      </c>
      <c r="C250" s="676"/>
      <c r="D250" s="676"/>
      <c r="E250" s="676"/>
      <c r="F250" s="676"/>
      <c r="G250" s="676"/>
      <c r="H250" s="677"/>
      <c r="I250" s="126">
        <v>564736.84</v>
      </c>
      <c r="J250" s="668" t="s">
        <v>225</v>
      </c>
      <c r="K250" s="669"/>
      <c r="L250" s="670"/>
    </row>
    <row r="251" spans="1:14" ht="39" customHeight="1" x14ac:dyDescent="0.25">
      <c r="A251" s="122" t="s">
        <v>247</v>
      </c>
      <c r="B251" s="667" t="s">
        <v>117</v>
      </c>
      <c r="C251" s="667"/>
      <c r="D251" s="667"/>
      <c r="E251" s="667"/>
      <c r="F251" s="667"/>
      <c r="G251" s="667"/>
      <c r="H251" s="667"/>
      <c r="I251" s="126">
        <v>5271379.5599999996</v>
      </c>
      <c r="J251" s="668" t="s">
        <v>225</v>
      </c>
      <c r="K251" s="669"/>
      <c r="L251" s="670"/>
    </row>
    <row r="252" spans="1:14" ht="30.75" customHeight="1" x14ac:dyDescent="0.25">
      <c r="A252" s="122" t="s">
        <v>248</v>
      </c>
      <c r="B252" s="667" t="s">
        <v>249</v>
      </c>
      <c r="C252" s="667"/>
      <c r="D252" s="667"/>
      <c r="E252" s="667"/>
      <c r="F252" s="667"/>
      <c r="G252" s="667"/>
      <c r="H252" s="667"/>
      <c r="I252" s="126">
        <v>3058353.27</v>
      </c>
      <c r="J252" s="668" t="s">
        <v>225</v>
      </c>
      <c r="K252" s="669"/>
      <c r="L252" s="670"/>
    </row>
    <row r="253" spans="1:14" ht="24.75" customHeight="1" x14ac:dyDescent="0.25">
      <c r="A253" s="120"/>
      <c r="B253" s="671" t="s">
        <v>14</v>
      </c>
      <c r="C253" s="672"/>
      <c r="D253" s="672"/>
      <c r="E253" s="672"/>
      <c r="F253" s="672"/>
      <c r="G253" s="672"/>
      <c r="H253" s="673"/>
      <c r="I253" s="125">
        <f>SUM(I246:I252)</f>
        <v>13434525.639999999</v>
      </c>
      <c r="J253" s="668"/>
      <c r="K253" s="669"/>
      <c r="L253" s="670"/>
    </row>
    <row r="254" spans="1:14" ht="17.25" customHeight="1" x14ac:dyDescent="0.25">
      <c r="A254" s="654" t="s">
        <v>77</v>
      </c>
      <c r="B254" s="654"/>
      <c r="C254" s="654"/>
      <c r="D254" s="654"/>
      <c r="E254" s="654"/>
      <c r="F254" s="654"/>
      <c r="G254" s="654"/>
      <c r="H254" s="654"/>
      <c r="I254" s="654"/>
      <c r="J254" s="654"/>
      <c r="K254" s="654"/>
      <c r="L254" s="654"/>
      <c r="M254" s="654"/>
      <c r="N254" s="654"/>
    </row>
    <row r="255" spans="1:14" x14ac:dyDescent="0.25">
      <c r="A255" s="1"/>
      <c r="B255" s="1"/>
      <c r="C255" s="1"/>
      <c r="D255" s="1"/>
      <c r="E255" s="1"/>
      <c r="F255" s="1"/>
    </row>
    <row r="262" spans="1:14" x14ac:dyDescent="0.25">
      <c r="A262" s="56" t="s">
        <v>250</v>
      </c>
    </row>
    <row r="264" spans="1:14" ht="24.75" customHeight="1" x14ac:dyDescent="0.25">
      <c r="A264" s="674" t="s">
        <v>251</v>
      </c>
      <c r="B264" s="674"/>
      <c r="C264" s="674"/>
      <c r="D264" s="674"/>
      <c r="E264" s="674"/>
      <c r="F264" s="674"/>
      <c r="G264" s="674"/>
      <c r="H264" s="674"/>
      <c r="I264" s="674"/>
      <c r="J264" s="674"/>
      <c r="K264" s="674"/>
      <c r="L264" s="674"/>
      <c r="M264" s="674"/>
      <c r="N264" s="674"/>
    </row>
    <row r="266" spans="1:14" ht="25.5" customHeight="1" x14ac:dyDescent="0.25">
      <c r="A266" s="269" t="s">
        <v>2</v>
      </c>
      <c r="B266" s="127" t="s">
        <v>3</v>
      </c>
      <c r="C266" s="666" t="s">
        <v>4</v>
      </c>
      <c r="D266" s="666"/>
      <c r="E266" s="666" t="s">
        <v>183</v>
      </c>
      <c r="F266" s="666"/>
      <c r="G266" s="666" t="s">
        <v>252</v>
      </c>
      <c r="H266" s="666"/>
      <c r="I266" s="666" t="s">
        <v>253</v>
      </c>
      <c r="J266" s="666"/>
      <c r="K266" s="666" t="s">
        <v>254</v>
      </c>
      <c r="L266" s="666"/>
      <c r="M266" s="666"/>
    </row>
    <row r="267" spans="1:14" ht="50.25" customHeight="1" x14ac:dyDescent="0.25">
      <c r="A267" s="132" t="s">
        <v>255</v>
      </c>
      <c r="B267" s="133" t="s">
        <v>256</v>
      </c>
      <c r="C267" s="662">
        <v>0</v>
      </c>
      <c r="D267" s="662"/>
      <c r="E267" s="659"/>
      <c r="F267" s="659"/>
      <c r="G267" s="659"/>
      <c r="H267" s="659"/>
      <c r="I267" s="659"/>
      <c r="J267" s="659"/>
      <c r="K267" s="660"/>
      <c r="L267" s="660"/>
      <c r="M267" s="660"/>
    </row>
    <row r="268" spans="1:14" ht="32.25" customHeight="1" x14ac:dyDescent="0.25">
      <c r="A268" s="66"/>
      <c r="B268" s="128"/>
      <c r="C268" s="662"/>
      <c r="D268" s="662"/>
      <c r="E268" s="659"/>
      <c r="F268" s="659"/>
      <c r="G268" s="659"/>
      <c r="H268" s="659"/>
      <c r="I268" s="659"/>
      <c r="J268" s="659"/>
      <c r="K268" s="660"/>
      <c r="L268" s="660"/>
      <c r="M268" s="660"/>
    </row>
    <row r="269" spans="1:14" ht="24.75" customHeight="1" x14ac:dyDescent="0.25">
      <c r="A269" s="66"/>
      <c r="B269" s="128"/>
      <c r="C269" s="662"/>
      <c r="D269" s="662"/>
      <c r="E269" s="659"/>
      <c r="F269" s="659"/>
      <c r="G269" s="659"/>
      <c r="H269" s="659"/>
      <c r="I269" s="659"/>
      <c r="J269" s="659"/>
      <c r="K269" s="663"/>
      <c r="L269" s="664"/>
      <c r="M269" s="665"/>
    </row>
    <row r="270" spans="1:14" ht="32.25" customHeight="1" x14ac:dyDescent="0.25">
      <c r="A270" s="66"/>
      <c r="B270" s="129" t="s">
        <v>257</v>
      </c>
      <c r="C270" s="658">
        <f>SUM(C267:C269)</f>
        <v>0</v>
      </c>
      <c r="D270" s="658"/>
      <c r="E270" s="659"/>
      <c r="F270" s="659"/>
      <c r="G270" s="659"/>
      <c r="H270" s="659"/>
      <c r="I270" s="659"/>
      <c r="J270" s="659"/>
      <c r="K270" s="660"/>
      <c r="L270" s="660"/>
      <c r="M270" s="660"/>
    </row>
    <row r="271" spans="1:14" ht="9" customHeight="1" x14ac:dyDescent="0.25">
      <c r="A271" s="661"/>
      <c r="B271" s="661"/>
      <c r="C271" s="661"/>
      <c r="D271" s="661"/>
      <c r="E271" s="661"/>
      <c r="F271" s="661"/>
      <c r="G271" s="661"/>
    </row>
    <row r="272" spans="1:14" x14ac:dyDescent="0.25">
      <c r="A272" s="654" t="s">
        <v>77</v>
      </c>
      <c r="B272" s="654"/>
      <c r="C272" s="654"/>
      <c r="D272" s="654"/>
      <c r="E272" s="654"/>
      <c r="F272" s="654"/>
      <c r="G272" s="654"/>
      <c r="H272" s="654"/>
      <c r="I272" s="654"/>
      <c r="J272" s="654"/>
      <c r="K272" s="654"/>
      <c r="L272" s="654"/>
      <c r="M272" s="654"/>
      <c r="N272" s="654"/>
    </row>
    <row r="273" spans="1:14" ht="18.75" customHeight="1" x14ac:dyDescent="0.25">
      <c r="A273" s="255"/>
      <c r="B273" s="255"/>
      <c r="C273" s="255"/>
      <c r="D273" s="255"/>
      <c r="E273" s="255"/>
      <c r="F273" s="255"/>
      <c r="G273" s="255"/>
      <c r="H273" s="255"/>
      <c r="I273" s="255"/>
      <c r="J273" s="255"/>
      <c r="K273" s="255"/>
      <c r="L273" s="255"/>
      <c r="M273" s="255"/>
      <c r="N273" s="255"/>
    </row>
    <row r="274" spans="1:14" ht="18" customHeight="1" x14ac:dyDescent="0.25"/>
    <row r="275" spans="1:14" ht="15" customHeight="1" x14ac:dyDescent="0.25">
      <c r="A275" s="655" t="s">
        <v>258</v>
      </c>
      <c r="B275" s="655"/>
      <c r="C275" s="655"/>
      <c r="D275" s="655"/>
      <c r="E275" s="655"/>
      <c r="F275" s="655"/>
      <c r="G275" s="655"/>
      <c r="H275" s="655"/>
      <c r="I275" s="655"/>
      <c r="J275" s="655"/>
      <c r="K275" s="655"/>
      <c r="L275" s="655"/>
      <c r="M275" s="655"/>
      <c r="N275" s="655"/>
    </row>
    <row r="277" spans="1:14" s="1" customFormat="1" x14ac:dyDescent="0.25">
      <c r="A277" s="253" t="s">
        <v>2</v>
      </c>
      <c r="B277" s="656" t="s">
        <v>3</v>
      </c>
      <c r="C277" s="656"/>
      <c r="D277" s="656"/>
      <c r="E277" s="657" t="s">
        <v>4</v>
      </c>
      <c r="F277" s="657"/>
      <c r="G277" s="657"/>
      <c r="H277" s="657" t="s">
        <v>183</v>
      </c>
      <c r="I277" s="657"/>
      <c r="J277" s="657" t="s">
        <v>259</v>
      </c>
      <c r="K277" s="657"/>
    </row>
    <row r="278" spans="1:14" s="1" customFormat="1" ht="34.5" customHeight="1" x14ac:dyDescent="0.25">
      <c r="A278" s="131" t="s">
        <v>260</v>
      </c>
      <c r="B278" s="652" t="s">
        <v>261</v>
      </c>
      <c r="C278" s="652"/>
      <c r="D278" s="652"/>
      <c r="E278" s="653">
        <v>0</v>
      </c>
      <c r="F278" s="653"/>
      <c r="G278" s="653"/>
      <c r="H278" s="650"/>
      <c r="I278" s="650"/>
      <c r="J278" s="650"/>
      <c r="K278" s="650"/>
    </row>
    <row r="279" spans="1:14" s="1" customFormat="1" ht="39" customHeight="1" x14ac:dyDescent="0.25">
      <c r="A279" s="131" t="s">
        <v>262</v>
      </c>
      <c r="B279" s="652" t="s">
        <v>263</v>
      </c>
      <c r="C279" s="652"/>
      <c r="D279" s="652"/>
      <c r="E279" s="653">
        <v>0</v>
      </c>
      <c r="F279" s="653"/>
      <c r="G279" s="653"/>
      <c r="H279" s="650"/>
      <c r="I279" s="650"/>
      <c r="J279" s="650"/>
      <c r="K279" s="650"/>
    </row>
    <row r="280" spans="1:14" s="1" customFormat="1" ht="44.25" customHeight="1" x14ac:dyDescent="0.25">
      <c r="A280" s="131" t="s">
        <v>264</v>
      </c>
      <c r="B280" s="652" t="s">
        <v>265</v>
      </c>
      <c r="C280" s="652"/>
      <c r="D280" s="652"/>
      <c r="E280" s="653">
        <v>0</v>
      </c>
      <c r="F280" s="653"/>
      <c r="G280" s="653"/>
      <c r="H280" s="650"/>
      <c r="I280" s="650"/>
      <c r="J280" s="650"/>
      <c r="K280" s="650"/>
    </row>
    <row r="281" spans="1:14" s="1" customFormat="1" ht="21" customHeight="1" x14ac:dyDescent="0.25">
      <c r="A281" s="130"/>
      <c r="B281" s="652"/>
      <c r="C281" s="652"/>
      <c r="D281" s="652"/>
      <c r="E281" s="653"/>
      <c r="F281" s="653"/>
      <c r="G281" s="653"/>
      <c r="H281" s="650"/>
      <c r="I281" s="650"/>
      <c r="J281" s="650"/>
      <c r="K281" s="650"/>
    </row>
    <row r="282" spans="1:14" s="1" customFormat="1" ht="25.5" customHeight="1" x14ac:dyDescent="0.25">
      <c r="A282" s="130"/>
      <c r="B282" s="648" t="s">
        <v>14</v>
      </c>
      <c r="C282" s="648"/>
      <c r="D282" s="648"/>
      <c r="E282" s="649">
        <f>SUM(E278:E281)</f>
        <v>0</v>
      </c>
      <c r="F282" s="649"/>
      <c r="G282" s="649"/>
      <c r="H282" s="650"/>
      <c r="I282" s="650"/>
      <c r="J282" s="650"/>
      <c r="K282" s="650"/>
    </row>
    <row r="283" spans="1:14" s="1" customFormat="1" ht="39.75" customHeight="1" x14ac:dyDescent="0.25">
      <c r="A283" s="620" t="s">
        <v>77</v>
      </c>
      <c r="B283" s="620"/>
      <c r="C283" s="620"/>
      <c r="D283" s="620"/>
      <c r="E283" s="620"/>
      <c r="F283" s="620"/>
      <c r="G283" s="620"/>
      <c r="H283" s="620"/>
      <c r="I283" s="620"/>
      <c r="J283" s="620"/>
      <c r="K283" s="620"/>
      <c r="L283" s="620"/>
      <c r="M283" s="620"/>
      <c r="N283" s="620"/>
    </row>
    <row r="285" spans="1:14" ht="21.75" customHeight="1" x14ac:dyDescent="0.25">
      <c r="A285" s="134" t="s">
        <v>266</v>
      </c>
      <c r="B285" s="134"/>
      <c r="C285" s="134"/>
      <c r="D285" s="134"/>
      <c r="E285" s="134"/>
      <c r="F285" s="134"/>
      <c r="G285" s="134"/>
      <c r="H285" s="134"/>
    </row>
    <row r="287" spans="1:14" ht="50.25" customHeight="1" x14ac:dyDescent="0.25">
      <c r="A287" s="651" t="s">
        <v>267</v>
      </c>
      <c r="B287" s="651"/>
      <c r="C287" s="651"/>
      <c r="D287" s="651"/>
      <c r="E287" s="651"/>
      <c r="F287" s="651"/>
      <c r="G287" s="651"/>
      <c r="H287" s="651"/>
      <c r="I287" s="651"/>
      <c r="J287" s="651"/>
      <c r="K287" s="651"/>
      <c r="L287" s="651"/>
      <c r="M287" s="651"/>
      <c r="N287" s="651"/>
    </row>
    <row r="288" spans="1:14" ht="33" customHeight="1" x14ac:dyDescent="0.25">
      <c r="A288" s="647" t="s">
        <v>297</v>
      </c>
      <c r="B288" s="647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</row>
    <row r="290" spans="1:14" ht="51" customHeight="1" x14ac:dyDescent="0.25">
      <c r="A290" s="138" t="s">
        <v>2</v>
      </c>
      <c r="B290" s="570" t="s">
        <v>3</v>
      </c>
      <c r="C290" s="570"/>
      <c r="D290" s="571" t="s">
        <v>4</v>
      </c>
      <c r="E290" s="571"/>
      <c r="F290" s="571" t="s">
        <v>268</v>
      </c>
      <c r="G290" s="571"/>
      <c r="H290" s="571" t="s">
        <v>269</v>
      </c>
      <c r="I290" s="571"/>
      <c r="J290" s="571" t="s">
        <v>270</v>
      </c>
      <c r="K290" s="571"/>
      <c r="L290" s="249" t="s">
        <v>271</v>
      </c>
      <c r="M290" s="571" t="s">
        <v>252</v>
      </c>
      <c r="N290" s="571"/>
    </row>
    <row r="291" spans="1:14" ht="69" customHeight="1" x14ac:dyDescent="0.25">
      <c r="A291" s="139" t="s">
        <v>272</v>
      </c>
      <c r="B291" s="628" t="s">
        <v>273</v>
      </c>
      <c r="C291" s="628"/>
      <c r="D291" s="629">
        <v>706567789.60000002</v>
      </c>
      <c r="E291" s="629"/>
      <c r="F291" s="637">
        <v>0</v>
      </c>
      <c r="G291" s="637"/>
      <c r="H291" s="631">
        <v>0</v>
      </c>
      <c r="I291" s="631"/>
      <c r="J291" s="646"/>
      <c r="K291" s="646"/>
      <c r="L291" s="248"/>
      <c r="M291" s="646"/>
      <c r="N291" s="646"/>
    </row>
    <row r="292" spans="1:14" ht="58.5" customHeight="1" x14ac:dyDescent="0.25">
      <c r="A292" s="139" t="s">
        <v>274</v>
      </c>
      <c r="B292" s="628" t="s">
        <v>275</v>
      </c>
      <c r="C292" s="628"/>
      <c r="D292" s="629">
        <v>0</v>
      </c>
      <c r="E292" s="629"/>
      <c r="F292" s="637">
        <v>0</v>
      </c>
      <c r="G292" s="637"/>
      <c r="H292" s="631">
        <v>0</v>
      </c>
      <c r="I292" s="631"/>
      <c r="J292" s="646"/>
      <c r="K292" s="646"/>
      <c r="L292" s="248"/>
      <c r="M292" s="646"/>
      <c r="N292" s="646"/>
    </row>
    <row r="293" spans="1:14" ht="57" customHeight="1" x14ac:dyDescent="0.25">
      <c r="A293" s="139" t="s">
        <v>276</v>
      </c>
      <c r="B293" s="628" t="s">
        <v>277</v>
      </c>
      <c r="C293" s="628"/>
      <c r="D293" s="631">
        <v>245183792.47</v>
      </c>
      <c r="E293" s="631"/>
      <c r="F293" s="637">
        <v>30154.17</v>
      </c>
      <c r="G293" s="637"/>
      <c r="H293" s="631">
        <v>204625831.00999999</v>
      </c>
      <c r="I293" s="631"/>
      <c r="J293" s="632" t="s">
        <v>278</v>
      </c>
      <c r="K293" s="632"/>
      <c r="L293" s="289">
        <v>3.3000000000000002E-2</v>
      </c>
      <c r="M293" s="632" t="s">
        <v>279</v>
      </c>
      <c r="N293" s="632"/>
    </row>
    <row r="294" spans="1:14" ht="57" customHeight="1" x14ac:dyDescent="0.25">
      <c r="A294" s="139" t="s">
        <v>280</v>
      </c>
      <c r="B294" s="628" t="s">
        <v>281</v>
      </c>
      <c r="C294" s="628"/>
      <c r="D294" s="629">
        <v>2209025312.5100002</v>
      </c>
      <c r="E294" s="629"/>
      <c r="F294" s="630">
        <v>11573797.98</v>
      </c>
      <c r="G294" s="630"/>
      <c r="H294" s="631">
        <v>1796023888.26</v>
      </c>
      <c r="I294" s="631"/>
      <c r="J294" s="632" t="s">
        <v>278</v>
      </c>
      <c r="K294" s="632"/>
      <c r="L294" s="221">
        <v>0.04</v>
      </c>
      <c r="M294" s="632" t="s">
        <v>279</v>
      </c>
      <c r="N294" s="632"/>
    </row>
    <row r="295" spans="1:14" ht="63.75" customHeight="1" x14ac:dyDescent="0.25">
      <c r="A295" s="139" t="s">
        <v>282</v>
      </c>
      <c r="B295" s="628" t="s">
        <v>283</v>
      </c>
      <c r="C295" s="628"/>
      <c r="D295" s="643">
        <v>74672040.530000001</v>
      </c>
      <c r="E295" s="644"/>
      <c r="F295" s="637">
        <v>0</v>
      </c>
      <c r="G295" s="637"/>
      <c r="H295" s="631">
        <v>0</v>
      </c>
      <c r="I295" s="631"/>
      <c r="J295" s="645"/>
      <c r="K295" s="645"/>
      <c r="L295" s="135"/>
      <c r="M295" s="645"/>
      <c r="N295" s="645"/>
    </row>
    <row r="296" spans="1:14" ht="39.75" customHeight="1" x14ac:dyDescent="0.25">
      <c r="A296" s="137"/>
      <c r="B296" s="640" t="s">
        <v>14</v>
      </c>
      <c r="C296" s="641"/>
      <c r="D296" s="568">
        <f>SUM(D291:D295)</f>
        <v>3235448935.1100006</v>
      </c>
      <c r="E296" s="568"/>
      <c r="F296" s="568">
        <f>SUM(F291:F295)</f>
        <v>11603952.15</v>
      </c>
      <c r="G296" s="568"/>
      <c r="H296" s="568">
        <f>SUM(H291:H295)</f>
        <v>2000649719.27</v>
      </c>
      <c r="I296" s="568"/>
      <c r="J296" s="642"/>
      <c r="K296" s="642"/>
      <c r="L296" s="248"/>
      <c r="M296" s="642"/>
      <c r="N296" s="642"/>
    </row>
    <row r="297" spans="1:14" ht="24" customHeight="1" x14ac:dyDescent="0.25">
      <c r="A297" s="143"/>
      <c r="B297" s="144"/>
      <c r="C297" s="144"/>
      <c r="D297" s="145"/>
      <c r="E297" s="145"/>
      <c r="F297" s="145"/>
      <c r="G297" s="145"/>
      <c r="H297" s="145"/>
      <c r="I297" s="145"/>
      <c r="J297" s="146"/>
      <c r="K297" s="146"/>
      <c r="L297" s="147"/>
      <c r="M297" s="146"/>
      <c r="N297" s="146"/>
    </row>
    <row r="298" spans="1:14" ht="36.75" customHeight="1" x14ac:dyDescent="0.25">
      <c r="A298" s="638" t="s">
        <v>284</v>
      </c>
      <c r="B298" s="638"/>
      <c r="C298" s="144"/>
      <c r="D298" s="145"/>
      <c r="E298" s="145"/>
      <c r="F298" s="145"/>
      <c r="G298" s="145"/>
      <c r="H298" s="145"/>
      <c r="I298" s="145"/>
      <c r="J298" s="146"/>
      <c r="K298" s="146"/>
      <c r="L298" s="147"/>
      <c r="M298" s="146"/>
      <c r="N298" s="146"/>
    </row>
    <row r="299" spans="1:14" ht="51" customHeight="1" x14ac:dyDescent="0.25">
      <c r="A299" s="246" t="s">
        <v>2</v>
      </c>
      <c r="B299" s="639" t="s">
        <v>3</v>
      </c>
      <c r="C299" s="639"/>
      <c r="D299" s="571" t="s">
        <v>4</v>
      </c>
      <c r="E299" s="571"/>
      <c r="F299" s="571" t="s">
        <v>268</v>
      </c>
      <c r="G299" s="571"/>
      <c r="H299" s="571" t="s">
        <v>269</v>
      </c>
      <c r="I299" s="571"/>
      <c r="J299" s="571" t="s">
        <v>270</v>
      </c>
      <c r="K299" s="571"/>
      <c r="L299" s="249" t="s">
        <v>271</v>
      </c>
      <c r="M299" s="571" t="s">
        <v>252</v>
      </c>
      <c r="N299" s="571"/>
    </row>
    <row r="300" spans="1:14" ht="57.75" customHeight="1" x14ac:dyDescent="0.25">
      <c r="A300" s="252" t="s">
        <v>286</v>
      </c>
      <c r="B300" s="635" t="s">
        <v>287</v>
      </c>
      <c r="C300" s="636"/>
      <c r="D300" s="629">
        <v>39166388.799999997</v>
      </c>
      <c r="E300" s="629"/>
      <c r="F300" s="630">
        <v>614965.68000000005</v>
      </c>
      <c r="G300" s="630"/>
      <c r="H300" s="631">
        <v>36638297.609999999</v>
      </c>
      <c r="I300" s="631"/>
      <c r="J300" s="632" t="s">
        <v>278</v>
      </c>
      <c r="K300" s="632"/>
      <c r="L300" s="221">
        <v>0.1</v>
      </c>
      <c r="M300" s="632" t="s">
        <v>279</v>
      </c>
      <c r="N300" s="632"/>
    </row>
    <row r="301" spans="1:14" ht="63" customHeight="1" x14ac:dyDescent="0.25">
      <c r="A301" s="252" t="s">
        <v>288</v>
      </c>
      <c r="B301" s="635" t="s">
        <v>289</v>
      </c>
      <c r="C301" s="636"/>
      <c r="D301" s="629">
        <v>48304.61</v>
      </c>
      <c r="E301" s="629"/>
      <c r="F301" s="637">
        <v>4291.99</v>
      </c>
      <c r="G301" s="637"/>
      <c r="H301" s="631">
        <v>20465.5</v>
      </c>
      <c r="I301" s="631"/>
      <c r="J301" s="632" t="s">
        <v>278</v>
      </c>
      <c r="K301" s="632"/>
      <c r="L301" s="221">
        <v>0.1</v>
      </c>
      <c r="M301" s="632" t="s">
        <v>279</v>
      </c>
      <c r="N301" s="632"/>
    </row>
    <row r="302" spans="1:14" ht="63.75" customHeight="1" x14ac:dyDescent="0.25">
      <c r="A302" s="252" t="s">
        <v>290</v>
      </c>
      <c r="B302" s="633" t="s">
        <v>291</v>
      </c>
      <c r="C302" s="634"/>
      <c r="D302" s="629">
        <v>25000</v>
      </c>
      <c r="E302" s="629"/>
      <c r="F302" s="630">
        <v>1243.17</v>
      </c>
      <c r="G302" s="630"/>
      <c r="H302" s="631">
        <v>11222.68</v>
      </c>
      <c r="I302" s="631"/>
      <c r="J302" s="632" t="s">
        <v>278</v>
      </c>
      <c r="K302" s="632"/>
      <c r="L302" s="290">
        <v>0.1</v>
      </c>
      <c r="M302" s="632" t="s">
        <v>279</v>
      </c>
      <c r="N302" s="632"/>
    </row>
    <row r="303" spans="1:14" ht="66" customHeight="1" x14ac:dyDescent="0.25">
      <c r="A303" s="252" t="s">
        <v>292</v>
      </c>
      <c r="B303" s="628" t="s">
        <v>293</v>
      </c>
      <c r="C303" s="628"/>
      <c r="D303" s="629">
        <v>28159834.140000001</v>
      </c>
      <c r="E303" s="629"/>
      <c r="F303" s="630">
        <v>555071.88</v>
      </c>
      <c r="G303" s="630"/>
      <c r="H303" s="631">
        <v>22721541.32</v>
      </c>
      <c r="I303" s="631"/>
      <c r="J303" s="632" t="s">
        <v>278</v>
      </c>
      <c r="K303" s="632"/>
      <c r="L303" s="290">
        <v>0.2</v>
      </c>
      <c r="M303" s="632" t="s">
        <v>279</v>
      </c>
      <c r="N303" s="632"/>
    </row>
    <row r="304" spans="1:14" ht="64.5" customHeight="1" x14ac:dyDescent="0.25">
      <c r="A304" s="252" t="s">
        <v>294</v>
      </c>
      <c r="B304" s="628" t="s">
        <v>295</v>
      </c>
      <c r="C304" s="628"/>
      <c r="D304" s="629">
        <v>68632343.060000002</v>
      </c>
      <c r="E304" s="629"/>
      <c r="F304" s="630">
        <v>1854571.67</v>
      </c>
      <c r="G304" s="630"/>
      <c r="H304" s="631">
        <v>51809169.479999997</v>
      </c>
      <c r="I304" s="631"/>
      <c r="J304" s="632" t="s">
        <v>278</v>
      </c>
      <c r="K304" s="632"/>
      <c r="L304" s="290">
        <v>0.1</v>
      </c>
      <c r="M304" s="632" t="s">
        <v>279</v>
      </c>
      <c r="N304" s="632"/>
    </row>
    <row r="305" spans="1:14" ht="40.5" customHeight="1" x14ac:dyDescent="0.25">
      <c r="A305" s="140"/>
      <c r="B305" s="625" t="s">
        <v>14</v>
      </c>
      <c r="C305" s="625"/>
      <c r="D305" s="626">
        <f>SUM(D300:D304)</f>
        <v>136031870.61000001</v>
      </c>
      <c r="E305" s="626"/>
      <c r="F305" s="626">
        <f>SUM(F300:F304)</f>
        <v>3030144.39</v>
      </c>
      <c r="G305" s="626"/>
      <c r="H305" s="626">
        <f>SUM(H300:H304)</f>
        <v>111200696.59</v>
      </c>
      <c r="I305" s="626"/>
      <c r="J305" s="627"/>
      <c r="K305" s="627"/>
      <c r="L305" s="136"/>
      <c r="M305" s="627"/>
      <c r="N305" s="627"/>
    </row>
    <row r="306" spans="1:14" ht="44.25" customHeight="1" x14ac:dyDescent="0.25">
      <c r="A306" s="141"/>
      <c r="B306" s="625" t="s">
        <v>296</v>
      </c>
      <c r="C306" s="625"/>
      <c r="D306" s="626"/>
      <c r="E306" s="626"/>
      <c r="F306" s="626"/>
      <c r="G306" s="626"/>
      <c r="H306" s="626">
        <f>H296+H305</f>
        <v>2111850415.8599999</v>
      </c>
      <c r="I306" s="626"/>
      <c r="J306" s="627"/>
      <c r="K306" s="627"/>
      <c r="L306" s="136"/>
      <c r="M306" s="627"/>
      <c r="N306" s="627"/>
    </row>
    <row r="308" spans="1:14" x14ac:dyDescent="0.25">
      <c r="A308" s="620" t="s">
        <v>77</v>
      </c>
      <c r="B308" s="620"/>
      <c r="C308" s="620"/>
      <c r="D308" s="620"/>
      <c r="E308" s="620"/>
      <c r="F308" s="620"/>
      <c r="G308" s="620"/>
      <c r="H308" s="620"/>
      <c r="I308" s="620"/>
      <c r="J308" s="620"/>
      <c r="K308" s="620"/>
      <c r="L308" s="620"/>
      <c r="M308" s="620"/>
      <c r="N308" s="620"/>
    </row>
    <row r="310" spans="1:14" ht="11.25" customHeight="1" x14ac:dyDescent="0.25"/>
    <row r="311" spans="1:14" ht="29.25" customHeight="1" x14ac:dyDescent="0.25">
      <c r="A311" s="621" t="s">
        <v>521</v>
      </c>
      <c r="B311" s="621"/>
      <c r="C311" s="621"/>
      <c r="D311" s="621"/>
      <c r="E311" s="621"/>
      <c r="F311" s="621"/>
      <c r="G311" s="621"/>
      <c r="H311" s="621"/>
      <c r="I311" s="621"/>
      <c r="J311" s="621"/>
      <c r="K311" s="621"/>
      <c r="L311" s="621"/>
      <c r="M311" s="621"/>
      <c r="N311" s="621"/>
    </row>
    <row r="312" spans="1:14" ht="23.25" customHeight="1" x14ac:dyDescent="0.25">
      <c r="A312" s="622" t="s">
        <v>298</v>
      </c>
      <c r="B312" s="622"/>
      <c r="C312" s="622"/>
      <c r="D312" s="148"/>
      <c r="E312" s="148"/>
      <c r="F312" s="148"/>
      <c r="G312" s="148"/>
    </row>
    <row r="313" spans="1:14" ht="3.75" customHeight="1" x14ac:dyDescent="0.25"/>
    <row r="314" spans="1:14" ht="38.25" customHeight="1" x14ac:dyDescent="0.25">
      <c r="A314" s="251" t="s">
        <v>2</v>
      </c>
      <c r="B314" s="623" t="s">
        <v>3</v>
      </c>
      <c r="C314" s="623"/>
      <c r="D314" s="623"/>
      <c r="E314" s="624" t="s">
        <v>4</v>
      </c>
      <c r="F314" s="624"/>
      <c r="G314" s="624" t="s">
        <v>299</v>
      </c>
      <c r="H314" s="624"/>
      <c r="I314" s="624" t="s">
        <v>300</v>
      </c>
      <c r="J314" s="624"/>
      <c r="K314" s="624" t="s">
        <v>271</v>
      </c>
      <c r="L314" s="624"/>
      <c r="M314" s="571" t="s">
        <v>301</v>
      </c>
      <c r="N314" s="571"/>
    </row>
    <row r="315" spans="1:14" ht="27" customHeight="1" x14ac:dyDescent="0.25">
      <c r="A315" s="149" t="s">
        <v>302</v>
      </c>
      <c r="B315" s="619" t="s">
        <v>303</v>
      </c>
      <c r="C315" s="619"/>
      <c r="D315" s="619"/>
      <c r="E315" s="609"/>
      <c r="F315" s="609"/>
      <c r="G315" s="604"/>
      <c r="H315" s="604"/>
      <c r="I315" s="604"/>
      <c r="J315" s="604"/>
      <c r="K315" s="610"/>
      <c r="L315" s="610"/>
      <c r="M315" s="611"/>
      <c r="N315" s="611"/>
    </row>
    <row r="316" spans="1:14" ht="26.25" customHeight="1" x14ac:dyDescent="0.25">
      <c r="A316" s="150" t="s">
        <v>304</v>
      </c>
      <c r="B316" s="616" t="s">
        <v>305</v>
      </c>
      <c r="C316" s="616"/>
      <c r="D316" s="616"/>
      <c r="E316" s="617">
        <v>2250716.41</v>
      </c>
      <c r="F316" s="617"/>
      <c r="G316" s="618">
        <v>0</v>
      </c>
      <c r="H316" s="618"/>
      <c r="I316" s="618">
        <v>0</v>
      </c>
      <c r="J316" s="618"/>
      <c r="K316" s="610"/>
      <c r="L316" s="610"/>
      <c r="M316" s="607" t="s">
        <v>306</v>
      </c>
      <c r="N316" s="607"/>
    </row>
    <row r="317" spans="1:14" ht="25.5" customHeight="1" x14ac:dyDescent="0.25">
      <c r="A317" s="150" t="s">
        <v>307</v>
      </c>
      <c r="B317" s="616" t="s">
        <v>308</v>
      </c>
      <c r="C317" s="616"/>
      <c r="D317" s="616"/>
      <c r="E317" s="617">
        <v>0</v>
      </c>
      <c r="F317" s="617"/>
      <c r="G317" s="618">
        <v>0</v>
      </c>
      <c r="H317" s="618"/>
      <c r="I317" s="618">
        <v>0</v>
      </c>
      <c r="J317" s="618"/>
      <c r="K317" s="610"/>
      <c r="L317" s="610"/>
      <c r="M317" s="607"/>
      <c r="N317" s="607"/>
    </row>
    <row r="318" spans="1:14" ht="25.5" customHeight="1" x14ac:dyDescent="0.25">
      <c r="A318" s="150" t="s">
        <v>309</v>
      </c>
      <c r="B318" s="616" t="s">
        <v>310</v>
      </c>
      <c r="C318" s="616"/>
      <c r="D318" s="616"/>
      <c r="E318" s="617">
        <v>0</v>
      </c>
      <c r="F318" s="617"/>
      <c r="G318" s="618">
        <v>0</v>
      </c>
      <c r="H318" s="618"/>
      <c r="I318" s="618">
        <v>0</v>
      </c>
      <c r="J318" s="618"/>
      <c r="K318" s="610"/>
      <c r="L318" s="610"/>
      <c r="M318" s="607"/>
      <c r="N318" s="607"/>
    </row>
    <row r="319" spans="1:14" ht="26.25" customHeight="1" x14ac:dyDescent="0.25">
      <c r="A319" s="150" t="s">
        <v>311</v>
      </c>
      <c r="B319" s="616" t="s">
        <v>312</v>
      </c>
      <c r="C319" s="616"/>
      <c r="D319" s="616"/>
      <c r="E319" s="617">
        <v>55818.04</v>
      </c>
      <c r="F319" s="617"/>
      <c r="G319" s="618">
        <v>0</v>
      </c>
      <c r="H319" s="618"/>
      <c r="I319" s="618">
        <v>0</v>
      </c>
      <c r="J319" s="618"/>
      <c r="K319" s="610"/>
      <c r="L319" s="610"/>
      <c r="M319" s="607" t="s">
        <v>306</v>
      </c>
      <c r="N319" s="607"/>
    </row>
    <row r="320" spans="1:14" ht="29.25" customHeight="1" x14ac:dyDescent="0.25">
      <c r="A320" s="150" t="s">
        <v>313</v>
      </c>
      <c r="B320" s="616" t="s">
        <v>314</v>
      </c>
      <c r="C320" s="616"/>
      <c r="D320" s="616"/>
      <c r="E320" s="617">
        <v>0</v>
      </c>
      <c r="F320" s="617"/>
      <c r="G320" s="618">
        <v>0</v>
      </c>
      <c r="H320" s="618"/>
      <c r="I320" s="618">
        <v>0</v>
      </c>
      <c r="J320" s="618"/>
      <c r="K320" s="610"/>
      <c r="L320" s="610"/>
      <c r="M320" s="607"/>
      <c r="N320" s="607"/>
    </row>
    <row r="321" spans="1:14" ht="18" customHeight="1" x14ac:dyDescent="0.25">
      <c r="A321" s="152"/>
      <c r="B321" s="613" t="s">
        <v>14</v>
      </c>
      <c r="C321" s="614"/>
      <c r="D321" s="615"/>
      <c r="E321" s="595">
        <f>SUM(E316:E320)</f>
        <v>2306534.4500000002</v>
      </c>
      <c r="F321" s="595"/>
      <c r="G321" s="595">
        <f>SUM(G316:G320)</f>
        <v>0</v>
      </c>
      <c r="H321" s="595"/>
      <c r="I321" s="595">
        <f>SUM(I316:I320)</f>
        <v>0</v>
      </c>
      <c r="J321" s="595"/>
      <c r="K321" s="610"/>
      <c r="L321" s="610"/>
      <c r="M321" s="599"/>
      <c r="N321" s="599"/>
    </row>
    <row r="322" spans="1:14" ht="15.75" customHeight="1" x14ac:dyDescent="0.25">
      <c r="A322" s="155"/>
      <c r="B322" s="612"/>
      <c r="C322" s="612"/>
      <c r="D322" s="612"/>
      <c r="E322" s="612"/>
      <c r="F322" s="612"/>
      <c r="G322" s="612"/>
      <c r="H322" s="612"/>
      <c r="I322" s="612"/>
      <c r="J322" s="612"/>
      <c r="K322" s="612"/>
      <c r="L322" s="612"/>
      <c r="M322" s="612"/>
      <c r="N322" s="612"/>
    </row>
    <row r="323" spans="1:14" ht="29.25" customHeight="1" x14ac:dyDescent="0.25">
      <c r="A323" s="149" t="s">
        <v>315</v>
      </c>
      <c r="B323" s="608" t="s">
        <v>316</v>
      </c>
      <c r="C323" s="608"/>
      <c r="D323" s="608"/>
      <c r="E323" s="609"/>
      <c r="F323" s="609"/>
      <c r="G323" s="604"/>
      <c r="H323" s="604"/>
      <c r="I323" s="604"/>
      <c r="J323" s="604"/>
      <c r="K323" s="610"/>
      <c r="L323" s="610"/>
      <c r="M323" s="611"/>
      <c r="N323" s="611"/>
    </row>
    <row r="324" spans="1:14" ht="32.25" customHeight="1" x14ac:dyDescent="0.25">
      <c r="A324" s="250" t="s">
        <v>317</v>
      </c>
      <c r="B324" s="605" t="s">
        <v>591</v>
      </c>
      <c r="C324" s="605"/>
      <c r="D324" s="605"/>
      <c r="E324" s="601">
        <v>1805500</v>
      </c>
      <c r="F324" s="601"/>
      <c r="G324" s="602">
        <v>0</v>
      </c>
      <c r="H324" s="602"/>
      <c r="I324" s="602">
        <v>0</v>
      </c>
      <c r="J324" s="602"/>
      <c r="K324" s="606"/>
      <c r="L324" s="606"/>
      <c r="M324" s="607"/>
      <c r="N324" s="607"/>
    </row>
    <row r="325" spans="1:14" ht="31.5" customHeight="1" x14ac:dyDescent="0.25">
      <c r="A325" s="153" t="s">
        <v>318</v>
      </c>
      <c r="B325" s="605" t="s">
        <v>319</v>
      </c>
      <c r="C325" s="605"/>
      <c r="D325" s="605"/>
      <c r="E325" s="601">
        <v>0</v>
      </c>
      <c r="F325" s="601"/>
      <c r="G325" s="602">
        <v>0</v>
      </c>
      <c r="H325" s="602"/>
      <c r="I325" s="602">
        <v>0</v>
      </c>
      <c r="J325" s="602"/>
      <c r="K325" s="606"/>
      <c r="L325" s="606"/>
      <c r="M325" s="607"/>
      <c r="N325" s="607"/>
    </row>
    <row r="326" spans="1:14" ht="30.75" customHeight="1" x14ac:dyDescent="0.25">
      <c r="A326" s="153" t="s">
        <v>320</v>
      </c>
      <c r="B326" s="600" t="s">
        <v>321</v>
      </c>
      <c r="C326" s="600"/>
      <c r="D326" s="600"/>
      <c r="E326" s="601">
        <v>0</v>
      </c>
      <c r="F326" s="601"/>
      <c r="G326" s="602">
        <v>0</v>
      </c>
      <c r="H326" s="602"/>
      <c r="I326" s="602">
        <v>0</v>
      </c>
      <c r="J326" s="602"/>
      <c r="K326" s="606"/>
      <c r="L326" s="606"/>
      <c r="M326" s="607"/>
      <c r="N326" s="607"/>
    </row>
    <row r="327" spans="1:14" ht="26.25" customHeight="1" x14ac:dyDescent="0.25">
      <c r="A327" s="154" t="s">
        <v>322</v>
      </c>
      <c r="B327" s="600" t="s">
        <v>323</v>
      </c>
      <c r="C327" s="600"/>
      <c r="D327" s="600"/>
      <c r="E327" s="601">
        <v>0</v>
      </c>
      <c r="F327" s="601"/>
      <c r="G327" s="602">
        <v>0</v>
      </c>
      <c r="H327" s="602"/>
      <c r="I327" s="602">
        <v>0</v>
      </c>
      <c r="J327" s="602"/>
      <c r="K327" s="606"/>
      <c r="L327" s="606"/>
      <c r="M327" s="607"/>
      <c r="N327" s="607"/>
    </row>
    <row r="328" spans="1:14" ht="31.5" customHeight="1" x14ac:dyDescent="0.25">
      <c r="A328" s="153" t="s">
        <v>324</v>
      </c>
      <c r="B328" s="605" t="s">
        <v>325</v>
      </c>
      <c r="C328" s="605"/>
      <c r="D328" s="605"/>
      <c r="E328" s="601">
        <v>0</v>
      </c>
      <c r="F328" s="601"/>
      <c r="G328" s="602">
        <v>0</v>
      </c>
      <c r="H328" s="602"/>
      <c r="I328" s="602">
        <v>0</v>
      </c>
      <c r="J328" s="602"/>
      <c r="K328" s="606"/>
      <c r="L328" s="606"/>
      <c r="M328" s="607"/>
      <c r="N328" s="607"/>
    </row>
    <row r="329" spans="1:14" ht="28.5" customHeight="1" x14ac:dyDescent="0.25">
      <c r="A329" s="250" t="s">
        <v>326</v>
      </c>
      <c r="B329" s="600" t="s">
        <v>327</v>
      </c>
      <c r="C329" s="600"/>
      <c r="D329" s="600"/>
      <c r="E329" s="601">
        <v>17211585.329999998</v>
      </c>
      <c r="F329" s="601"/>
      <c r="G329" s="602">
        <v>0</v>
      </c>
      <c r="H329" s="602"/>
      <c r="I329" s="602">
        <v>159856.69</v>
      </c>
      <c r="J329" s="602"/>
      <c r="K329" s="603">
        <v>0.1</v>
      </c>
      <c r="L329" s="603"/>
      <c r="M329" s="604" t="s">
        <v>278</v>
      </c>
      <c r="N329" s="604"/>
    </row>
    <row r="330" spans="1:14" ht="24" customHeight="1" x14ac:dyDescent="0.25">
      <c r="A330" s="151"/>
      <c r="B330" s="594" t="s">
        <v>14</v>
      </c>
      <c r="C330" s="594"/>
      <c r="D330" s="594"/>
      <c r="E330" s="595">
        <f>SUM(E324:E329)</f>
        <v>19017085.329999998</v>
      </c>
      <c r="F330" s="595"/>
      <c r="G330" s="595">
        <f>SUM(G314:G329)</f>
        <v>0</v>
      </c>
      <c r="H330" s="595"/>
      <c r="I330" s="596">
        <f>SUM(I314:I329)</f>
        <v>159856.69</v>
      </c>
      <c r="J330" s="597"/>
      <c r="K330" s="598"/>
      <c r="L330" s="598"/>
      <c r="M330" s="599"/>
      <c r="N330" s="599"/>
    </row>
    <row r="331" spans="1:14" ht="26.25" customHeight="1" x14ac:dyDescent="0.25">
      <c r="A331" s="156" t="s">
        <v>77</v>
      </c>
      <c r="B331" s="156"/>
      <c r="C331" s="156"/>
      <c r="D331" s="156"/>
      <c r="E331" s="156"/>
      <c r="F331" s="156"/>
      <c r="G331" s="156"/>
    </row>
    <row r="332" spans="1:14" ht="28.5" customHeight="1" x14ac:dyDescent="0.25">
      <c r="A332" s="215" t="s">
        <v>328</v>
      </c>
      <c r="B332" s="157"/>
      <c r="C332" s="157"/>
      <c r="D332" s="157"/>
    </row>
    <row r="334" spans="1:14" ht="29.25" customHeight="1" x14ac:dyDescent="0.25">
      <c r="A334" s="588" t="s">
        <v>329</v>
      </c>
      <c r="B334" s="588"/>
      <c r="C334" s="588"/>
      <c r="D334" s="588"/>
      <c r="E334" s="588"/>
      <c r="F334" s="588"/>
      <c r="G334" s="588"/>
      <c r="H334" s="588"/>
      <c r="I334" s="588"/>
      <c r="J334" s="588"/>
      <c r="K334" s="588"/>
      <c r="L334" s="588"/>
      <c r="M334" s="588"/>
      <c r="N334" s="588"/>
    </row>
    <row r="335" spans="1:14" ht="25.5" customHeight="1" x14ac:dyDescent="0.25"/>
    <row r="336" spans="1:14" ht="44.25" customHeight="1" x14ac:dyDescent="0.25">
      <c r="A336" s="589" t="s">
        <v>2</v>
      </c>
      <c r="B336" s="589"/>
      <c r="C336" s="589"/>
      <c r="D336" s="589"/>
      <c r="E336" s="589"/>
      <c r="F336" s="589"/>
      <c r="G336" s="589"/>
      <c r="H336" s="589"/>
      <c r="I336" s="589" t="s">
        <v>330</v>
      </c>
      <c r="J336" s="589"/>
      <c r="K336" s="589"/>
      <c r="L336" s="589"/>
      <c r="M336" s="589"/>
      <c r="N336" s="589"/>
    </row>
    <row r="337" spans="1:14" ht="76.5" customHeight="1" x14ac:dyDescent="0.25">
      <c r="A337" s="590" t="s">
        <v>331</v>
      </c>
      <c r="B337" s="591"/>
      <c r="C337" s="591"/>
      <c r="D337" s="591"/>
      <c r="E337" s="591"/>
      <c r="F337" s="591"/>
      <c r="G337" s="591"/>
      <c r="H337" s="592"/>
      <c r="I337" s="593" t="s">
        <v>332</v>
      </c>
      <c r="J337" s="593"/>
      <c r="K337" s="593"/>
      <c r="L337" s="593"/>
      <c r="M337" s="593"/>
      <c r="N337" s="593"/>
    </row>
    <row r="338" spans="1:14" x14ac:dyDescent="0.25">
      <c r="A338" s="578"/>
      <c r="B338" s="578"/>
      <c r="C338" s="578"/>
      <c r="D338" s="578"/>
      <c r="E338" s="578"/>
      <c r="F338" s="578"/>
      <c r="G338" s="578"/>
      <c r="H338" s="578"/>
      <c r="I338" s="579"/>
      <c r="J338" s="579"/>
      <c r="K338" s="579"/>
      <c r="L338" s="579"/>
      <c r="M338" s="579"/>
      <c r="N338" s="579"/>
    </row>
    <row r="339" spans="1:14" x14ac:dyDescent="0.25">
      <c r="A339" s="578"/>
      <c r="B339" s="578"/>
      <c r="C339" s="578"/>
      <c r="D339" s="578"/>
      <c r="E339" s="578"/>
      <c r="F339" s="578"/>
      <c r="G339" s="578"/>
      <c r="H339" s="578"/>
      <c r="I339" s="579"/>
      <c r="J339" s="579"/>
      <c r="K339" s="579"/>
      <c r="L339" s="579"/>
      <c r="M339" s="579"/>
      <c r="N339" s="579"/>
    </row>
    <row r="340" spans="1:14" x14ac:dyDescent="0.25">
      <c r="A340" s="580" t="s">
        <v>333</v>
      </c>
      <c r="B340" s="581"/>
      <c r="C340" s="581"/>
      <c r="D340" s="581"/>
      <c r="E340" s="581"/>
      <c r="F340" s="581"/>
      <c r="G340" s="581"/>
      <c r="H340" s="582"/>
      <c r="I340" s="583"/>
      <c r="J340" s="584"/>
      <c r="K340" s="584"/>
      <c r="L340" s="584"/>
      <c r="M340" s="584"/>
      <c r="N340" s="585"/>
    </row>
    <row r="341" spans="1:14" ht="39" customHeight="1" x14ac:dyDescent="0.25">
      <c r="A341" s="586" t="s">
        <v>334</v>
      </c>
      <c r="B341" s="586"/>
      <c r="C341" s="586"/>
      <c r="D341" s="586"/>
      <c r="E341" s="586"/>
      <c r="F341" s="586"/>
      <c r="G341" s="586"/>
      <c r="H341" s="586"/>
      <c r="I341" s="586"/>
      <c r="J341" s="586"/>
      <c r="K341" s="586"/>
      <c r="L341" s="586"/>
      <c r="M341" s="586"/>
      <c r="N341" s="586"/>
    </row>
    <row r="359" spans="1:14" ht="27" customHeight="1" x14ac:dyDescent="0.25">
      <c r="A359" s="160" t="s">
        <v>335</v>
      </c>
      <c r="B359" s="134"/>
      <c r="C359" s="134"/>
      <c r="D359" s="134"/>
      <c r="E359" s="134"/>
    </row>
    <row r="360" spans="1:14" ht="28.5" customHeight="1" x14ac:dyDescent="0.25">
      <c r="A360" s="587" t="s">
        <v>336</v>
      </c>
      <c r="B360" s="587"/>
      <c r="C360" s="587"/>
      <c r="D360" s="587"/>
      <c r="E360" s="587"/>
      <c r="F360" s="587"/>
      <c r="G360" s="587"/>
      <c r="H360" s="587"/>
      <c r="I360" s="587"/>
      <c r="J360" s="587"/>
      <c r="K360" s="587"/>
      <c r="L360" s="587"/>
      <c r="M360" s="587"/>
      <c r="N360" s="587"/>
    </row>
    <row r="362" spans="1:14" x14ac:dyDescent="0.25">
      <c r="A362" s="158" t="s">
        <v>337</v>
      </c>
    </row>
    <row r="363" spans="1:14" ht="15" customHeight="1" x14ac:dyDescent="0.25">
      <c r="A363" s="570" t="s">
        <v>2</v>
      </c>
      <c r="B363" s="570"/>
      <c r="C363" s="570" t="s">
        <v>3</v>
      </c>
      <c r="D363" s="570"/>
      <c r="E363" s="570"/>
      <c r="F363" s="570"/>
      <c r="G363" s="570"/>
      <c r="H363" s="571" t="s">
        <v>4</v>
      </c>
      <c r="I363" s="571"/>
      <c r="J363" s="572" t="s">
        <v>338</v>
      </c>
      <c r="K363" s="572"/>
      <c r="L363" s="572" t="s">
        <v>339</v>
      </c>
      <c r="M363" s="572"/>
      <c r="N363" s="572"/>
    </row>
    <row r="364" spans="1:14" x14ac:dyDescent="0.25">
      <c r="A364" s="570"/>
      <c r="B364" s="570"/>
      <c r="C364" s="570"/>
      <c r="D364" s="570"/>
      <c r="E364" s="570"/>
      <c r="F364" s="570"/>
      <c r="G364" s="570"/>
      <c r="H364" s="571"/>
      <c r="I364" s="571"/>
      <c r="J364" s="572"/>
      <c r="K364" s="572"/>
      <c r="L364" s="572"/>
      <c r="M364" s="572"/>
      <c r="N364" s="572"/>
    </row>
    <row r="365" spans="1:14" ht="27.75" customHeight="1" x14ac:dyDescent="0.25">
      <c r="A365" s="561" t="s">
        <v>340</v>
      </c>
      <c r="B365" s="561"/>
      <c r="C365" s="562" t="s">
        <v>341</v>
      </c>
      <c r="D365" s="562"/>
      <c r="E365" s="562"/>
      <c r="F365" s="562"/>
      <c r="G365" s="562"/>
      <c r="H365" s="563">
        <v>0</v>
      </c>
      <c r="I365" s="563"/>
      <c r="J365" s="569"/>
      <c r="K365" s="569"/>
      <c r="L365" s="569"/>
      <c r="M365" s="569"/>
      <c r="N365" s="569"/>
    </row>
    <row r="366" spans="1:14" ht="49.5" customHeight="1" x14ac:dyDescent="0.25">
      <c r="A366" s="576" t="s">
        <v>342</v>
      </c>
      <c r="B366" s="576"/>
      <c r="C366" s="561" t="s">
        <v>343</v>
      </c>
      <c r="D366" s="561"/>
      <c r="E366" s="561"/>
      <c r="F366" s="561"/>
      <c r="G366" s="561"/>
      <c r="H366" s="577">
        <v>0</v>
      </c>
      <c r="I366" s="577"/>
      <c r="J366" s="569"/>
      <c r="K366" s="569"/>
      <c r="L366" s="569"/>
      <c r="M366" s="569"/>
      <c r="N366" s="569"/>
    </row>
    <row r="367" spans="1:14" ht="57.75" customHeight="1" x14ac:dyDescent="0.25">
      <c r="A367" s="561" t="s">
        <v>344</v>
      </c>
      <c r="B367" s="561"/>
      <c r="C367" s="561" t="s">
        <v>345</v>
      </c>
      <c r="D367" s="561"/>
      <c r="E367" s="561"/>
      <c r="F367" s="561"/>
      <c r="G367" s="561"/>
      <c r="H367" s="577">
        <v>0</v>
      </c>
      <c r="I367" s="577"/>
      <c r="J367" s="569"/>
      <c r="K367" s="569"/>
      <c r="L367" s="569"/>
      <c r="M367" s="569"/>
      <c r="N367" s="569"/>
    </row>
    <row r="368" spans="1:14" ht="37.5" customHeight="1" x14ac:dyDescent="0.25">
      <c r="A368" s="561" t="s">
        <v>346</v>
      </c>
      <c r="B368" s="561"/>
      <c r="C368" s="561" t="s">
        <v>347</v>
      </c>
      <c r="D368" s="561"/>
      <c r="E368" s="561"/>
      <c r="F368" s="561"/>
      <c r="G368" s="561"/>
      <c r="H368" s="574">
        <v>0</v>
      </c>
      <c r="I368" s="574"/>
      <c r="J368" s="569"/>
      <c r="K368" s="569"/>
      <c r="L368" s="569"/>
      <c r="M368" s="569"/>
      <c r="N368" s="569"/>
    </row>
    <row r="369" spans="1:14" x14ac:dyDescent="0.25">
      <c r="A369" s="575"/>
      <c r="B369" s="575"/>
      <c r="C369" s="567" t="s">
        <v>14</v>
      </c>
      <c r="D369" s="567"/>
      <c r="E369" s="567"/>
      <c r="F369" s="567"/>
      <c r="G369" s="567"/>
      <c r="H369" s="568">
        <f>SUM(H365:H368)</f>
        <v>0</v>
      </c>
      <c r="I369" s="568"/>
      <c r="J369" s="565"/>
      <c r="K369" s="565"/>
      <c r="L369" s="565"/>
      <c r="M369" s="565"/>
      <c r="N369" s="565"/>
    </row>
    <row r="370" spans="1:14" x14ac:dyDescent="0.25">
      <c r="H370" s="336"/>
      <c r="I370" s="336"/>
      <c r="J370" s="336"/>
      <c r="K370" s="336"/>
      <c r="L370" s="336"/>
      <c r="M370" s="336"/>
      <c r="N370" s="336"/>
    </row>
    <row r="371" spans="1:14" x14ac:dyDescent="0.25">
      <c r="A371" s="159" t="s">
        <v>354</v>
      </c>
      <c r="C371" s="159"/>
      <c r="H371" s="573"/>
      <c r="I371" s="573"/>
      <c r="J371" s="573"/>
      <c r="K371" s="573"/>
      <c r="L371" s="573"/>
      <c r="M371" s="573"/>
      <c r="N371" s="573"/>
    </row>
    <row r="372" spans="1:14" x14ac:dyDescent="0.25">
      <c r="H372" s="336"/>
      <c r="I372" s="336"/>
      <c r="J372" s="336"/>
      <c r="K372" s="336"/>
      <c r="L372" s="336"/>
      <c r="M372" s="336"/>
      <c r="N372" s="336"/>
    </row>
    <row r="373" spans="1:14" x14ac:dyDescent="0.25">
      <c r="A373" s="570" t="s">
        <v>2</v>
      </c>
      <c r="B373" s="570"/>
      <c r="C373" s="570" t="s">
        <v>3</v>
      </c>
      <c r="D373" s="570"/>
      <c r="E373" s="570"/>
      <c r="F373" s="570"/>
      <c r="G373" s="570"/>
      <c r="H373" s="571" t="s">
        <v>4</v>
      </c>
      <c r="I373" s="571"/>
      <c r="J373" s="572" t="s">
        <v>338</v>
      </c>
      <c r="K373" s="572"/>
      <c r="L373" s="572" t="s">
        <v>339</v>
      </c>
      <c r="M373" s="572"/>
      <c r="N373" s="572"/>
    </row>
    <row r="374" spans="1:14" ht="38.25" customHeight="1" x14ac:dyDescent="0.25">
      <c r="A374" s="561" t="s">
        <v>348</v>
      </c>
      <c r="B374" s="561"/>
      <c r="C374" s="562" t="s">
        <v>349</v>
      </c>
      <c r="D374" s="562"/>
      <c r="E374" s="562"/>
      <c r="F374" s="562"/>
      <c r="G374" s="562"/>
      <c r="H374" s="563">
        <v>0</v>
      </c>
      <c r="I374" s="563"/>
      <c r="J374" s="569"/>
      <c r="K374" s="569"/>
      <c r="L374" s="569"/>
      <c r="M374" s="569"/>
      <c r="N374" s="569"/>
    </row>
    <row r="375" spans="1:14" ht="38.25" customHeight="1" x14ac:dyDescent="0.25">
      <c r="A375" s="561" t="s">
        <v>350</v>
      </c>
      <c r="B375" s="561"/>
      <c r="C375" s="562" t="s">
        <v>351</v>
      </c>
      <c r="D375" s="562"/>
      <c r="E375" s="562"/>
      <c r="F375" s="562"/>
      <c r="G375" s="562"/>
      <c r="H375" s="563">
        <v>0</v>
      </c>
      <c r="I375" s="563"/>
      <c r="J375" s="564"/>
      <c r="K375" s="564"/>
      <c r="L375" s="565"/>
      <c r="M375" s="565"/>
      <c r="N375" s="565"/>
    </row>
    <row r="376" spans="1:14" ht="38.25" customHeight="1" x14ac:dyDescent="0.25">
      <c r="A376" s="561" t="s">
        <v>352</v>
      </c>
      <c r="B376" s="561"/>
      <c r="C376" s="562" t="s">
        <v>353</v>
      </c>
      <c r="D376" s="562"/>
      <c r="E376" s="562"/>
      <c r="F376" s="562"/>
      <c r="G376" s="562"/>
      <c r="H376" s="563">
        <v>0</v>
      </c>
      <c r="I376" s="563"/>
      <c r="J376" s="564"/>
      <c r="K376" s="564"/>
      <c r="L376" s="565"/>
      <c r="M376" s="565"/>
      <c r="N376" s="565"/>
    </row>
    <row r="377" spans="1:14" x14ac:dyDescent="0.25">
      <c r="A377" s="566"/>
      <c r="B377" s="566"/>
      <c r="C377" s="567" t="s">
        <v>14</v>
      </c>
      <c r="D377" s="567"/>
      <c r="E377" s="567"/>
      <c r="F377" s="567"/>
      <c r="G377" s="567"/>
      <c r="H377" s="568">
        <v>0</v>
      </c>
      <c r="I377" s="568"/>
      <c r="J377" s="565"/>
      <c r="K377" s="565"/>
      <c r="L377" s="565"/>
      <c r="M377" s="565"/>
      <c r="N377" s="565"/>
    </row>
    <row r="378" spans="1:14" ht="49.5" customHeight="1" x14ac:dyDescent="0.25">
      <c r="A378" s="556" t="s">
        <v>77</v>
      </c>
      <c r="B378" s="556"/>
      <c r="C378" s="556"/>
      <c r="D378" s="556"/>
      <c r="E378" s="556"/>
      <c r="F378" s="556"/>
      <c r="G378" s="556"/>
      <c r="H378" s="556"/>
      <c r="I378" s="556"/>
      <c r="J378" s="556"/>
      <c r="K378" s="556"/>
      <c r="L378" s="556"/>
      <c r="M378" s="556"/>
      <c r="N378" s="556"/>
    </row>
    <row r="380" spans="1:14" ht="10.5" customHeight="1" x14ac:dyDescent="0.25"/>
    <row r="381" spans="1:14" ht="16.5" customHeight="1" x14ac:dyDescent="0.25">
      <c r="A381" s="161" t="s">
        <v>355</v>
      </c>
      <c r="B381" s="161"/>
      <c r="C381" s="161"/>
      <c r="D381" s="161"/>
      <c r="E381" s="161"/>
      <c r="F381" s="161"/>
      <c r="G381" s="161"/>
    </row>
    <row r="382" spans="1:14" ht="25.5" customHeight="1" x14ac:dyDescent="0.4">
      <c r="A382" s="161" t="s">
        <v>356</v>
      </c>
      <c r="B382" s="161"/>
      <c r="C382" s="161"/>
      <c r="D382" s="161"/>
      <c r="E382" s="161"/>
      <c r="F382" s="161"/>
      <c r="G382" s="161"/>
      <c r="I382" s="287"/>
      <c r="J382" s="287"/>
      <c r="K382" s="287"/>
    </row>
    <row r="383" spans="1:14" ht="15" customHeight="1" x14ac:dyDescent="0.25"/>
    <row r="384" spans="1:14" ht="28.5" customHeight="1" x14ac:dyDescent="0.25">
      <c r="A384" s="557" t="s">
        <v>357</v>
      </c>
      <c r="B384" s="557"/>
      <c r="C384" s="557"/>
      <c r="D384" s="557"/>
      <c r="E384" s="557"/>
      <c r="F384" s="557"/>
      <c r="G384" s="557"/>
      <c r="H384" s="557"/>
      <c r="I384" s="557"/>
      <c r="J384" s="557"/>
      <c r="K384" s="557"/>
      <c r="L384" s="557"/>
      <c r="M384" s="557"/>
      <c r="N384" s="557"/>
    </row>
    <row r="385" spans="1:14" ht="18" customHeight="1" x14ac:dyDescent="0.25"/>
    <row r="386" spans="1:14" ht="15" customHeight="1" x14ac:dyDescent="0.25">
      <c r="A386" s="558" t="s">
        <v>2</v>
      </c>
      <c r="B386" s="558" t="s">
        <v>3</v>
      </c>
      <c r="C386" s="558"/>
      <c r="D386" s="558"/>
      <c r="E386" s="558"/>
      <c r="F386" s="559" t="s">
        <v>4</v>
      </c>
      <c r="G386" s="559"/>
      <c r="H386" s="559"/>
      <c r="I386" s="560" t="s">
        <v>212</v>
      </c>
      <c r="J386" s="560">
        <v>180</v>
      </c>
      <c r="K386" s="560">
        <v>365</v>
      </c>
      <c r="L386" s="560"/>
      <c r="M386" s="560" t="s">
        <v>213</v>
      </c>
      <c r="N386" s="560"/>
    </row>
    <row r="387" spans="1:14" x14ac:dyDescent="0.25">
      <c r="A387" s="558"/>
      <c r="B387" s="558"/>
      <c r="C387" s="558"/>
      <c r="D387" s="558"/>
      <c r="E387" s="558"/>
      <c r="F387" s="559"/>
      <c r="G387" s="559"/>
      <c r="H387" s="559"/>
      <c r="I387" s="560"/>
      <c r="J387" s="560"/>
      <c r="K387" s="560"/>
      <c r="L387" s="560"/>
      <c r="M387" s="560"/>
      <c r="N387" s="560"/>
    </row>
    <row r="388" spans="1:14" ht="38.25" x14ac:dyDescent="0.25">
      <c r="A388" s="169" t="s">
        <v>358</v>
      </c>
      <c r="B388" s="553" t="s">
        <v>359</v>
      </c>
      <c r="C388" s="553"/>
      <c r="D388" s="553"/>
      <c r="E388" s="553"/>
      <c r="F388" s="554"/>
      <c r="G388" s="554"/>
      <c r="H388" s="554"/>
      <c r="I388" s="163"/>
      <c r="J388" s="245"/>
      <c r="K388" s="554"/>
      <c r="L388" s="554"/>
      <c r="M388" s="554"/>
      <c r="N388" s="554"/>
    </row>
    <row r="389" spans="1:14" ht="33" customHeight="1" x14ac:dyDescent="0.25">
      <c r="A389" s="170" t="s">
        <v>360</v>
      </c>
      <c r="B389" s="555" t="s">
        <v>361</v>
      </c>
      <c r="C389" s="555"/>
      <c r="D389" s="555"/>
      <c r="E389" s="555"/>
      <c r="F389" s="551">
        <v>79519056.700000003</v>
      </c>
      <c r="G389" s="551"/>
      <c r="H389" s="551"/>
      <c r="I389" s="229">
        <v>26814096.059999999</v>
      </c>
      <c r="J389" s="229">
        <v>13114816.039999999</v>
      </c>
      <c r="K389" s="551">
        <v>24489862.670000002</v>
      </c>
      <c r="L389" s="551"/>
      <c r="M389" s="551">
        <v>15100281.93</v>
      </c>
      <c r="N389" s="551"/>
    </row>
    <row r="390" spans="1:14" ht="30.75" customHeight="1" x14ac:dyDescent="0.25">
      <c r="A390" s="168" t="s">
        <v>362</v>
      </c>
      <c r="B390" s="550" t="s">
        <v>363</v>
      </c>
      <c r="C390" s="550"/>
      <c r="D390" s="550"/>
      <c r="E390" s="550"/>
      <c r="F390" s="552">
        <v>846875016.79999995</v>
      </c>
      <c r="G390" s="552"/>
      <c r="H390" s="552"/>
      <c r="I390" s="245">
        <v>6511301.25</v>
      </c>
      <c r="J390" s="245">
        <v>2952661.28</v>
      </c>
      <c r="K390" s="552">
        <v>0</v>
      </c>
      <c r="L390" s="552"/>
      <c r="M390" s="552">
        <v>837411054.26999998</v>
      </c>
      <c r="N390" s="552"/>
    </row>
    <row r="391" spans="1:14" ht="29.25" customHeight="1" x14ac:dyDescent="0.25">
      <c r="A391" s="168" t="s">
        <v>364</v>
      </c>
      <c r="B391" s="550" t="s">
        <v>365</v>
      </c>
      <c r="C391" s="550"/>
      <c r="D391" s="550"/>
      <c r="E391" s="550"/>
      <c r="F391" s="552">
        <v>18602334.699999999</v>
      </c>
      <c r="G391" s="552"/>
      <c r="H391" s="552"/>
      <c r="I391" s="245">
        <v>378942.84</v>
      </c>
      <c r="J391" s="245">
        <v>0</v>
      </c>
      <c r="K391" s="552">
        <v>3051700.18</v>
      </c>
      <c r="L391" s="552"/>
      <c r="M391" s="552">
        <v>15171691.68</v>
      </c>
      <c r="N391" s="552"/>
    </row>
    <row r="392" spans="1:14" ht="33.75" customHeight="1" x14ac:dyDescent="0.25">
      <c r="A392" s="168" t="s">
        <v>366</v>
      </c>
      <c r="B392" s="550" t="s">
        <v>367</v>
      </c>
      <c r="C392" s="550"/>
      <c r="D392" s="550"/>
      <c r="E392" s="550"/>
      <c r="F392" s="551">
        <v>0</v>
      </c>
      <c r="G392" s="551"/>
      <c r="H392" s="551"/>
      <c r="I392" s="229">
        <v>0</v>
      </c>
      <c r="J392" s="229">
        <v>0</v>
      </c>
      <c r="K392" s="551">
        <v>0</v>
      </c>
      <c r="L392" s="551"/>
      <c r="M392" s="551">
        <v>0</v>
      </c>
      <c r="N392" s="551"/>
    </row>
    <row r="393" spans="1:14" ht="31.5" customHeight="1" x14ac:dyDescent="0.25">
      <c r="A393" s="166" t="s">
        <v>368</v>
      </c>
      <c r="B393" s="550" t="s">
        <v>369</v>
      </c>
      <c r="C393" s="550"/>
      <c r="D393" s="550"/>
      <c r="E393" s="550"/>
      <c r="F393" s="551">
        <v>0</v>
      </c>
      <c r="G393" s="551"/>
      <c r="H393" s="551"/>
      <c r="I393" s="229">
        <v>0</v>
      </c>
      <c r="J393" s="229">
        <v>0</v>
      </c>
      <c r="K393" s="551">
        <v>0</v>
      </c>
      <c r="L393" s="551"/>
      <c r="M393" s="551">
        <v>0</v>
      </c>
      <c r="N393" s="551"/>
    </row>
    <row r="394" spans="1:14" ht="44.25" customHeight="1" x14ac:dyDescent="0.25">
      <c r="A394" s="168" t="s">
        <v>370</v>
      </c>
      <c r="B394" s="550" t="s">
        <v>371</v>
      </c>
      <c r="C394" s="550"/>
      <c r="D394" s="550"/>
      <c r="E394" s="550"/>
      <c r="F394" s="551">
        <v>1290555.3700000001</v>
      </c>
      <c r="G394" s="551"/>
      <c r="H394" s="551"/>
      <c r="I394" s="229">
        <v>0</v>
      </c>
      <c r="J394" s="229">
        <v>0</v>
      </c>
      <c r="K394" s="551">
        <v>0</v>
      </c>
      <c r="L394" s="551"/>
      <c r="M394" s="551">
        <v>1290555.3700000001</v>
      </c>
      <c r="N394" s="551"/>
    </row>
    <row r="395" spans="1:14" ht="38.25" x14ac:dyDescent="0.25">
      <c r="A395" s="168" t="s">
        <v>372</v>
      </c>
      <c r="B395" s="550" t="s">
        <v>373</v>
      </c>
      <c r="C395" s="550"/>
      <c r="D395" s="550"/>
      <c r="E395" s="550"/>
      <c r="F395" s="551">
        <v>475456473.06999999</v>
      </c>
      <c r="G395" s="551"/>
      <c r="H395" s="551"/>
      <c r="I395" s="229">
        <v>13277846.369999999</v>
      </c>
      <c r="J395" s="229">
        <v>19968173.640000001</v>
      </c>
      <c r="K395" s="551">
        <v>25006770.629999999</v>
      </c>
      <c r="L395" s="551"/>
      <c r="M395" s="551">
        <v>417203682.43000001</v>
      </c>
      <c r="N395" s="551"/>
    </row>
    <row r="396" spans="1:14" ht="38.25" x14ac:dyDescent="0.25">
      <c r="A396" s="167" t="s">
        <v>374</v>
      </c>
      <c r="B396" s="550" t="s">
        <v>375</v>
      </c>
      <c r="C396" s="550"/>
      <c r="D396" s="550"/>
      <c r="E396" s="550"/>
      <c r="F396" s="551">
        <v>47512.92</v>
      </c>
      <c r="G396" s="551"/>
      <c r="H396" s="551"/>
      <c r="I396" s="229">
        <v>0</v>
      </c>
      <c r="J396" s="229">
        <v>0</v>
      </c>
      <c r="K396" s="551">
        <v>47512.92</v>
      </c>
      <c r="L396" s="551"/>
      <c r="M396" s="551">
        <v>0</v>
      </c>
      <c r="N396" s="551"/>
    </row>
    <row r="397" spans="1:14" ht="38.25" x14ac:dyDescent="0.25">
      <c r="A397" s="168" t="s">
        <v>376</v>
      </c>
      <c r="B397" s="550" t="s">
        <v>377</v>
      </c>
      <c r="C397" s="550"/>
      <c r="D397" s="550"/>
      <c r="E397" s="550"/>
      <c r="F397" s="551">
        <v>241560466.56</v>
      </c>
      <c r="G397" s="551"/>
      <c r="H397" s="551"/>
      <c r="I397" s="229">
        <v>7598.5</v>
      </c>
      <c r="J397" s="229">
        <v>15388692.34</v>
      </c>
      <c r="K397" s="551">
        <v>5244031.29</v>
      </c>
      <c r="L397" s="551"/>
      <c r="M397" s="551">
        <v>220920144.43000001</v>
      </c>
      <c r="N397" s="551"/>
    </row>
    <row r="398" spans="1:14" ht="9" customHeight="1" x14ac:dyDescent="0.25">
      <c r="A398" s="162"/>
      <c r="B398" s="546"/>
      <c r="C398" s="546"/>
      <c r="D398" s="546"/>
      <c r="E398" s="546"/>
      <c r="F398" s="547"/>
      <c r="G398" s="547"/>
      <c r="H398" s="547"/>
      <c r="I398" s="163"/>
      <c r="J398" s="243" t="s">
        <v>378</v>
      </c>
      <c r="K398" s="547"/>
      <c r="L398" s="547"/>
      <c r="M398" s="547"/>
      <c r="N398" s="547"/>
    </row>
    <row r="399" spans="1:14" ht="18.75" customHeight="1" x14ac:dyDescent="0.25">
      <c r="A399" s="162"/>
      <c r="B399" s="548" t="s">
        <v>14</v>
      </c>
      <c r="C399" s="548"/>
      <c r="D399" s="548"/>
      <c r="E399" s="548"/>
      <c r="F399" s="549">
        <f>SUM(F389:F398)</f>
        <v>1663351416.1200001</v>
      </c>
      <c r="G399" s="549"/>
      <c r="H399" s="549"/>
      <c r="I399" s="244">
        <f>SUM(I389:I398)</f>
        <v>46989785.019999996</v>
      </c>
      <c r="J399" s="223">
        <f>SUM(J389:J398)</f>
        <v>51424343.299999997</v>
      </c>
      <c r="K399" s="549">
        <f>SUM(K389:K398)</f>
        <v>57839877.690000005</v>
      </c>
      <c r="L399" s="549"/>
      <c r="M399" s="549">
        <f>SUM(M389:M398)</f>
        <v>1507097410.1099999</v>
      </c>
      <c r="N399" s="549"/>
    </row>
    <row r="400" spans="1:14" ht="21.75" customHeight="1" x14ac:dyDescent="0.25">
      <c r="A400" s="164" t="s">
        <v>379</v>
      </c>
      <c r="B400" s="164"/>
      <c r="C400" s="164"/>
      <c r="D400" s="164"/>
      <c r="E400" s="164"/>
      <c r="F400" s="164"/>
      <c r="G400" s="165"/>
    </row>
    <row r="401" spans="1:14" x14ac:dyDescent="0.25">
      <c r="A401" s="171" t="s">
        <v>380</v>
      </c>
      <c r="B401" s="171"/>
      <c r="C401" s="171"/>
      <c r="D401" s="171"/>
      <c r="E401" s="171"/>
    </row>
    <row r="403" spans="1:14" ht="33.75" customHeight="1" x14ac:dyDescent="0.25">
      <c r="A403" s="542" t="s">
        <v>381</v>
      </c>
      <c r="B403" s="542"/>
      <c r="C403" s="542"/>
      <c r="D403" s="542"/>
      <c r="E403" s="542"/>
      <c r="F403" s="542"/>
      <c r="G403" s="542"/>
      <c r="H403" s="542"/>
      <c r="I403" s="542"/>
      <c r="J403" s="542"/>
      <c r="K403" s="542"/>
      <c r="L403" s="542"/>
      <c r="M403" s="542"/>
      <c r="N403" s="542"/>
    </row>
    <row r="405" spans="1:14" ht="15" customHeight="1" x14ac:dyDescent="0.25">
      <c r="A405" s="543" t="s">
        <v>2</v>
      </c>
      <c r="B405" s="543"/>
      <c r="C405" s="543" t="s">
        <v>3</v>
      </c>
      <c r="D405" s="543"/>
      <c r="E405" s="543"/>
      <c r="F405" s="543"/>
      <c r="G405" s="543"/>
      <c r="H405" s="544" t="s">
        <v>4</v>
      </c>
      <c r="I405" s="544"/>
      <c r="J405" s="545" t="s">
        <v>338</v>
      </c>
      <c r="K405" s="545"/>
      <c r="L405" s="545" t="s">
        <v>382</v>
      </c>
      <c r="M405" s="545"/>
      <c r="N405" s="545"/>
    </row>
    <row r="406" spans="1:14" x14ac:dyDescent="0.25">
      <c r="A406" s="543"/>
      <c r="B406" s="543"/>
      <c r="C406" s="543"/>
      <c r="D406" s="543"/>
      <c r="E406" s="543"/>
      <c r="F406" s="543"/>
      <c r="G406" s="543"/>
      <c r="H406" s="544"/>
      <c r="I406" s="544"/>
      <c r="J406" s="545"/>
      <c r="K406" s="545"/>
      <c r="L406" s="545"/>
      <c r="M406" s="545"/>
      <c r="N406" s="545"/>
    </row>
    <row r="407" spans="1:14" ht="24" customHeight="1" x14ac:dyDescent="0.25">
      <c r="A407" s="522" t="s">
        <v>519</v>
      </c>
      <c r="B407" s="523"/>
      <c r="C407" s="524" t="s">
        <v>518</v>
      </c>
      <c r="D407" s="525"/>
      <c r="E407" s="525"/>
      <c r="F407" s="525"/>
      <c r="G407" s="526"/>
      <c r="H407" s="537">
        <f>SUM(H408:I412)</f>
        <v>0</v>
      </c>
      <c r="I407" s="538"/>
      <c r="J407" s="539"/>
      <c r="K407" s="540"/>
      <c r="L407" s="539"/>
      <c r="M407" s="541"/>
      <c r="N407" s="540"/>
    </row>
    <row r="408" spans="1:14" ht="43.5" customHeight="1" x14ac:dyDescent="0.25">
      <c r="A408" s="520" t="s">
        <v>383</v>
      </c>
      <c r="B408" s="520"/>
      <c r="C408" s="513" t="s">
        <v>384</v>
      </c>
      <c r="D408" s="513"/>
      <c r="E408" s="513"/>
      <c r="F408" s="513"/>
      <c r="G408" s="513"/>
      <c r="H408" s="521">
        <v>0</v>
      </c>
      <c r="I408" s="521"/>
      <c r="J408" s="515"/>
      <c r="K408" s="515"/>
      <c r="L408" s="516"/>
      <c r="M408" s="516"/>
      <c r="N408" s="516"/>
    </row>
    <row r="409" spans="1:14" ht="56.25" customHeight="1" x14ac:dyDescent="0.25">
      <c r="A409" s="520" t="s">
        <v>385</v>
      </c>
      <c r="B409" s="520"/>
      <c r="C409" s="513" t="s">
        <v>386</v>
      </c>
      <c r="D409" s="513"/>
      <c r="E409" s="513"/>
      <c r="F409" s="513"/>
      <c r="G409" s="513"/>
      <c r="H409" s="521">
        <v>0</v>
      </c>
      <c r="I409" s="521"/>
      <c r="J409" s="515"/>
      <c r="K409" s="515"/>
      <c r="L409" s="516"/>
      <c r="M409" s="516"/>
      <c r="N409" s="516"/>
    </row>
    <row r="410" spans="1:14" ht="49.5" customHeight="1" x14ac:dyDescent="0.25">
      <c r="A410" s="520" t="s">
        <v>387</v>
      </c>
      <c r="B410" s="520"/>
      <c r="C410" s="513" t="s">
        <v>388</v>
      </c>
      <c r="D410" s="513"/>
      <c r="E410" s="513"/>
      <c r="F410" s="513"/>
      <c r="G410" s="513"/>
      <c r="H410" s="521">
        <v>0</v>
      </c>
      <c r="I410" s="521"/>
      <c r="J410" s="515"/>
      <c r="K410" s="515"/>
      <c r="L410" s="516"/>
      <c r="M410" s="516"/>
      <c r="N410" s="516"/>
    </row>
    <row r="411" spans="1:14" ht="59.25" customHeight="1" x14ac:dyDescent="0.25">
      <c r="A411" s="534" t="s">
        <v>389</v>
      </c>
      <c r="B411" s="534"/>
      <c r="C411" s="535" t="s">
        <v>390</v>
      </c>
      <c r="D411" s="535"/>
      <c r="E411" s="535"/>
      <c r="F411" s="535"/>
      <c r="G411" s="535"/>
      <c r="H411" s="521">
        <v>0</v>
      </c>
      <c r="I411" s="521"/>
      <c r="J411" s="515"/>
      <c r="K411" s="515"/>
      <c r="L411" s="516"/>
      <c r="M411" s="516"/>
      <c r="N411" s="516"/>
    </row>
    <row r="412" spans="1:14" ht="29.25" customHeight="1" x14ac:dyDescent="0.25">
      <c r="A412" s="520" t="s">
        <v>391</v>
      </c>
      <c r="B412" s="520"/>
      <c r="C412" s="536" t="s">
        <v>392</v>
      </c>
      <c r="D412" s="536"/>
      <c r="E412" s="536"/>
      <c r="F412" s="536"/>
      <c r="G412" s="536"/>
      <c r="H412" s="521">
        <v>0</v>
      </c>
      <c r="I412" s="521"/>
      <c r="J412" s="515"/>
      <c r="K412" s="515"/>
      <c r="L412" s="516"/>
      <c r="M412" s="516"/>
      <c r="N412" s="516"/>
    </row>
    <row r="413" spans="1:14" ht="29.25" customHeight="1" x14ac:dyDescent="0.25">
      <c r="A413" s="522" t="s">
        <v>516</v>
      </c>
      <c r="B413" s="523"/>
      <c r="C413" s="524" t="s">
        <v>517</v>
      </c>
      <c r="D413" s="525"/>
      <c r="E413" s="525"/>
      <c r="F413" s="525"/>
      <c r="G413" s="526"/>
      <c r="H413" s="527">
        <f>SUM(H414:I417)</f>
        <v>0</v>
      </c>
      <c r="I413" s="528"/>
      <c r="J413" s="529"/>
      <c r="K413" s="530"/>
      <c r="L413" s="531"/>
      <c r="M413" s="532"/>
      <c r="N413" s="533"/>
    </row>
    <row r="414" spans="1:14" ht="27" customHeight="1" x14ac:dyDescent="0.25">
      <c r="A414" s="520" t="s">
        <v>393</v>
      </c>
      <c r="B414" s="520"/>
      <c r="C414" s="520" t="s">
        <v>394</v>
      </c>
      <c r="D414" s="520"/>
      <c r="E414" s="520"/>
      <c r="F414" s="520"/>
      <c r="G414" s="520"/>
      <c r="H414" s="521">
        <v>0</v>
      </c>
      <c r="I414" s="521"/>
      <c r="J414" s="515"/>
      <c r="K414" s="515"/>
      <c r="L414" s="516"/>
      <c r="M414" s="516"/>
      <c r="N414" s="516"/>
    </row>
    <row r="415" spans="1:14" ht="24" customHeight="1" x14ac:dyDescent="0.25">
      <c r="A415" s="520" t="s">
        <v>395</v>
      </c>
      <c r="B415" s="520"/>
      <c r="C415" s="520" t="s">
        <v>396</v>
      </c>
      <c r="D415" s="520"/>
      <c r="E415" s="520"/>
      <c r="F415" s="520"/>
      <c r="G415" s="520"/>
      <c r="H415" s="521">
        <v>0</v>
      </c>
      <c r="I415" s="521"/>
      <c r="J415" s="515"/>
      <c r="K415" s="515"/>
      <c r="L415" s="516"/>
      <c r="M415" s="516"/>
      <c r="N415" s="516"/>
    </row>
    <row r="416" spans="1:14" ht="22.5" customHeight="1" x14ac:dyDescent="0.25">
      <c r="A416" s="520" t="s">
        <v>397</v>
      </c>
      <c r="B416" s="520"/>
      <c r="C416" s="520" t="s">
        <v>398</v>
      </c>
      <c r="D416" s="520"/>
      <c r="E416" s="520"/>
      <c r="F416" s="520"/>
      <c r="G416" s="520"/>
      <c r="H416" s="521">
        <v>0</v>
      </c>
      <c r="I416" s="521"/>
      <c r="J416" s="515"/>
      <c r="K416" s="515"/>
      <c r="L416" s="516"/>
      <c r="M416" s="516"/>
      <c r="N416" s="516"/>
    </row>
    <row r="417" spans="1:14" ht="37.5" customHeight="1" x14ac:dyDescent="0.25">
      <c r="A417" s="511" t="s">
        <v>399</v>
      </c>
      <c r="B417" s="512"/>
      <c r="C417" s="513" t="s">
        <v>400</v>
      </c>
      <c r="D417" s="513"/>
      <c r="E417" s="513"/>
      <c r="F417" s="513"/>
      <c r="G417" s="513"/>
      <c r="H417" s="514">
        <v>0</v>
      </c>
      <c r="I417" s="514"/>
      <c r="J417" s="515"/>
      <c r="K417" s="515"/>
      <c r="L417" s="516"/>
      <c r="M417" s="516"/>
      <c r="N417" s="516"/>
    </row>
    <row r="418" spans="1:14" ht="19.5" customHeight="1" x14ac:dyDescent="0.25">
      <c r="A418" s="517"/>
      <c r="B418" s="517"/>
      <c r="C418" s="518" t="s">
        <v>14</v>
      </c>
      <c r="D418" s="518"/>
      <c r="E418" s="518"/>
      <c r="F418" s="518"/>
      <c r="G418" s="518"/>
      <c r="H418" s="519">
        <f>H413+H407</f>
        <v>0</v>
      </c>
      <c r="I418" s="519"/>
      <c r="J418" s="516"/>
      <c r="K418" s="516"/>
      <c r="L418" s="516"/>
      <c r="M418" s="516"/>
      <c r="N418" s="516"/>
    </row>
    <row r="419" spans="1:14" x14ac:dyDescent="0.25">
      <c r="A419" s="172"/>
      <c r="B419" s="173"/>
      <c r="C419" s="174"/>
      <c r="D419" s="175"/>
      <c r="E419" s="175"/>
      <c r="H419" s="222"/>
      <c r="I419" s="222"/>
    </row>
    <row r="420" spans="1:14" ht="15" customHeight="1" x14ac:dyDescent="0.25">
      <c r="A420" s="510" t="s">
        <v>334</v>
      </c>
      <c r="B420" s="510"/>
      <c r="C420" s="510"/>
      <c r="D420" s="510"/>
      <c r="E420" s="510"/>
      <c r="F420" s="510"/>
      <c r="G420" s="510"/>
      <c r="H420" s="510"/>
      <c r="I420" s="510"/>
      <c r="J420" s="510"/>
      <c r="K420" s="510"/>
      <c r="L420" s="510"/>
      <c r="M420" s="510"/>
      <c r="N420" s="510"/>
    </row>
    <row r="422" spans="1:14" x14ac:dyDescent="0.25">
      <c r="A422" s="176" t="s">
        <v>401</v>
      </c>
      <c r="B422" s="176"/>
      <c r="C422" s="176"/>
      <c r="D422" s="176"/>
      <c r="E422" s="176"/>
      <c r="F422" s="176"/>
    </row>
    <row r="424" spans="1:14" ht="27" customHeight="1" x14ac:dyDescent="0.25">
      <c r="A424" s="503" t="s">
        <v>402</v>
      </c>
      <c r="B424" s="503"/>
      <c r="C424" s="503"/>
      <c r="D424" s="503"/>
      <c r="E424" s="503"/>
      <c r="F424" s="503"/>
      <c r="G424" s="503"/>
      <c r="H424" s="503"/>
      <c r="I424" s="503"/>
      <c r="J424" s="503"/>
      <c r="K424" s="503"/>
      <c r="L424" s="503"/>
      <c r="M424" s="503"/>
      <c r="N424" s="503"/>
    </row>
    <row r="426" spans="1:14" ht="25.5" customHeight="1" x14ac:dyDescent="0.25">
      <c r="A426" s="494" t="s">
        <v>2</v>
      </c>
      <c r="B426" s="494"/>
      <c r="C426" s="494" t="s">
        <v>3</v>
      </c>
      <c r="D426" s="494"/>
      <c r="E426" s="494"/>
      <c r="F426" s="494"/>
      <c r="G426" s="494"/>
      <c r="H426" s="504" t="s">
        <v>4</v>
      </c>
      <c r="I426" s="504"/>
      <c r="J426" s="240" t="s">
        <v>183</v>
      </c>
      <c r="K426" s="495" t="s">
        <v>338</v>
      </c>
      <c r="L426" s="495"/>
      <c r="M426" s="495" t="s">
        <v>252</v>
      </c>
      <c r="N426" s="495"/>
    </row>
    <row r="427" spans="1:14" ht="43.5" customHeight="1" x14ac:dyDescent="0.25">
      <c r="A427" s="505" t="s">
        <v>403</v>
      </c>
      <c r="B427" s="505"/>
      <c r="C427" s="489" t="s">
        <v>404</v>
      </c>
      <c r="D427" s="489"/>
      <c r="E427" s="489"/>
      <c r="F427" s="489"/>
      <c r="G427" s="489"/>
      <c r="H427" s="506">
        <v>79075246.340000004</v>
      </c>
      <c r="I427" s="506"/>
      <c r="J427" s="177"/>
      <c r="K427" s="507" t="s">
        <v>405</v>
      </c>
      <c r="L427" s="508"/>
      <c r="M427" s="490"/>
      <c r="N427" s="490"/>
    </row>
    <row r="428" spans="1:14" ht="39" customHeight="1" x14ac:dyDescent="0.25">
      <c r="A428" s="488" t="s">
        <v>406</v>
      </c>
      <c r="B428" s="488"/>
      <c r="C428" s="489" t="s">
        <v>407</v>
      </c>
      <c r="D428" s="489"/>
      <c r="E428" s="489"/>
      <c r="F428" s="489"/>
      <c r="G428" s="489"/>
      <c r="H428" s="499">
        <v>0</v>
      </c>
      <c r="I428" s="499"/>
      <c r="J428" s="242"/>
      <c r="K428" s="509"/>
      <c r="L428" s="509"/>
      <c r="M428" s="490"/>
      <c r="N428" s="490"/>
    </row>
    <row r="429" spans="1:14" ht="47.25" customHeight="1" x14ac:dyDescent="0.25">
      <c r="A429" s="488" t="s">
        <v>408</v>
      </c>
      <c r="B429" s="488"/>
      <c r="C429" s="489" t="s">
        <v>409</v>
      </c>
      <c r="D429" s="489"/>
      <c r="E429" s="489"/>
      <c r="F429" s="489"/>
      <c r="G429" s="489"/>
      <c r="H429" s="499">
        <v>0</v>
      </c>
      <c r="I429" s="499"/>
      <c r="J429" s="242"/>
      <c r="K429" s="490"/>
      <c r="L429" s="490"/>
      <c r="M429" s="490"/>
      <c r="N429" s="490"/>
    </row>
    <row r="430" spans="1:14" ht="48" customHeight="1" x14ac:dyDescent="0.25">
      <c r="A430" s="492" t="s">
        <v>77</v>
      </c>
      <c r="B430" s="492"/>
      <c r="C430" s="492"/>
      <c r="D430" s="492"/>
      <c r="E430" s="492"/>
      <c r="F430" s="492"/>
      <c r="G430" s="492"/>
      <c r="H430" s="492"/>
      <c r="I430" s="492"/>
      <c r="J430" s="492"/>
      <c r="K430" s="492"/>
      <c r="L430" s="492"/>
      <c r="M430" s="492"/>
      <c r="N430" s="492"/>
    </row>
    <row r="432" spans="1:14" x14ac:dyDescent="0.25">
      <c r="A432" s="176" t="s">
        <v>410</v>
      </c>
      <c r="B432" s="176"/>
      <c r="C432" s="176"/>
      <c r="D432" s="176"/>
      <c r="E432" s="176"/>
      <c r="F432" s="176"/>
    </row>
    <row r="434" spans="1:14" ht="25.5" customHeight="1" x14ac:dyDescent="0.25">
      <c r="A434" s="503" t="s">
        <v>411</v>
      </c>
      <c r="B434" s="503"/>
      <c r="C434" s="503"/>
      <c r="D434" s="503"/>
      <c r="E434" s="503"/>
      <c r="F434" s="503"/>
      <c r="G434" s="503"/>
      <c r="H434" s="503"/>
      <c r="I434" s="503"/>
      <c r="J434" s="503"/>
      <c r="K434" s="503"/>
      <c r="L434" s="503"/>
      <c r="M434" s="503"/>
      <c r="N434" s="503"/>
    </row>
    <row r="436" spans="1:14" ht="25.5" customHeight="1" x14ac:dyDescent="0.25">
      <c r="A436" s="494" t="s">
        <v>2</v>
      </c>
      <c r="B436" s="494"/>
      <c r="C436" s="494" t="s">
        <v>3</v>
      </c>
      <c r="D436" s="494"/>
      <c r="E436" s="494"/>
      <c r="F436" s="494"/>
      <c r="G436" s="494"/>
      <c r="H436" s="504" t="s">
        <v>4</v>
      </c>
      <c r="I436" s="504"/>
      <c r="J436" s="240" t="s">
        <v>183</v>
      </c>
      <c r="K436" s="495" t="s">
        <v>338</v>
      </c>
      <c r="L436" s="495"/>
      <c r="M436" s="495" t="s">
        <v>339</v>
      </c>
      <c r="N436" s="495"/>
    </row>
    <row r="437" spans="1:14" ht="24.75" customHeight="1" x14ac:dyDescent="0.25">
      <c r="A437" s="500" t="s">
        <v>412</v>
      </c>
      <c r="B437" s="500"/>
      <c r="C437" s="501" t="s">
        <v>413</v>
      </c>
      <c r="D437" s="501"/>
      <c r="E437" s="501"/>
      <c r="F437" s="501"/>
      <c r="G437" s="501"/>
      <c r="H437" s="502">
        <f>+H438+H439+H440</f>
        <v>0</v>
      </c>
      <c r="I437" s="502"/>
      <c r="J437" s="241"/>
      <c r="K437" s="490"/>
      <c r="L437" s="490"/>
      <c r="M437" s="490"/>
      <c r="N437" s="490"/>
    </row>
    <row r="438" spans="1:14" ht="29.25" customHeight="1" x14ac:dyDescent="0.25">
      <c r="A438" s="491" t="s">
        <v>414</v>
      </c>
      <c r="B438" s="491"/>
      <c r="C438" s="496" t="s">
        <v>415</v>
      </c>
      <c r="D438" s="497"/>
      <c r="E438" s="497"/>
      <c r="F438" s="497"/>
      <c r="G438" s="498"/>
      <c r="H438" s="499">
        <v>0</v>
      </c>
      <c r="I438" s="499"/>
      <c r="J438" s="242"/>
      <c r="K438" s="490"/>
      <c r="L438" s="490"/>
      <c r="M438" s="490"/>
      <c r="N438" s="490"/>
    </row>
    <row r="439" spans="1:14" ht="35.25" customHeight="1" x14ac:dyDescent="0.25">
      <c r="A439" s="491" t="s">
        <v>416</v>
      </c>
      <c r="B439" s="491"/>
      <c r="C439" s="496" t="s">
        <v>417</v>
      </c>
      <c r="D439" s="497"/>
      <c r="E439" s="497"/>
      <c r="F439" s="497"/>
      <c r="G439" s="498"/>
      <c r="H439" s="499">
        <v>0</v>
      </c>
      <c r="I439" s="499"/>
      <c r="J439" s="242"/>
      <c r="K439" s="490"/>
      <c r="L439" s="490"/>
      <c r="M439" s="490"/>
      <c r="N439" s="490"/>
    </row>
    <row r="440" spans="1:14" ht="30" customHeight="1" x14ac:dyDescent="0.25">
      <c r="A440" s="488" t="s">
        <v>418</v>
      </c>
      <c r="B440" s="488"/>
      <c r="C440" s="496" t="s">
        <v>419</v>
      </c>
      <c r="D440" s="497"/>
      <c r="E440" s="497"/>
      <c r="F440" s="497"/>
      <c r="G440" s="498"/>
      <c r="H440" s="499">
        <v>0</v>
      </c>
      <c r="I440" s="499"/>
      <c r="J440" s="242"/>
      <c r="K440" s="490"/>
      <c r="L440" s="490"/>
      <c r="M440" s="490"/>
      <c r="N440" s="490"/>
    </row>
    <row r="441" spans="1:14" ht="30" customHeight="1" x14ac:dyDescent="0.25">
      <c r="A441" s="492" t="s">
        <v>77</v>
      </c>
      <c r="B441" s="492"/>
      <c r="C441" s="492"/>
      <c r="D441" s="492"/>
      <c r="E441" s="492"/>
      <c r="F441" s="492"/>
      <c r="G441" s="492"/>
      <c r="H441" s="492"/>
      <c r="I441" s="492"/>
      <c r="J441" s="492"/>
      <c r="K441" s="492"/>
      <c r="L441" s="492"/>
      <c r="M441" s="492"/>
      <c r="N441" s="492"/>
    </row>
    <row r="443" spans="1:14" x14ac:dyDescent="0.25">
      <c r="A443" s="176" t="s">
        <v>420</v>
      </c>
      <c r="B443" s="176"/>
      <c r="C443" s="176"/>
      <c r="D443" s="176"/>
      <c r="E443" s="176"/>
    </row>
    <row r="444" spans="1:14" ht="6" customHeight="1" x14ac:dyDescent="0.25"/>
    <row r="445" spans="1:14" ht="24.75" customHeight="1" x14ac:dyDescent="0.25">
      <c r="A445" s="493" t="s">
        <v>421</v>
      </c>
      <c r="B445" s="493"/>
      <c r="C445" s="493"/>
      <c r="D445" s="493"/>
      <c r="E445" s="493"/>
      <c r="F445" s="493"/>
      <c r="G445" s="493"/>
      <c r="H445" s="493"/>
      <c r="I445" s="493"/>
      <c r="J445" s="493"/>
      <c r="K445" s="493"/>
      <c r="L445" s="493"/>
      <c r="M445" s="493"/>
      <c r="N445" s="493"/>
    </row>
    <row r="447" spans="1:14" ht="38.25" customHeight="1" x14ac:dyDescent="0.25">
      <c r="A447" s="494" t="s">
        <v>2</v>
      </c>
      <c r="B447" s="494"/>
      <c r="C447" s="494" t="s">
        <v>3</v>
      </c>
      <c r="D447" s="494"/>
      <c r="E447" s="494"/>
      <c r="F447" s="494"/>
      <c r="G447" s="494"/>
      <c r="H447" s="494"/>
      <c r="I447" s="240" t="s">
        <v>4</v>
      </c>
      <c r="J447" s="240" t="s">
        <v>183</v>
      </c>
      <c r="K447" s="495" t="s">
        <v>339</v>
      </c>
      <c r="L447" s="495"/>
      <c r="M447" s="495"/>
    </row>
    <row r="448" spans="1:14" ht="24.75" customHeight="1" x14ac:dyDescent="0.25">
      <c r="A448" s="488" t="s">
        <v>422</v>
      </c>
      <c r="B448" s="488"/>
      <c r="C448" s="489" t="s">
        <v>423</v>
      </c>
      <c r="D448" s="489"/>
      <c r="E448" s="489"/>
      <c r="F448" s="489"/>
      <c r="G448" s="489"/>
      <c r="H448" s="489"/>
      <c r="I448" s="242">
        <v>9000725.7799999993</v>
      </c>
      <c r="J448" s="242"/>
      <c r="K448" s="490"/>
      <c r="L448" s="490"/>
      <c r="M448" s="490"/>
    </row>
    <row r="449" spans="1:14" ht="30" customHeight="1" x14ac:dyDescent="0.25">
      <c r="A449" s="488" t="s">
        <v>424</v>
      </c>
      <c r="B449" s="488"/>
      <c r="C449" s="489" t="s">
        <v>425</v>
      </c>
      <c r="D449" s="489"/>
      <c r="E449" s="489"/>
      <c r="F449" s="489"/>
      <c r="G449" s="489"/>
      <c r="H449" s="489"/>
      <c r="I449" s="242">
        <v>0</v>
      </c>
      <c r="J449" s="242"/>
      <c r="K449" s="490"/>
      <c r="L449" s="490"/>
      <c r="M449" s="490"/>
    </row>
    <row r="450" spans="1:14" ht="27.75" customHeight="1" x14ac:dyDescent="0.25">
      <c r="A450" s="491" t="s">
        <v>426</v>
      </c>
      <c r="B450" s="491"/>
      <c r="C450" s="489" t="s">
        <v>427</v>
      </c>
      <c r="D450" s="489"/>
      <c r="E450" s="489"/>
      <c r="F450" s="489"/>
      <c r="G450" s="489"/>
      <c r="H450" s="489"/>
      <c r="I450" s="242">
        <v>0</v>
      </c>
      <c r="J450" s="242"/>
      <c r="K450" s="490"/>
      <c r="L450" s="490"/>
      <c r="M450" s="490"/>
    </row>
    <row r="451" spans="1:14" x14ac:dyDescent="0.25">
      <c r="A451" s="178"/>
      <c r="B451" s="179"/>
      <c r="C451" s="180"/>
      <c r="D451" s="180"/>
      <c r="E451" s="181"/>
    </row>
    <row r="452" spans="1:14" ht="15" customHeight="1" x14ac:dyDescent="0.25">
      <c r="A452" s="484" t="s">
        <v>77</v>
      </c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</row>
    <row r="453" spans="1:14" ht="24.75" customHeight="1" x14ac:dyDescent="0.25">
      <c r="A453" s="239"/>
      <c r="B453" s="239"/>
      <c r="C453" s="239"/>
      <c r="D453" s="239"/>
      <c r="E453" s="239"/>
      <c r="F453" s="239"/>
      <c r="G453" s="239"/>
      <c r="H453" s="239"/>
      <c r="I453" s="239"/>
      <c r="J453" s="239"/>
      <c r="K453" s="239"/>
      <c r="L453" s="239"/>
      <c r="M453" s="239"/>
      <c r="N453" s="239"/>
    </row>
    <row r="454" spans="1:14" ht="28.5" customHeight="1" x14ac:dyDescent="0.25">
      <c r="A454" s="41" t="s">
        <v>428</v>
      </c>
    </row>
    <row r="456" spans="1:14" ht="21" customHeight="1" x14ac:dyDescent="0.25">
      <c r="A456" s="485" t="s">
        <v>429</v>
      </c>
      <c r="B456" s="485"/>
      <c r="C456" s="485"/>
      <c r="D456" s="485"/>
      <c r="E456" s="485"/>
      <c r="F456" s="485"/>
      <c r="G456" s="485"/>
      <c r="H456" s="485"/>
      <c r="I456" s="485"/>
      <c r="J456" s="485"/>
      <c r="K456" s="485"/>
      <c r="L456" s="485"/>
      <c r="M456" s="485"/>
      <c r="N456" s="485"/>
    </row>
    <row r="457" spans="1:14" ht="21.75" customHeight="1" x14ac:dyDescent="0.25"/>
    <row r="458" spans="1:14" ht="25.5" customHeight="1" x14ac:dyDescent="0.25">
      <c r="A458" s="236" t="s">
        <v>2</v>
      </c>
      <c r="B458" s="486" t="s">
        <v>3</v>
      </c>
      <c r="C458" s="486"/>
      <c r="D458" s="486"/>
      <c r="E458" s="487" t="s">
        <v>430</v>
      </c>
      <c r="F458" s="487"/>
      <c r="G458" s="487" t="s">
        <v>431</v>
      </c>
      <c r="H458" s="487"/>
      <c r="I458" s="237" t="s">
        <v>432</v>
      </c>
      <c r="J458" s="237" t="s">
        <v>183</v>
      </c>
      <c r="K458" s="487" t="s">
        <v>338</v>
      </c>
      <c r="L458" s="487"/>
      <c r="M458" s="487" t="s">
        <v>433</v>
      </c>
      <c r="N458" s="487"/>
    </row>
    <row r="459" spans="1:14" ht="56.25" customHeight="1" x14ac:dyDescent="0.25">
      <c r="A459" s="183" t="s">
        <v>434</v>
      </c>
      <c r="B459" s="476" t="s">
        <v>21</v>
      </c>
      <c r="C459" s="476"/>
      <c r="D459" s="476"/>
      <c r="E459" s="473">
        <v>0</v>
      </c>
      <c r="F459" s="473"/>
      <c r="G459" s="473">
        <v>0</v>
      </c>
      <c r="H459" s="473"/>
      <c r="I459" s="34">
        <f>G459-E459</f>
        <v>0</v>
      </c>
      <c r="J459" s="219"/>
      <c r="K459" s="464"/>
      <c r="L459" s="464"/>
      <c r="M459" s="477" t="s">
        <v>435</v>
      </c>
      <c r="N459" s="478"/>
    </row>
    <row r="460" spans="1:14" ht="38.25" x14ac:dyDescent="0.25">
      <c r="A460" s="183" t="s">
        <v>436</v>
      </c>
      <c r="B460" s="476" t="s">
        <v>437</v>
      </c>
      <c r="C460" s="476"/>
      <c r="D460" s="476"/>
      <c r="E460" s="483">
        <v>21780249.359999999</v>
      </c>
      <c r="F460" s="483"/>
      <c r="G460" s="483">
        <v>21780249.359999999</v>
      </c>
      <c r="H460" s="483"/>
      <c r="I460" s="34">
        <f>G460-E460</f>
        <v>0</v>
      </c>
      <c r="J460" s="235" t="s">
        <v>438</v>
      </c>
      <c r="K460" s="467" t="s">
        <v>439</v>
      </c>
      <c r="L460" s="467"/>
      <c r="M460" s="479"/>
      <c r="N460" s="480"/>
    </row>
    <row r="461" spans="1:14" ht="45" customHeight="1" x14ac:dyDescent="0.25">
      <c r="A461" s="183" t="s">
        <v>440</v>
      </c>
      <c r="B461" s="476" t="s">
        <v>441</v>
      </c>
      <c r="C461" s="476"/>
      <c r="D461" s="476"/>
      <c r="E461" s="473">
        <v>0</v>
      </c>
      <c r="F461" s="473"/>
      <c r="G461" s="473">
        <v>0</v>
      </c>
      <c r="H461" s="473"/>
      <c r="I461" s="34">
        <f>G461-E461</f>
        <v>0</v>
      </c>
      <c r="J461" s="235"/>
      <c r="K461" s="467"/>
      <c r="L461" s="467"/>
      <c r="M461" s="481"/>
      <c r="N461" s="482"/>
    </row>
    <row r="462" spans="1:14" x14ac:dyDescent="0.25">
      <c r="A462" s="238"/>
      <c r="B462" s="474"/>
      <c r="C462" s="474"/>
      <c r="D462" s="474"/>
      <c r="E462" s="475"/>
      <c r="F462" s="475"/>
      <c r="G462" s="475"/>
      <c r="H462" s="475"/>
      <c r="I462" s="235"/>
      <c r="J462" s="235"/>
      <c r="K462" s="475"/>
      <c r="L462" s="475"/>
      <c r="M462" s="467"/>
      <c r="N462" s="467"/>
    </row>
    <row r="463" spans="1:14" ht="20.25" customHeight="1" x14ac:dyDescent="0.25">
      <c r="A463" s="238"/>
      <c r="B463" s="468" t="s">
        <v>459</v>
      </c>
      <c r="C463" s="469"/>
      <c r="D463" s="470"/>
      <c r="E463" s="471">
        <f>SUM(E459:E462)</f>
        <v>21780249.359999999</v>
      </c>
      <c r="F463" s="471"/>
      <c r="G463" s="471">
        <f>SUM(G459:G462)</f>
        <v>21780249.359999999</v>
      </c>
      <c r="H463" s="471"/>
      <c r="I463" s="34">
        <f>G463-E463</f>
        <v>0</v>
      </c>
      <c r="J463" s="182"/>
      <c r="K463" s="472"/>
      <c r="L463" s="472"/>
      <c r="M463" s="467"/>
      <c r="N463" s="467"/>
    </row>
    <row r="464" spans="1:14" x14ac:dyDescent="0.25">
      <c r="A464" s="465" t="s">
        <v>77</v>
      </c>
      <c r="B464" s="465"/>
      <c r="C464" s="465"/>
      <c r="D464" s="465"/>
      <c r="E464" s="465"/>
      <c r="F464" s="465"/>
      <c r="G464" s="465"/>
      <c r="H464" s="465"/>
      <c r="I464" s="465"/>
      <c r="J464" s="465"/>
      <c r="K464" s="465"/>
      <c r="L464" s="465"/>
      <c r="M464" s="465"/>
      <c r="N464" s="465"/>
    </row>
    <row r="465" spans="1:14" x14ac:dyDescent="0.25">
      <c r="A465" s="217"/>
      <c r="B465" s="217"/>
      <c r="C465" s="217"/>
      <c r="D465" s="217"/>
      <c r="E465" s="217"/>
      <c r="F465" s="217"/>
      <c r="G465" s="217"/>
      <c r="H465" s="217"/>
      <c r="I465" s="217"/>
      <c r="J465" s="217"/>
      <c r="K465" s="217"/>
      <c r="L465" s="217"/>
      <c r="M465" s="217"/>
      <c r="N465" s="217"/>
    </row>
    <row r="466" spans="1:14" ht="22.5" customHeight="1" x14ac:dyDescent="0.25">
      <c r="A466" s="466" t="s">
        <v>442</v>
      </c>
      <c r="B466" s="466"/>
      <c r="C466" s="466"/>
      <c r="D466" s="466"/>
      <c r="E466" s="466"/>
      <c r="F466" s="466"/>
      <c r="G466" s="466"/>
      <c r="H466" s="466"/>
      <c r="I466" s="466"/>
      <c r="J466" s="466"/>
      <c r="K466" s="466"/>
      <c r="L466" s="466"/>
      <c r="M466" s="466"/>
      <c r="N466" s="466"/>
    </row>
    <row r="467" spans="1:14" ht="12" customHeight="1" x14ac:dyDescent="0.25"/>
    <row r="468" spans="1:14" ht="25.5" customHeight="1" x14ac:dyDescent="0.25">
      <c r="A468" s="232" t="s">
        <v>2</v>
      </c>
      <c r="B468" s="441" t="s">
        <v>3</v>
      </c>
      <c r="C468" s="441"/>
      <c r="D468" s="441"/>
      <c r="E468" s="442" t="s">
        <v>430</v>
      </c>
      <c r="F468" s="442"/>
      <c r="G468" s="442" t="s">
        <v>431</v>
      </c>
      <c r="H468" s="442"/>
      <c r="I468" s="233" t="s">
        <v>432</v>
      </c>
      <c r="J468" s="233" t="s">
        <v>183</v>
      </c>
      <c r="K468" s="442" t="s">
        <v>338</v>
      </c>
      <c r="L468" s="442"/>
      <c r="M468" s="442" t="s">
        <v>433</v>
      </c>
      <c r="N468" s="442"/>
    </row>
    <row r="469" spans="1:14" ht="38.25" customHeight="1" x14ac:dyDescent="0.25">
      <c r="A469" s="185" t="s">
        <v>443</v>
      </c>
      <c r="B469" s="443" t="s">
        <v>444</v>
      </c>
      <c r="C469" s="443"/>
      <c r="D469" s="443"/>
      <c r="E469" s="437">
        <v>0</v>
      </c>
      <c r="F469" s="437"/>
      <c r="G469" s="437">
        <v>5178849.78</v>
      </c>
      <c r="H469" s="437"/>
      <c r="I469" s="234">
        <f>G469-E469</f>
        <v>5178849.78</v>
      </c>
      <c r="J469" s="188" t="s">
        <v>445</v>
      </c>
      <c r="K469" s="438" t="s">
        <v>446</v>
      </c>
      <c r="L469" s="438"/>
      <c r="M469" s="464"/>
      <c r="N469" s="464"/>
    </row>
    <row r="470" spans="1:14" ht="44.25" customHeight="1" x14ac:dyDescent="0.25">
      <c r="A470" s="186" t="s">
        <v>447</v>
      </c>
      <c r="B470" s="443" t="s">
        <v>448</v>
      </c>
      <c r="C470" s="443"/>
      <c r="D470" s="443"/>
      <c r="E470" s="437">
        <v>-12189356.09</v>
      </c>
      <c r="F470" s="437"/>
      <c r="G470" s="437">
        <v>-12189356.09</v>
      </c>
      <c r="H470" s="437"/>
      <c r="I470" s="279">
        <f>G470-E470</f>
        <v>0</v>
      </c>
      <c r="J470" s="188" t="s">
        <v>445</v>
      </c>
      <c r="K470" s="438" t="s">
        <v>449</v>
      </c>
      <c r="L470" s="438"/>
      <c r="M470" s="464"/>
      <c r="N470" s="464"/>
    </row>
    <row r="471" spans="1:14" ht="22.5" customHeight="1" x14ac:dyDescent="0.25">
      <c r="A471" s="184"/>
      <c r="B471" s="434" t="s">
        <v>459</v>
      </c>
      <c r="C471" s="435"/>
      <c r="D471" s="436"/>
      <c r="E471" s="439">
        <f>SUM(E469:E470)</f>
        <v>-12189356.09</v>
      </c>
      <c r="F471" s="439"/>
      <c r="G471" s="439">
        <f>SUM(G469:G470)</f>
        <v>-7010506.3099999996</v>
      </c>
      <c r="H471" s="439"/>
      <c r="I471" s="231">
        <f>SUM(I469:I470)</f>
        <v>5178849.78</v>
      </c>
      <c r="J471" s="184"/>
      <c r="K471" s="440"/>
      <c r="L471" s="440"/>
      <c r="M471" s="440"/>
      <c r="N471" s="440"/>
    </row>
    <row r="472" spans="1:14" ht="24.75" customHeight="1" x14ac:dyDescent="0.25">
      <c r="B472" s="450"/>
      <c r="C472" s="450"/>
      <c r="D472" s="450"/>
      <c r="E472" s="450"/>
      <c r="F472" s="450"/>
      <c r="G472" s="450"/>
      <c r="H472" s="450"/>
      <c r="K472" s="450"/>
      <c r="L472" s="450"/>
      <c r="M472" s="450"/>
      <c r="N472" s="450"/>
    </row>
    <row r="473" spans="1:14" x14ac:dyDescent="0.25">
      <c r="A473" s="232" t="s">
        <v>2</v>
      </c>
      <c r="B473" s="441" t="s">
        <v>3</v>
      </c>
      <c r="C473" s="441"/>
      <c r="D473" s="441"/>
      <c r="E473" s="442" t="s">
        <v>430</v>
      </c>
      <c r="F473" s="442"/>
      <c r="G473" s="442" t="s">
        <v>431</v>
      </c>
      <c r="H473" s="442"/>
      <c r="I473" s="233" t="s">
        <v>432</v>
      </c>
      <c r="J473" s="233" t="s">
        <v>183</v>
      </c>
      <c r="K473" s="442" t="s">
        <v>338</v>
      </c>
      <c r="L473" s="442"/>
      <c r="M473" s="442" t="s">
        <v>433</v>
      </c>
      <c r="N473" s="442"/>
    </row>
    <row r="474" spans="1:14" ht="38.25" x14ac:dyDescent="0.25">
      <c r="A474" s="186" t="s">
        <v>450</v>
      </c>
      <c r="B474" s="461" t="s">
        <v>453</v>
      </c>
      <c r="C474" s="462"/>
      <c r="D474" s="463"/>
      <c r="E474" s="437">
        <v>336690257.27999997</v>
      </c>
      <c r="F474" s="437"/>
      <c r="G474" s="437">
        <v>336690257.27999997</v>
      </c>
      <c r="H474" s="437"/>
      <c r="I474" s="234">
        <f>G474-E474</f>
        <v>0</v>
      </c>
      <c r="J474" s="186" t="s">
        <v>445</v>
      </c>
      <c r="K474" s="456" t="s">
        <v>456</v>
      </c>
      <c r="L474" s="457"/>
      <c r="M474" s="464"/>
      <c r="N474" s="464"/>
    </row>
    <row r="475" spans="1:14" ht="33.75" customHeight="1" x14ac:dyDescent="0.25">
      <c r="A475" s="186" t="s">
        <v>451</v>
      </c>
      <c r="B475" s="451" t="s">
        <v>454</v>
      </c>
      <c r="C475" s="452"/>
      <c r="D475" s="453"/>
      <c r="E475" s="454">
        <v>176588291.84</v>
      </c>
      <c r="F475" s="455"/>
      <c r="G475" s="454">
        <v>176588291.84</v>
      </c>
      <c r="H475" s="455"/>
      <c r="I475" s="234">
        <f>G475-E475</f>
        <v>0</v>
      </c>
      <c r="J475" s="187" t="s">
        <v>445</v>
      </c>
      <c r="K475" s="456" t="s">
        <v>456</v>
      </c>
      <c r="L475" s="457"/>
      <c r="M475" s="464"/>
      <c r="N475" s="464"/>
    </row>
    <row r="476" spans="1:14" ht="40.5" customHeight="1" x14ac:dyDescent="0.25">
      <c r="A476" s="189" t="s">
        <v>452</v>
      </c>
      <c r="B476" s="458" t="s">
        <v>455</v>
      </c>
      <c r="C476" s="459"/>
      <c r="D476" s="460"/>
      <c r="E476" s="437">
        <v>320139458.89999998</v>
      </c>
      <c r="F476" s="437"/>
      <c r="G476" s="437">
        <v>320139458.89999998</v>
      </c>
      <c r="H476" s="437"/>
      <c r="I476" s="234">
        <f>G476-E476</f>
        <v>0</v>
      </c>
      <c r="J476" s="187" t="s">
        <v>445</v>
      </c>
      <c r="K476" s="456" t="s">
        <v>456</v>
      </c>
      <c r="L476" s="457"/>
      <c r="M476" s="464"/>
      <c r="N476" s="464"/>
    </row>
    <row r="477" spans="1:14" ht="24" customHeight="1" x14ac:dyDescent="0.25">
      <c r="A477" s="184"/>
      <c r="B477" s="434" t="s">
        <v>459</v>
      </c>
      <c r="C477" s="435"/>
      <c r="D477" s="436"/>
      <c r="E477" s="439">
        <f>SUM(E474:E476)</f>
        <v>833418008.01999998</v>
      </c>
      <c r="F477" s="439"/>
      <c r="G477" s="439">
        <f>SUM(G474:G476)</f>
        <v>833418008.01999998</v>
      </c>
      <c r="H477" s="439"/>
      <c r="I477" s="280">
        <f>G477-E477</f>
        <v>0</v>
      </c>
      <c r="J477" s="184"/>
      <c r="K477" s="440"/>
      <c r="L477" s="440"/>
      <c r="M477" s="440"/>
      <c r="N477" s="440"/>
    </row>
    <row r="478" spans="1:14" ht="30.75" customHeight="1" x14ac:dyDescent="0.25">
      <c r="B478" s="450"/>
      <c r="C478" s="450"/>
      <c r="D478" s="450"/>
      <c r="E478" s="450"/>
      <c r="F478" s="450"/>
      <c r="G478" s="450"/>
      <c r="H478" s="450"/>
      <c r="K478" s="450"/>
      <c r="L478" s="450"/>
      <c r="M478" s="450"/>
      <c r="N478" s="450"/>
    </row>
    <row r="479" spans="1:14" x14ac:dyDescent="0.25">
      <c r="A479" s="232" t="s">
        <v>2</v>
      </c>
      <c r="B479" s="441" t="s">
        <v>3</v>
      </c>
      <c r="C479" s="441"/>
      <c r="D479" s="441"/>
      <c r="E479" s="442" t="s">
        <v>430</v>
      </c>
      <c r="F479" s="442"/>
      <c r="G479" s="442" t="s">
        <v>431</v>
      </c>
      <c r="H479" s="442"/>
      <c r="I479" s="233" t="s">
        <v>432</v>
      </c>
      <c r="J479" s="233" t="s">
        <v>183</v>
      </c>
      <c r="K479" s="442" t="s">
        <v>338</v>
      </c>
      <c r="L479" s="442"/>
      <c r="M479" s="442" t="s">
        <v>433</v>
      </c>
      <c r="N479" s="442"/>
    </row>
    <row r="480" spans="1:14" ht="42.75" customHeight="1" x14ac:dyDescent="0.25">
      <c r="A480" s="186" t="s">
        <v>457</v>
      </c>
      <c r="B480" s="443" t="s">
        <v>458</v>
      </c>
      <c r="C480" s="443"/>
      <c r="D480" s="443"/>
      <c r="E480" s="437">
        <v>-43336939.079999998</v>
      </c>
      <c r="F480" s="437"/>
      <c r="G480" s="437">
        <v>-53513036.899999999</v>
      </c>
      <c r="H480" s="437"/>
      <c r="I480" s="234">
        <f>G480-E480</f>
        <v>-10176097.82</v>
      </c>
      <c r="J480" s="187" t="s">
        <v>445</v>
      </c>
      <c r="K480" s="438" t="s">
        <v>456</v>
      </c>
      <c r="L480" s="438"/>
      <c r="M480" s="444"/>
      <c r="N480" s="445"/>
    </row>
    <row r="481" spans="1:14" ht="27" customHeight="1" x14ac:dyDescent="0.25">
      <c r="A481" s="186"/>
      <c r="B481" s="434" t="s">
        <v>459</v>
      </c>
      <c r="C481" s="435"/>
      <c r="D481" s="436"/>
      <c r="E481" s="437">
        <f>E480</f>
        <v>-43336939.079999998</v>
      </c>
      <c r="F481" s="437"/>
      <c r="G481" s="437">
        <f>G480</f>
        <v>-53513036.899999999</v>
      </c>
      <c r="H481" s="437"/>
      <c r="I481" s="234">
        <f>I480</f>
        <v>-10176097.82</v>
      </c>
      <c r="J481" s="188"/>
      <c r="K481" s="438"/>
      <c r="L481" s="438"/>
      <c r="M481" s="446"/>
      <c r="N481" s="447"/>
    </row>
    <row r="482" spans="1:14" ht="36.75" customHeight="1" x14ac:dyDescent="0.25">
      <c r="A482" s="184"/>
      <c r="B482" s="434" t="s">
        <v>14</v>
      </c>
      <c r="C482" s="435"/>
      <c r="D482" s="436"/>
      <c r="E482" s="439">
        <f>E471+E477+E481</f>
        <v>777891712.8499999</v>
      </c>
      <c r="F482" s="439"/>
      <c r="G482" s="439">
        <f>G471+G477+G481</f>
        <v>772894464.81000006</v>
      </c>
      <c r="H482" s="439"/>
      <c r="I482" s="190">
        <f>I471+I477+I481</f>
        <v>-4997248.04</v>
      </c>
      <c r="J482" s="191"/>
      <c r="K482" s="440"/>
      <c r="L482" s="440"/>
      <c r="M482" s="448"/>
      <c r="N482" s="449"/>
    </row>
    <row r="484" spans="1:14" ht="15" customHeight="1" x14ac:dyDescent="0.25">
      <c r="A484" s="427" t="s">
        <v>460</v>
      </c>
      <c r="B484" s="427"/>
      <c r="C484" s="427"/>
      <c r="D484" s="427"/>
      <c r="E484" s="427"/>
      <c r="F484" s="427"/>
      <c r="G484" s="427"/>
      <c r="H484" s="427"/>
      <c r="I484" s="427"/>
      <c r="J484" s="427"/>
      <c r="K484" s="427"/>
      <c r="L484" s="427"/>
      <c r="M484" s="427"/>
      <c r="N484" s="427"/>
    </row>
    <row r="485" spans="1:14" ht="26.25" customHeight="1" x14ac:dyDescent="0.25">
      <c r="A485" s="41" t="s">
        <v>461</v>
      </c>
    </row>
    <row r="486" spans="1:14" ht="9.75" customHeight="1" x14ac:dyDescent="0.25"/>
    <row r="487" spans="1:14" ht="30" customHeight="1" x14ac:dyDescent="0.25">
      <c r="A487" s="428" t="s">
        <v>575</v>
      </c>
      <c r="B487" s="428"/>
      <c r="C487" s="428"/>
      <c r="D487" s="428"/>
      <c r="E487" s="428"/>
      <c r="F487" s="428"/>
      <c r="G487" s="428"/>
      <c r="H487" s="428"/>
      <c r="I487" s="428"/>
      <c r="J487" s="428"/>
      <c r="K487" s="428"/>
      <c r="L487" s="428"/>
      <c r="M487" s="428"/>
      <c r="N487" s="428"/>
    </row>
    <row r="488" spans="1:14" ht="15" customHeight="1" x14ac:dyDescent="0.25">
      <c r="A488" s="230"/>
      <c r="B488" s="230"/>
      <c r="C488" s="230"/>
      <c r="D488" s="230"/>
      <c r="E488" s="230"/>
      <c r="F488" s="230"/>
      <c r="G488" s="230"/>
      <c r="H488" s="230"/>
      <c r="I488" s="230"/>
      <c r="J488" s="230"/>
      <c r="K488" s="230"/>
      <c r="L488" s="230"/>
      <c r="M488" s="230"/>
      <c r="N488" s="230"/>
    </row>
    <row r="489" spans="1:14" ht="18.75" x14ac:dyDescent="0.3">
      <c r="A489" s="429" t="s">
        <v>480</v>
      </c>
      <c r="B489" s="430"/>
      <c r="C489" s="430"/>
      <c r="D489" s="430"/>
      <c r="E489" s="430"/>
      <c r="F489" s="430"/>
      <c r="G489" s="430"/>
      <c r="H489" s="430"/>
      <c r="I489" s="430"/>
      <c r="J489" s="430"/>
      <c r="K489" s="430"/>
      <c r="L489" s="430"/>
      <c r="M489" s="430"/>
      <c r="N489" s="431"/>
    </row>
    <row r="490" spans="1:14" x14ac:dyDescent="0.25">
      <c r="A490" s="432" t="s">
        <v>2</v>
      </c>
      <c r="B490" s="432"/>
      <c r="C490" s="432"/>
      <c r="D490" s="432" t="s">
        <v>462</v>
      </c>
      <c r="E490" s="432"/>
      <c r="F490" s="432"/>
      <c r="G490" s="432"/>
      <c r="H490" s="432"/>
      <c r="I490" s="433">
        <v>2024</v>
      </c>
      <c r="J490" s="433"/>
      <c r="K490" s="433"/>
      <c r="L490" s="433">
        <v>2023</v>
      </c>
      <c r="M490" s="433"/>
      <c r="N490" s="433"/>
    </row>
    <row r="491" spans="1:14" x14ac:dyDescent="0.25">
      <c r="A491" s="416" t="s">
        <v>463</v>
      </c>
      <c r="B491" s="416"/>
      <c r="C491" s="416"/>
      <c r="D491" s="432"/>
      <c r="E491" s="432"/>
      <c r="F491" s="432"/>
      <c r="G491" s="432"/>
      <c r="H491" s="432"/>
      <c r="I491" s="433"/>
      <c r="J491" s="433"/>
      <c r="K491" s="433"/>
      <c r="L491" s="433"/>
      <c r="M491" s="433"/>
      <c r="N491" s="433"/>
    </row>
    <row r="492" spans="1:14" x14ac:dyDescent="0.25">
      <c r="A492" s="421" t="s">
        <v>464</v>
      </c>
      <c r="B492" s="421"/>
      <c r="C492" s="421"/>
      <c r="D492" s="421" t="s">
        <v>465</v>
      </c>
      <c r="E492" s="421"/>
      <c r="F492" s="421"/>
      <c r="G492" s="421"/>
      <c r="H492" s="421"/>
      <c r="I492" s="408">
        <v>464500</v>
      </c>
      <c r="J492" s="408"/>
      <c r="K492" s="408"/>
      <c r="L492" s="408">
        <v>305500</v>
      </c>
      <c r="M492" s="408"/>
      <c r="N492" s="408"/>
    </row>
    <row r="493" spans="1:14" x14ac:dyDescent="0.25">
      <c r="A493" s="401"/>
      <c r="B493" s="401"/>
      <c r="C493" s="401"/>
      <c r="D493" s="401"/>
      <c r="E493" s="401"/>
      <c r="F493" s="401"/>
      <c r="G493" s="401"/>
      <c r="H493" s="401"/>
      <c r="I493" s="426"/>
      <c r="J493" s="426"/>
      <c r="K493" s="426"/>
      <c r="L493" s="426"/>
      <c r="M493" s="426"/>
      <c r="N493" s="426"/>
    </row>
    <row r="494" spans="1:14" x14ac:dyDescent="0.25">
      <c r="A494" s="416" t="s">
        <v>466</v>
      </c>
      <c r="B494" s="416"/>
      <c r="C494" s="416"/>
      <c r="D494" s="417"/>
      <c r="E494" s="417"/>
      <c r="F494" s="417"/>
      <c r="G494" s="417"/>
      <c r="H494" s="417"/>
      <c r="I494" s="425"/>
      <c r="J494" s="425"/>
      <c r="K494" s="425"/>
      <c r="L494" s="425"/>
      <c r="M494" s="425"/>
      <c r="N494" s="425"/>
    </row>
    <row r="495" spans="1:14" x14ac:dyDescent="0.25">
      <c r="A495" s="421" t="s">
        <v>467</v>
      </c>
      <c r="B495" s="421"/>
      <c r="C495" s="421"/>
      <c r="D495" s="421" t="s">
        <v>468</v>
      </c>
      <c r="E495" s="421"/>
      <c r="F495" s="421"/>
      <c r="G495" s="421"/>
      <c r="H495" s="421"/>
      <c r="I495" s="408">
        <v>47387820.759999998</v>
      </c>
      <c r="J495" s="408"/>
      <c r="K495" s="408"/>
      <c r="L495" s="408">
        <v>55899942.350000001</v>
      </c>
      <c r="M495" s="408"/>
      <c r="N495" s="408"/>
    </row>
    <row r="496" spans="1:14" x14ac:dyDescent="0.25">
      <c r="A496" s="401"/>
      <c r="B496" s="401"/>
      <c r="C496" s="401"/>
      <c r="D496" s="401"/>
      <c r="E496" s="401"/>
      <c r="F496" s="401"/>
      <c r="G496" s="401"/>
      <c r="H496" s="401"/>
      <c r="I496" s="409"/>
      <c r="J496" s="409"/>
      <c r="K496" s="409"/>
      <c r="L496" s="409"/>
      <c r="M496" s="409"/>
      <c r="N496" s="409"/>
    </row>
    <row r="497" spans="1:14" x14ac:dyDescent="0.25">
      <c r="A497" s="416" t="s">
        <v>469</v>
      </c>
      <c r="B497" s="416"/>
      <c r="C497" s="416"/>
      <c r="D497" s="417"/>
      <c r="E497" s="417"/>
      <c r="F497" s="417"/>
      <c r="G497" s="417"/>
      <c r="H497" s="417"/>
      <c r="I497" s="409"/>
      <c r="J497" s="409"/>
      <c r="K497" s="409"/>
      <c r="L497" s="409"/>
      <c r="M497" s="409"/>
      <c r="N497" s="409"/>
    </row>
    <row r="498" spans="1:14" x14ac:dyDescent="0.25">
      <c r="A498" s="421" t="s">
        <v>470</v>
      </c>
      <c r="B498" s="421"/>
      <c r="C498" s="421"/>
      <c r="D498" s="421" t="s">
        <v>471</v>
      </c>
      <c r="E498" s="421"/>
      <c r="F498" s="421"/>
      <c r="G498" s="421"/>
      <c r="H498" s="421"/>
      <c r="I498" s="408">
        <v>0</v>
      </c>
      <c r="J498" s="408"/>
      <c r="K498" s="408"/>
      <c r="L498" s="408">
        <v>0</v>
      </c>
      <c r="M498" s="408"/>
      <c r="N498" s="408"/>
    </row>
    <row r="499" spans="1:14" x14ac:dyDescent="0.25">
      <c r="A499" s="401"/>
      <c r="B499" s="401"/>
      <c r="C499" s="401"/>
      <c r="D499" s="401"/>
      <c r="E499" s="401"/>
      <c r="F499" s="401"/>
      <c r="G499" s="401"/>
      <c r="H499" s="401"/>
      <c r="I499" s="409"/>
      <c r="J499" s="409"/>
      <c r="K499" s="409"/>
      <c r="L499" s="409"/>
      <c r="M499" s="409"/>
      <c r="N499" s="409"/>
    </row>
    <row r="500" spans="1:14" x14ac:dyDescent="0.25">
      <c r="A500" s="416" t="s">
        <v>472</v>
      </c>
      <c r="B500" s="416"/>
      <c r="C500" s="416"/>
      <c r="D500" s="417"/>
      <c r="E500" s="417"/>
      <c r="F500" s="417"/>
      <c r="G500" s="417"/>
      <c r="H500" s="417"/>
      <c r="I500" s="409"/>
      <c r="J500" s="409"/>
      <c r="K500" s="409"/>
      <c r="L500" s="409"/>
      <c r="M500" s="409"/>
      <c r="N500" s="409"/>
    </row>
    <row r="501" spans="1:14" x14ac:dyDescent="0.25">
      <c r="A501" s="421" t="s">
        <v>473</v>
      </c>
      <c r="B501" s="421"/>
      <c r="C501" s="421"/>
      <c r="D501" s="421" t="s">
        <v>474</v>
      </c>
      <c r="E501" s="421"/>
      <c r="F501" s="421"/>
      <c r="G501" s="421"/>
      <c r="H501" s="421"/>
      <c r="I501" s="408">
        <v>25000000</v>
      </c>
      <c r="J501" s="408"/>
      <c r="K501" s="408"/>
      <c r="L501" s="408">
        <v>1000000</v>
      </c>
      <c r="M501" s="408"/>
      <c r="N501" s="408"/>
    </row>
    <row r="502" spans="1:14" x14ac:dyDescent="0.25">
      <c r="A502" s="422"/>
      <c r="B502" s="423"/>
      <c r="C502" s="424"/>
      <c r="D502" s="401"/>
      <c r="E502" s="401"/>
      <c r="F502" s="401"/>
      <c r="G502" s="401"/>
      <c r="H502" s="401"/>
      <c r="I502" s="409"/>
      <c r="J502" s="409"/>
      <c r="K502" s="409"/>
      <c r="L502" s="409"/>
      <c r="M502" s="409"/>
      <c r="N502" s="409"/>
    </row>
    <row r="503" spans="1:14" x14ac:dyDescent="0.25">
      <c r="A503" s="416" t="s">
        <v>475</v>
      </c>
      <c r="B503" s="416"/>
      <c r="C503" s="416"/>
      <c r="D503" s="417"/>
      <c r="E503" s="417"/>
      <c r="F503" s="417"/>
      <c r="G503" s="417"/>
      <c r="H503" s="417"/>
      <c r="I503" s="409"/>
      <c r="J503" s="409"/>
      <c r="K503" s="409"/>
      <c r="L503" s="409"/>
      <c r="M503" s="409"/>
      <c r="N503" s="409"/>
    </row>
    <row r="504" spans="1:14" x14ac:dyDescent="0.25">
      <c r="A504" s="421" t="s">
        <v>476</v>
      </c>
      <c r="B504" s="421"/>
      <c r="C504" s="421"/>
      <c r="D504" s="404" t="s">
        <v>477</v>
      </c>
      <c r="E504" s="404"/>
      <c r="F504" s="404"/>
      <c r="G504" s="404"/>
      <c r="H504" s="404"/>
      <c r="I504" s="408">
        <v>0</v>
      </c>
      <c r="J504" s="408"/>
      <c r="K504" s="408"/>
      <c r="L504" s="408">
        <v>0</v>
      </c>
      <c r="M504" s="408"/>
      <c r="N504" s="408"/>
    </row>
    <row r="505" spans="1:14" x14ac:dyDescent="0.25">
      <c r="A505" s="422"/>
      <c r="B505" s="423"/>
      <c r="C505" s="424"/>
      <c r="D505" s="401"/>
      <c r="E505" s="401"/>
      <c r="F505" s="401"/>
      <c r="G505" s="401"/>
      <c r="H505" s="401"/>
      <c r="I505" s="409"/>
      <c r="J505" s="409"/>
      <c r="K505" s="409"/>
      <c r="L505" s="409"/>
      <c r="M505" s="409"/>
      <c r="N505" s="409"/>
    </row>
    <row r="506" spans="1:14" ht="27.75" customHeight="1" x14ac:dyDescent="0.25">
      <c r="A506" s="418" t="s">
        <v>481</v>
      </c>
      <c r="B506" s="419"/>
      <c r="C506" s="420"/>
      <c r="D506" s="417"/>
      <c r="E506" s="417"/>
      <c r="F506" s="417"/>
      <c r="G506" s="417"/>
      <c r="H506" s="417"/>
      <c r="I506" s="408"/>
      <c r="J506" s="408"/>
      <c r="K506" s="408"/>
      <c r="L506" s="408"/>
      <c r="M506" s="408"/>
      <c r="N506" s="408"/>
    </row>
    <row r="507" spans="1:14" ht="28.5" customHeight="1" x14ac:dyDescent="0.25">
      <c r="A507" s="404" t="s">
        <v>478</v>
      </c>
      <c r="B507" s="404"/>
      <c r="C507" s="404"/>
      <c r="D507" s="418" t="s">
        <v>481</v>
      </c>
      <c r="E507" s="419"/>
      <c r="F507" s="419"/>
      <c r="G507" s="419"/>
      <c r="H507" s="420"/>
      <c r="I507" s="408">
        <v>0</v>
      </c>
      <c r="J507" s="408"/>
      <c r="K507" s="408"/>
      <c r="L507" s="408">
        <v>0</v>
      </c>
      <c r="M507" s="408"/>
      <c r="N507" s="408"/>
    </row>
    <row r="508" spans="1:14" x14ac:dyDescent="0.25">
      <c r="A508" s="410"/>
      <c r="B508" s="411"/>
      <c r="C508" s="412"/>
      <c r="D508" s="410"/>
      <c r="E508" s="411"/>
      <c r="F508" s="411"/>
      <c r="G508" s="411"/>
      <c r="H508" s="412"/>
      <c r="I508" s="413"/>
      <c r="J508" s="414"/>
      <c r="K508" s="415"/>
      <c r="L508" s="413"/>
      <c r="M508" s="414"/>
      <c r="N508" s="415"/>
    </row>
    <row r="509" spans="1:14" x14ac:dyDescent="0.25">
      <c r="A509" s="416" t="s">
        <v>482</v>
      </c>
      <c r="B509" s="416"/>
      <c r="C509" s="416"/>
      <c r="D509" s="417"/>
      <c r="E509" s="417"/>
      <c r="F509" s="417"/>
      <c r="G509" s="417"/>
      <c r="H509" s="417"/>
      <c r="I509" s="408"/>
      <c r="J509" s="408"/>
      <c r="K509" s="408"/>
      <c r="L509" s="408"/>
      <c r="M509" s="408"/>
      <c r="N509" s="408"/>
    </row>
    <row r="510" spans="1:14" x14ac:dyDescent="0.25">
      <c r="A510" s="404" t="s">
        <v>483</v>
      </c>
      <c r="B510" s="404"/>
      <c r="C510" s="404"/>
      <c r="D510" s="405" t="s">
        <v>482</v>
      </c>
      <c r="E510" s="406"/>
      <c r="F510" s="406"/>
      <c r="G510" s="406"/>
      <c r="H510" s="407"/>
      <c r="I510" s="408">
        <v>0</v>
      </c>
      <c r="J510" s="408"/>
      <c r="K510" s="408"/>
      <c r="L510" s="408">
        <v>0</v>
      </c>
      <c r="M510" s="408"/>
      <c r="N510" s="408"/>
    </row>
    <row r="511" spans="1:14" x14ac:dyDescent="0.25">
      <c r="A511" s="401"/>
      <c r="B511" s="401"/>
      <c r="C511" s="401"/>
      <c r="D511" s="401"/>
      <c r="E511" s="401"/>
      <c r="F511" s="401"/>
      <c r="G511" s="401"/>
      <c r="H511" s="401"/>
      <c r="I511" s="409"/>
      <c r="J511" s="409"/>
      <c r="K511" s="409"/>
      <c r="L511" s="409"/>
      <c r="M511" s="409"/>
      <c r="N511" s="409"/>
    </row>
    <row r="512" spans="1:14" ht="50.25" customHeight="1" x14ac:dyDescent="0.25">
      <c r="A512" s="401"/>
      <c r="B512" s="401"/>
      <c r="C512" s="401"/>
      <c r="D512" s="402" t="s">
        <v>479</v>
      </c>
      <c r="E512" s="402"/>
      <c r="F512" s="402"/>
      <c r="G512" s="402"/>
      <c r="H512" s="402"/>
      <c r="I512" s="353">
        <f>SUM(I492:I511)</f>
        <v>72852320.75999999</v>
      </c>
      <c r="J512" s="353"/>
      <c r="K512" s="353"/>
      <c r="L512" s="353">
        <f>SUM(L492:L511)</f>
        <v>57205442.350000001</v>
      </c>
      <c r="M512" s="353"/>
      <c r="N512" s="353"/>
    </row>
    <row r="513" spans="1:14" ht="48.75" customHeight="1" x14ac:dyDescent="0.25">
      <c r="A513" s="355" t="s">
        <v>460</v>
      </c>
      <c r="B513" s="355"/>
      <c r="C513" s="355"/>
      <c r="D513" s="355"/>
      <c r="E513" s="355"/>
      <c r="F513" s="355"/>
      <c r="G513" s="355"/>
      <c r="H513" s="355"/>
      <c r="I513" s="355"/>
      <c r="J513" s="355"/>
      <c r="K513" s="355"/>
      <c r="L513" s="355"/>
      <c r="M513" s="355"/>
      <c r="N513" s="355"/>
    </row>
    <row r="514" spans="1:14" ht="19.5" customHeight="1" x14ac:dyDescent="0.25">
      <c r="A514" s="403" t="s">
        <v>484</v>
      </c>
      <c r="B514" s="403"/>
      <c r="C514" s="403"/>
      <c r="D514" s="403"/>
      <c r="E514" s="403"/>
      <c r="F514" s="403"/>
      <c r="G514" s="403"/>
      <c r="H514" s="403"/>
      <c r="I514" s="403"/>
      <c r="J514" s="403"/>
      <c r="K514" s="403"/>
      <c r="L514" s="403"/>
      <c r="M514" s="403"/>
      <c r="N514" s="403"/>
    </row>
    <row r="516" spans="1:14" x14ac:dyDescent="0.25">
      <c r="A516" s="386" t="s">
        <v>485</v>
      </c>
      <c r="B516" s="387"/>
      <c r="C516" s="387"/>
      <c r="D516" s="387"/>
      <c r="E516" s="387"/>
      <c r="F516" s="387"/>
      <c r="G516" s="387"/>
      <c r="H516" s="387"/>
      <c r="I516" s="387"/>
      <c r="J516" s="387"/>
      <c r="K516" s="387"/>
      <c r="L516" s="387"/>
      <c r="M516" s="387"/>
      <c r="N516" s="388"/>
    </row>
    <row r="517" spans="1:14" ht="24" customHeight="1" x14ac:dyDescent="0.25">
      <c r="A517" s="389" t="s">
        <v>462</v>
      </c>
      <c r="B517" s="390"/>
      <c r="C517" s="390"/>
      <c r="D517" s="390"/>
      <c r="E517" s="390"/>
      <c r="F517" s="390"/>
      <c r="G517" s="391"/>
      <c r="H517" s="392">
        <v>2024</v>
      </c>
      <c r="I517" s="393"/>
      <c r="J517" s="393"/>
      <c r="K517" s="394"/>
      <c r="L517" s="395">
        <v>2023</v>
      </c>
      <c r="M517" s="395"/>
      <c r="N517" s="395"/>
    </row>
    <row r="518" spans="1:14" ht="107.25" customHeight="1" x14ac:dyDescent="0.25">
      <c r="A518" s="396" t="s">
        <v>486</v>
      </c>
      <c r="B518" s="396"/>
      <c r="C518" s="396"/>
      <c r="D518" s="396"/>
      <c r="E518" s="396"/>
      <c r="F518" s="396"/>
      <c r="G518" s="396"/>
      <c r="H518" s="397">
        <f>SUM(H519:H525)</f>
        <v>20498160.73</v>
      </c>
      <c r="I518" s="398"/>
      <c r="J518" s="398"/>
      <c r="K518" s="399"/>
      <c r="L518" s="399">
        <f>SUM(L519:L525)</f>
        <v>17968798.449999999</v>
      </c>
      <c r="M518" s="400"/>
      <c r="N518" s="400"/>
    </row>
    <row r="519" spans="1:14" x14ac:dyDescent="0.25">
      <c r="A519" s="359" t="s">
        <v>273</v>
      </c>
      <c r="B519" s="359"/>
      <c r="C519" s="359"/>
      <c r="D519" s="359"/>
      <c r="E519" s="359"/>
      <c r="F519" s="359"/>
      <c r="G519" s="359"/>
      <c r="H519" s="377">
        <v>0</v>
      </c>
      <c r="I519" s="378"/>
      <c r="J519" s="378"/>
      <c r="K519" s="379"/>
      <c r="L519" s="363">
        <v>0</v>
      </c>
      <c r="M519" s="364"/>
      <c r="N519" s="364"/>
    </row>
    <row r="520" spans="1:14" x14ac:dyDescent="0.25">
      <c r="A520" s="359" t="s">
        <v>275</v>
      </c>
      <c r="B520" s="359"/>
      <c r="C520" s="359"/>
      <c r="D520" s="359"/>
      <c r="E520" s="359"/>
      <c r="F520" s="359"/>
      <c r="G520" s="359"/>
      <c r="H520" s="377">
        <v>0</v>
      </c>
      <c r="I520" s="378"/>
      <c r="J520" s="378"/>
      <c r="K520" s="379"/>
      <c r="L520" s="363">
        <v>0</v>
      </c>
      <c r="M520" s="364"/>
      <c r="N520" s="364"/>
    </row>
    <row r="521" spans="1:14" x14ac:dyDescent="0.25">
      <c r="A521" s="359" t="s">
        <v>487</v>
      </c>
      <c r="B521" s="359"/>
      <c r="C521" s="359"/>
      <c r="D521" s="359"/>
      <c r="E521" s="359"/>
      <c r="F521" s="359"/>
      <c r="G521" s="359"/>
      <c r="H521" s="377">
        <v>0</v>
      </c>
      <c r="I521" s="378"/>
      <c r="J521" s="378"/>
      <c r="K521" s="379"/>
      <c r="L521" s="363">
        <v>0</v>
      </c>
      <c r="M521" s="364"/>
      <c r="N521" s="364"/>
    </row>
    <row r="522" spans="1:14" x14ac:dyDescent="0.25">
      <c r="A522" s="359" t="s">
        <v>281</v>
      </c>
      <c r="B522" s="359"/>
      <c r="C522" s="359"/>
      <c r="D522" s="359"/>
      <c r="E522" s="359"/>
      <c r="F522" s="359"/>
      <c r="G522" s="359"/>
      <c r="H522" s="377">
        <v>0</v>
      </c>
      <c r="I522" s="378"/>
      <c r="J522" s="378"/>
      <c r="K522" s="379"/>
      <c r="L522" s="363">
        <v>0</v>
      </c>
      <c r="M522" s="364"/>
      <c r="N522" s="364"/>
    </row>
    <row r="523" spans="1:14" x14ac:dyDescent="0.25">
      <c r="A523" s="359" t="s">
        <v>488</v>
      </c>
      <c r="B523" s="359"/>
      <c r="C523" s="359"/>
      <c r="D523" s="359"/>
      <c r="E523" s="359"/>
      <c r="F523" s="359"/>
      <c r="G523" s="359"/>
      <c r="H523" s="377">
        <v>20498160.73</v>
      </c>
      <c r="I523" s="378"/>
      <c r="J523" s="378"/>
      <c r="K523" s="379"/>
      <c r="L523" s="379">
        <v>17968798.449999999</v>
      </c>
      <c r="M523" s="380"/>
      <c r="N523" s="380"/>
    </row>
    <row r="524" spans="1:14" x14ac:dyDescent="0.25">
      <c r="A524" s="359" t="s">
        <v>489</v>
      </c>
      <c r="B524" s="359"/>
      <c r="C524" s="359"/>
      <c r="D524" s="359"/>
      <c r="E524" s="359"/>
      <c r="F524" s="359"/>
      <c r="G524" s="359"/>
      <c r="H524" s="377">
        <v>0</v>
      </c>
      <c r="I524" s="378"/>
      <c r="J524" s="378"/>
      <c r="K524" s="379"/>
      <c r="L524" s="379">
        <v>0</v>
      </c>
      <c r="M524" s="380"/>
      <c r="N524" s="380"/>
    </row>
    <row r="525" spans="1:14" x14ac:dyDescent="0.25">
      <c r="A525" s="359" t="s">
        <v>490</v>
      </c>
      <c r="B525" s="359"/>
      <c r="C525" s="359"/>
      <c r="D525" s="359"/>
      <c r="E525" s="359"/>
      <c r="F525" s="359"/>
      <c r="G525" s="359"/>
      <c r="H525" s="377">
        <v>0</v>
      </c>
      <c r="I525" s="378"/>
      <c r="J525" s="378"/>
      <c r="K525" s="379"/>
      <c r="L525" s="379">
        <v>0</v>
      </c>
      <c r="M525" s="380"/>
      <c r="N525" s="380"/>
    </row>
    <row r="526" spans="1:14" ht="24.95" customHeight="1" x14ac:dyDescent="0.25">
      <c r="A526" s="381"/>
      <c r="B526" s="381"/>
      <c r="C526" s="381"/>
      <c r="D526" s="381"/>
      <c r="E526" s="381"/>
      <c r="F526" s="381"/>
      <c r="G526" s="381"/>
      <c r="H526" s="382"/>
      <c r="I526" s="383"/>
      <c r="J526" s="383"/>
      <c r="K526" s="384"/>
      <c r="L526" s="376"/>
      <c r="M526" s="385"/>
      <c r="N526" s="385"/>
    </row>
    <row r="527" spans="1:14" x14ac:dyDescent="0.25">
      <c r="A527" s="365" t="s">
        <v>285</v>
      </c>
      <c r="B527" s="365"/>
      <c r="C527" s="365"/>
      <c r="D527" s="365"/>
      <c r="E527" s="365"/>
      <c r="F527" s="365"/>
      <c r="G527" s="365"/>
      <c r="H527" s="366">
        <f>SUM(H528:H535)</f>
        <v>5941529.1100000003</v>
      </c>
      <c r="I527" s="367"/>
      <c r="J527" s="367"/>
      <c r="K527" s="368"/>
      <c r="L527" s="368">
        <f>SUM(L528:L535)</f>
        <v>6707476.7999999998</v>
      </c>
      <c r="M527" s="369"/>
      <c r="N527" s="369"/>
    </row>
    <row r="528" spans="1:14" x14ac:dyDescent="0.25">
      <c r="A528" s="359" t="s">
        <v>491</v>
      </c>
      <c r="B528" s="359"/>
      <c r="C528" s="359"/>
      <c r="D528" s="359"/>
      <c r="E528" s="359"/>
      <c r="F528" s="359"/>
      <c r="G528" s="359"/>
      <c r="H528" s="374">
        <v>370626.26</v>
      </c>
      <c r="I528" s="375"/>
      <c r="J528" s="375"/>
      <c r="K528" s="376"/>
      <c r="L528" s="363">
        <v>2393904.98</v>
      </c>
      <c r="M528" s="364"/>
      <c r="N528" s="364"/>
    </row>
    <row r="529" spans="1:14" x14ac:dyDescent="0.25">
      <c r="A529" s="359" t="s">
        <v>492</v>
      </c>
      <c r="B529" s="359"/>
      <c r="C529" s="359"/>
      <c r="D529" s="359"/>
      <c r="E529" s="359"/>
      <c r="F529" s="359"/>
      <c r="G529" s="359"/>
      <c r="H529" s="374">
        <v>11813</v>
      </c>
      <c r="I529" s="375"/>
      <c r="J529" s="375"/>
      <c r="K529" s="376"/>
      <c r="L529" s="363">
        <v>13141.61</v>
      </c>
      <c r="M529" s="364"/>
      <c r="N529" s="364"/>
    </row>
    <row r="530" spans="1:14" x14ac:dyDescent="0.25">
      <c r="A530" s="359" t="s">
        <v>493</v>
      </c>
      <c r="B530" s="359"/>
      <c r="C530" s="359"/>
      <c r="D530" s="359"/>
      <c r="E530" s="359"/>
      <c r="F530" s="359"/>
      <c r="G530" s="359"/>
      <c r="H530" s="374">
        <v>0</v>
      </c>
      <c r="I530" s="375"/>
      <c r="J530" s="375"/>
      <c r="K530" s="376"/>
      <c r="L530" s="363">
        <v>0</v>
      </c>
      <c r="M530" s="364"/>
      <c r="N530" s="364"/>
    </row>
    <row r="531" spans="1:14" x14ac:dyDescent="0.25">
      <c r="A531" s="359" t="s">
        <v>494</v>
      </c>
      <c r="B531" s="359"/>
      <c r="C531" s="359"/>
      <c r="D531" s="359"/>
      <c r="E531" s="359"/>
      <c r="F531" s="359"/>
      <c r="G531" s="359"/>
      <c r="H531" s="374">
        <v>1849310.36</v>
      </c>
      <c r="I531" s="375"/>
      <c r="J531" s="375"/>
      <c r="K531" s="376"/>
      <c r="L531" s="363">
        <v>4146724.17</v>
      </c>
      <c r="M531" s="364"/>
      <c r="N531" s="364"/>
    </row>
    <row r="532" spans="1:14" x14ac:dyDescent="0.25">
      <c r="A532" s="359" t="s">
        <v>495</v>
      </c>
      <c r="B532" s="359"/>
      <c r="C532" s="359"/>
      <c r="D532" s="359"/>
      <c r="E532" s="359"/>
      <c r="F532" s="359"/>
      <c r="G532" s="359"/>
      <c r="H532" s="374">
        <v>0</v>
      </c>
      <c r="I532" s="375"/>
      <c r="J532" s="375"/>
      <c r="K532" s="376"/>
      <c r="L532" s="363">
        <v>0</v>
      </c>
      <c r="M532" s="364"/>
      <c r="N532" s="364"/>
    </row>
    <row r="533" spans="1:14" x14ac:dyDescent="0.25">
      <c r="A533" s="359" t="s">
        <v>496</v>
      </c>
      <c r="B533" s="359"/>
      <c r="C533" s="359"/>
      <c r="D533" s="359"/>
      <c r="E533" s="359"/>
      <c r="F533" s="359"/>
      <c r="G533" s="359"/>
      <c r="H533" s="360">
        <v>3709779.49</v>
      </c>
      <c r="I533" s="361"/>
      <c r="J533" s="361"/>
      <c r="K533" s="362"/>
      <c r="L533" s="363">
        <v>153706.04</v>
      </c>
      <c r="M533" s="364"/>
      <c r="N533" s="364"/>
    </row>
    <row r="534" spans="1:14" x14ac:dyDescent="0.25">
      <c r="A534" s="359" t="s">
        <v>497</v>
      </c>
      <c r="B534" s="359"/>
      <c r="C534" s="359"/>
      <c r="D534" s="359"/>
      <c r="E534" s="359"/>
      <c r="F534" s="359"/>
      <c r="G534" s="359"/>
      <c r="H534" s="360">
        <v>0</v>
      </c>
      <c r="I534" s="361"/>
      <c r="J534" s="361"/>
      <c r="K534" s="362"/>
      <c r="L534" s="363">
        <v>0</v>
      </c>
      <c r="M534" s="364"/>
      <c r="N534" s="364"/>
    </row>
    <row r="535" spans="1:14" x14ac:dyDescent="0.25">
      <c r="A535" s="359" t="s">
        <v>498</v>
      </c>
      <c r="B535" s="359"/>
      <c r="C535" s="359"/>
      <c r="D535" s="359"/>
      <c r="E535" s="359"/>
      <c r="F535" s="359"/>
      <c r="G535" s="359"/>
      <c r="H535" s="360">
        <v>0</v>
      </c>
      <c r="I535" s="361"/>
      <c r="J535" s="361"/>
      <c r="K535" s="362"/>
      <c r="L535" s="363">
        <v>0</v>
      </c>
      <c r="M535" s="364"/>
      <c r="N535" s="364"/>
    </row>
    <row r="536" spans="1:14" ht="24.95" customHeight="1" x14ac:dyDescent="0.25">
      <c r="A536" s="365"/>
      <c r="B536" s="365"/>
      <c r="C536" s="365"/>
      <c r="D536" s="365"/>
      <c r="E536" s="365"/>
      <c r="F536" s="365"/>
      <c r="G536" s="365"/>
      <c r="H536" s="370"/>
      <c r="I536" s="371"/>
      <c r="J536" s="371"/>
      <c r="K536" s="372"/>
      <c r="L536" s="362"/>
      <c r="M536" s="373"/>
      <c r="N536" s="373"/>
    </row>
    <row r="537" spans="1:14" x14ac:dyDescent="0.25">
      <c r="A537" s="365" t="s">
        <v>303</v>
      </c>
      <c r="B537" s="365"/>
      <c r="C537" s="365"/>
      <c r="D537" s="365"/>
      <c r="E537" s="365"/>
      <c r="F537" s="365"/>
      <c r="G537" s="365"/>
      <c r="H537" s="366">
        <v>0</v>
      </c>
      <c r="I537" s="367"/>
      <c r="J537" s="367"/>
      <c r="K537" s="368"/>
      <c r="L537" s="368">
        <f>SUM(L538:L538)</f>
        <v>0</v>
      </c>
      <c r="M537" s="369"/>
      <c r="N537" s="369"/>
    </row>
    <row r="538" spans="1:14" x14ac:dyDescent="0.25">
      <c r="A538" s="359"/>
      <c r="B538" s="359"/>
      <c r="C538" s="359"/>
      <c r="D538" s="359"/>
      <c r="E538" s="359"/>
      <c r="F538" s="359"/>
      <c r="G538" s="359"/>
      <c r="H538" s="360"/>
      <c r="I538" s="361"/>
      <c r="J538" s="361"/>
      <c r="K538" s="362"/>
      <c r="L538" s="363"/>
      <c r="M538" s="364"/>
      <c r="N538" s="364"/>
    </row>
    <row r="539" spans="1:14" x14ac:dyDescent="0.25">
      <c r="A539" s="352" t="s">
        <v>207</v>
      </c>
      <c r="B539" s="352"/>
      <c r="C539" s="352"/>
      <c r="D539" s="352"/>
      <c r="E539" s="352"/>
      <c r="F539" s="352"/>
      <c r="G539" s="352"/>
      <c r="H539" s="353">
        <f>H518+H527+H537</f>
        <v>26439689.84</v>
      </c>
      <c r="I539" s="353"/>
      <c r="J539" s="353"/>
      <c r="K539" s="353"/>
      <c r="L539" s="354">
        <f>L518+L527+L537</f>
        <v>24676275.25</v>
      </c>
      <c r="M539" s="353"/>
      <c r="N539" s="353"/>
    </row>
    <row r="541" spans="1:14" ht="15" customHeight="1" x14ac:dyDescent="0.25">
      <c r="A541" s="355" t="s">
        <v>460</v>
      </c>
      <c r="B541" s="355"/>
      <c r="C541" s="355"/>
      <c r="D541" s="355"/>
      <c r="E541" s="355"/>
      <c r="F541" s="355"/>
      <c r="G541" s="355"/>
      <c r="H541" s="355"/>
      <c r="I541" s="355"/>
      <c r="J541" s="355"/>
      <c r="K541" s="355"/>
      <c r="L541" s="355"/>
      <c r="M541" s="355"/>
      <c r="N541" s="355"/>
    </row>
    <row r="542" spans="1:14" ht="5.0999999999999996" customHeight="1" x14ac:dyDescent="0.25"/>
    <row r="543" spans="1:14" ht="27.75" customHeight="1" x14ac:dyDescent="0.25">
      <c r="A543" s="356" t="s">
        <v>500</v>
      </c>
      <c r="B543" s="356"/>
      <c r="C543" s="356"/>
      <c r="D543" s="356"/>
      <c r="E543" s="356"/>
      <c r="F543" s="356"/>
      <c r="G543" s="356"/>
      <c r="H543" s="356"/>
      <c r="I543" s="356"/>
      <c r="J543" s="356"/>
      <c r="K543" s="356"/>
      <c r="L543" s="356"/>
      <c r="M543" s="356"/>
      <c r="N543" s="356"/>
    </row>
    <row r="544" spans="1:14" ht="5.0999999999999996" customHeight="1" x14ac:dyDescent="0.25"/>
    <row r="545" spans="1:14" x14ac:dyDescent="0.25">
      <c r="A545" s="357" t="s">
        <v>462</v>
      </c>
      <c r="B545" s="357"/>
      <c r="C545" s="357"/>
      <c r="D545" s="357"/>
      <c r="E545" s="357"/>
      <c r="F545" s="358">
        <v>2024</v>
      </c>
      <c r="G545" s="358"/>
      <c r="H545" s="358"/>
      <c r="I545" s="358"/>
      <c r="J545" s="358">
        <v>2023</v>
      </c>
      <c r="K545" s="358"/>
      <c r="L545" s="358"/>
    </row>
    <row r="546" spans="1:14" ht="25.5" customHeight="1" x14ac:dyDescent="0.25">
      <c r="A546" s="347" t="s">
        <v>501</v>
      </c>
      <c r="B546" s="347"/>
      <c r="C546" s="347"/>
      <c r="D546" s="347"/>
      <c r="E546" s="347"/>
      <c r="F546" s="348">
        <v>5178849.78</v>
      </c>
      <c r="G546" s="348"/>
      <c r="H546" s="348"/>
      <c r="I546" s="348"/>
      <c r="J546" s="349">
        <v>-28120503.600000001</v>
      </c>
      <c r="K546" s="349"/>
      <c r="L546" s="349"/>
    </row>
    <row r="547" spans="1:14" ht="28.5" customHeight="1" x14ac:dyDescent="0.25">
      <c r="A547" s="350" t="s">
        <v>502</v>
      </c>
      <c r="B547" s="350"/>
      <c r="C547" s="350"/>
      <c r="D547" s="350"/>
      <c r="E547" s="350"/>
      <c r="F547" s="351">
        <f>SUM(F548:F554)</f>
        <v>107693867.14</v>
      </c>
      <c r="G547" s="351"/>
      <c r="H547" s="351"/>
      <c r="I547" s="351"/>
      <c r="J547" s="351">
        <f>SUM(J548:J554)</f>
        <v>51372251.270000003</v>
      </c>
      <c r="K547" s="351"/>
      <c r="L547" s="351"/>
    </row>
    <row r="548" spans="1:14" ht="23.25" customHeight="1" x14ac:dyDescent="0.25">
      <c r="A548" s="346" t="s">
        <v>268</v>
      </c>
      <c r="B548" s="346"/>
      <c r="C548" s="346"/>
      <c r="D548" s="346"/>
      <c r="E548" s="346"/>
      <c r="F548" s="345">
        <v>48899186.399999999</v>
      </c>
      <c r="G548" s="345"/>
      <c r="H548" s="345"/>
      <c r="I548" s="345"/>
      <c r="J548" s="345">
        <v>49189074.380000003</v>
      </c>
      <c r="K548" s="345"/>
      <c r="L548" s="345"/>
    </row>
    <row r="549" spans="1:14" ht="26.25" customHeight="1" x14ac:dyDescent="0.25">
      <c r="A549" s="346" t="s">
        <v>299</v>
      </c>
      <c r="B549" s="346"/>
      <c r="C549" s="346"/>
      <c r="D549" s="346"/>
      <c r="E549" s="346"/>
      <c r="F549" s="345">
        <v>0</v>
      </c>
      <c r="G549" s="345"/>
      <c r="H549" s="345"/>
      <c r="I549" s="345"/>
      <c r="J549" s="345">
        <v>0</v>
      </c>
      <c r="K549" s="345"/>
      <c r="L549" s="345"/>
    </row>
    <row r="550" spans="1:14" ht="24.75" customHeight="1" x14ac:dyDescent="0.25">
      <c r="A550" s="346" t="s">
        <v>503</v>
      </c>
      <c r="B550" s="346"/>
      <c r="C550" s="346"/>
      <c r="D550" s="346"/>
      <c r="E550" s="346"/>
      <c r="F550" s="345">
        <v>0</v>
      </c>
      <c r="G550" s="345"/>
      <c r="H550" s="345"/>
      <c r="I550" s="345"/>
      <c r="J550" s="345">
        <v>0</v>
      </c>
      <c r="K550" s="345"/>
      <c r="L550" s="345"/>
    </row>
    <row r="551" spans="1:14" ht="27.75" customHeight="1" x14ac:dyDescent="0.25">
      <c r="A551" s="343" t="s">
        <v>504</v>
      </c>
      <c r="B551" s="343"/>
      <c r="C551" s="343"/>
      <c r="D551" s="343"/>
      <c r="E551" s="343"/>
      <c r="F551" s="345">
        <v>0</v>
      </c>
      <c r="G551" s="345"/>
      <c r="H551" s="345"/>
      <c r="I551" s="345"/>
      <c r="J551" s="345">
        <v>0</v>
      </c>
      <c r="K551" s="345"/>
      <c r="L551" s="345"/>
    </row>
    <row r="552" spans="1:14" ht="27.75" customHeight="1" x14ac:dyDescent="0.25">
      <c r="A552" s="343" t="s">
        <v>505</v>
      </c>
      <c r="B552" s="343"/>
      <c r="C552" s="343"/>
      <c r="D552" s="343"/>
      <c r="E552" s="343"/>
      <c r="F552" s="345">
        <v>0</v>
      </c>
      <c r="G552" s="345"/>
      <c r="H552" s="345"/>
      <c r="I552" s="345"/>
      <c r="J552" s="345">
        <v>0</v>
      </c>
      <c r="K552" s="345"/>
      <c r="L552" s="345"/>
    </row>
    <row r="553" spans="1:14" ht="26.25" customHeight="1" x14ac:dyDescent="0.25">
      <c r="A553" s="343" t="s">
        <v>506</v>
      </c>
      <c r="B553" s="343"/>
      <c r="C553" s="343"/>
      <c r="D553" s="343"/>
      <c r="E553" s="343"/>
      <c r="F553" s="344">
        <v>0</v>
      </c>
      <c r="G553" s="344"/>
      <c r="H553" s="344"/>
      <c r="I553" s="344"/>
      <c r="J553" s="344">
        <v>267621.63</v>
      </c>
      <c r="K553" s="344"/>
      <c r="L553" s="344"/>
    </row>
    <row r="554" spans="1:14" ht="26.25" customHeight="1" x14ac:dyDescent="0.25">
      <c r="A554" s="343" t="s">
        <v>168</v>
      </c>
      <c r="B554" s="343"/>
      <c r="C554" s="343"/>
      <c r="D554" s="343"/>
      <c r="E554" s="343"/>
      <c r="F554" s="344">
        <v>58794680.740000002</v>
      </c>
      <c r="G554" s="344"/>
      <c r="H554" s="344"/>
      <c r="I554" s="344"/>
      <c r="J554" s="344">
        <v>1915555.26</v>
      </c>
      <c r="K554" s="344"/>
      <c r="L554" s="344"/>
    </row>
    <row r="555" spans="1:14" ht="23.25" customHeight="1" x14ac:dyDescent="0.25">
      <c r="A555" s="343" t="s">
        <v>507</v>
      </c>
      <c r="B555" s="343"/>
      <c r="C555" s="343"/>
      <c r="D555" s="343"/>
      <c r="E555" s="343"/>
      <c r="F555" s="344">
        <v>0</v>
      </c>
      <c r="G555" s="344"/>
      <c r="H555" s="344"/>
      <c r="I555" s="344"/>
      <c r="J555" s="344">
        <v>0</v>
      </c>
      <c r="K555" s="344"/>
      <c r="L555" s="344"/>
    </row>
    <row r="556" spans="1:14" ht="30.75" customHeight="1" x14ac:dyDescent="0.25">
      <c r="A556" s="341" t="s">
        <v>508</v>
      </c>
      <c r="B556" s="341"/>
      <c r="C556" s="341"/>
      <c r="D556" s="341"/>
      <c r="E556" s="341"/>
      <c r="F556" s="342">
        <f>F546+F547</f>
        <v>112872716.92</v>
      </c>
      <c r="G556" s="342"/>
      <c r="H556" s="342"/>
      <c r="I556" s="342"/>
      <c r="J556" s="342">
        <f>J546+J547</f>
        <v>23251747.670000002</v>
      </c>
      <c r="K556" s="342"/>
      <c r="L556" s="342"/>
    </row>
    <row r="557" spans="1:14" ht="5.0999999999999996" customHeight="1" x14ac:dyDescent="0.25"/>
    <row r="558" spans="1:14" x14ac:dyDescent="0.25">
      <c r="A558" s="291" t="s">
        <v>499</v>
      </c>
      <c r="B558" s="291"/>
      <c r="C558" s="291"/>
      <c r="D558" s="291"/>
      <c r="E558" s="291"/>
      <c r="F558" s="291"/>
      <c r="G558" s="291"/>
      <c r="H558" s="291"/>
      <c r="I558" s="291"/>
      <c r="J558" s="291"/>
      <c r="K558" s="291"/>
      <c r="L558" s="291"/>
      <c r="M558" s="291"/>
      <c r="N558" s="291"/>
    </row>
    <row r="559" spans="1:14" hidden="1" x14ac:dyDescent="0.25">
      <c r="A559" s="41" t="s">
        <v>509</v>
      </c>
    </row>
    <row r="560" spans="1:14" hidden="1" x14ac:dyDescent="0.25"/>
    <row r="561" spans="1:11" hidden="1" x14ac:dyDescent="0.25"/>
    <row r="562" spans="1:11" hidden="1" x14ac:dyDescent="0.25"/>
    <row r="563" spans="1:11" ht="24.75" hidden="1" customHeight="1" x14ac:dyDescent="0.25">
      <c r="A563" s="315" t="s">
        <v>522</v>
      </c>
      <c r="B563" s="316"/>
      <c r="C563" s="316"/>
      <c r="D563" s="316"/>
      <c r="E563" s="316"/>
      <c r="F563" s="316"/>
      <c r="G563" s="316"/>
      <c r="H563" s="316"/>
      <c r="I563" s="316"/>
      <c r="J563" s="316"/>
      <c r="K563" s="317"/>
    </row>
    <row r="564" spans="1:11" ht="22.5" hidden="1" customHeight="1" x14ac:dyDescent="0.25">
      <c r="A564" s="318" t="s">
        <v>523</v>
      </c>
      <c r="B564" s="319"/>
      <c r="C564" s="319"/>
      <c r="D564" s="319"/>
      <c r="E564" s="319"/>
      <c r="F564" s="319"/>
      <c r="G564" s="319"/>
      <c r="H564" s="319"/>
      <c r="I564" s="319"/>
      <c r="J564" s="319"/>
      <c r="K564" s="320"/>
    </row>
    <row r="565" spans="1:11" ht="24.75" hidden="1" customHeight="1" x14ac:dyDescent="0.25">
      <c r="A565" s="318" t="s">
        <v>524</v>
      </c>
      <c r="B565" s="319"/>
      <c r="C565" s="319"/>
      <c r="D565" s="319"/>
      <c r="E565" s="319"/>
      <c r="F565" s="319"/>
      <c r="G565" s="319"/>
      <c r="H565" s="319"/>
      <c r="I565" s="319"/>
      <c r="J565" s="319"/>
      <c r="K565" s="320"/>
    </row>
    <row r="566" spans="1:11" ht="21.75" hidden="1" customHeight="1" thickBot="1" x14ac:dyDescent="0.3">
      <c r="A566" s="321" t="s">
        <v>525</v>
      </c>
      <c r="B566" s="322"/>
      <c r="C566" s="322"/>
      <c r="D566" s="322"/>
      <c r="E566" s="322"/>
      <c r="F566" s="322"/>
      <c r="G566" s="322"/>
      <c r="H566" s="322"/>
      <c r="I566" s="322"/>
      <c r="J566" s="322"/>
      <c r="K566" s="323"/>
    </row>
    <row r="567" spans="1:11" ht="27" hidden="1" customHeight="1" thickBot="1" x14ac:dyDescent="0.3">
      <c r="A567" s="324" t="s">
        <v>462</v>
      </c>
      <c r="B567" s="325"/>
      <c r="C567" s="325"/>
      <c r="D567" s="325"/>
      <c r="E567" s="325"/>
      <c r="F567" s="325"/>
      <c r="G567" s="325"/>
      <c r="H567" s="326"/>
      <c r="I567" s="324">
        <v>2023</v>
      </c>
      <c r="J567" s="325"/>
      <c r="K567" s="326"/>
    </row>
    <row r="568" spans="1:11" s="224" customFormat="1" ht="30" hidden="1" customHeight="1" thickBot="1" x14ac:dyDescent="0.3">
      <c r="A568" s="309" t="s">
        <v>526</v>
      </c>
      <c r="B568" s="310"/>
      <c r="C568" s="310"/>
      <c r="D568" s="310"/>
      <c r="E568" s="310"/>
      <c r="F568" s="310"/>
      <c r="G568" s="310"/>
      <c r="H568" s="310"/>
      <c r="I568" s="311"/>
      <c r="J568" s="312"/>
      <c r="K568" s="313"/>
    </row>
    <row r="569" spans="1:11" s="224" customFormat="1" ht="6" hidden="1" customHeight="1" thickBot="1" x14ac:dyDescent="0.25">
      <c r="A569" s="314"/>
      <c r="B569" s="314"/>
      <c r="C569" s="314"/>
      <c r="D569" s="314"/>
      <c r="E569" s="314"/>
      <c r="F569" s="314"/>
      <c r="G569" s="314"/>
      <c r="H569" s="314"/>
    </row>
    <row r="570" spans="1:11" s="224" customFormat="1" ht="24.75" hidden="1" customHeight="1" x14ac:dyDescent="0.25">
      <c r="A570" s="305" t="s">
        <v>527</v>
      </c>
      <c r="B570" s="306"/>
      <c r="C570" s="306"/>
      <c r="D570" s="306"/>
      <c r="E570" s="306"/>
      <c r="F570" s="306"/>
      <c r="G570" s="306"/>
      <c r="H570" s="306"/>
      <c r="I570" s="307"/>
      <c r="J570" s="307"/>
      <c r="K570" s="308"/>
    </row>
    <row r="571" spans="1:11" ht="20.100000000000001" hidden="1" customHeight="1" x14ac:dyDescent="0.25">
      <c r="A571" s="297" t="s">
        <v>528</v>
      </c>
      <c r="B571" s="292"/>
      <c r="C571" s="292"/>
      <c r="D571" s="292"/>
      <c r="E571" s="292"/>
      <c r="F571" s="292"/>
      <c r="G571" s="292"/>
      <c r="H571" s="292"/>
      <c r="I571" s="293"/>
      <c r="J571" s="293"/>
      <c r="K571" s="298"/>
    </row>
    <row r="572" spans="1:11" ht="20.100000000000001" hidden="1" customHeight="1" x14ac:dyDescent="0.25">
      <c r="A572" s="297" t="s">
        <v>529</v>
      </c>
      <c r="B572" s="292"/>
      <c r="C572" s="292"/>
      <c r="D572" s="292"/>
      <c r="E572" s="292"/>
      <c r="F572" s="292"/>
      <c r="G572" s="292"/>
      <c r="H572" s="292"/>
      <c r="I572" s="293"/>
      <c r="J572" s="293"/>
      <c r="K572" s="298"/>
    </row>
    <row r="573" spans="1:11" ht="20.100000000000001" hidden="1" customHeight="1" x14ac:dyDescent="0.25">
      <c r="A573" s="297" t="s">
        <v>530</v>
      </c>
      <c r="B573" s="292"/>
      <c r="C573" s="292"/>
      <c r="D573" s="292"/>
      <c r="E573" s="292"/>
      <c r="F573" s="292"/>
      <c r="G573" s="292"/>
      <c r="H573" s="292"/>
      <c r="I573" s="293"/>
      <c r="J573" s="293"/>
      <c r="K573" s="298"/>
    </row>
    <row r="574" spans="1:11" ht="20.100000000000001" hidden="1" customHeight="1" x14ac:dyDescent="0.25">
      <c r="A574" s="297" t="s">
        <v>531</v>
      </c>
      <c r="B574" s="292"/>
      <c r="C574" s="292"/>
      <c r="D574" s="292"/>
      <c r="E574" s="292"/>
      <c r="F574" s="292"/>
      <c r="G574" s="292"/>
      <c r="H574" s="292"/>
      <c r="I574" s="293"/>
      <c r="J574" s="293"/>
      <c r="K574" s="298"/>
    </row>
    <row r="575" spans="1:11" ht="20.100000000000001" hidden="1" customHeight="1" x14ac:dyDescent="0.25">
      <c r="A575" s="339" t="s">
        <v>532</v>
      </c>
      <c r="B575" s="340"/>
      <c r="C575" s="340"/>
      <c r="D575" s="340"/>
      <c r="E575" s="340"/>
      <c r="F575" s="340"/>
      <c r="G575" s="340"/>
      <c r="H575" s="340"/>
      <c r="I575" s="293"/>
      <c r="J575" s="293"/>
      <c r="K575" s="298"/>
    </row>
    <row r="576" spans="1:11" ht="20.100000000000001" hidden="1" customHeight="1" thickBot="1" x14ac:dyDescent="0.3">
      <c r="A576" s="334" t="s">
        <v>533</v>
      </c>
      <c r="B576" s="335"/>
      <c r="C576" s="335"/>
      <c r="D576" s="335"/>
      <c r="E576" s="335"/>
      <c r="F576" s="335"/>
      <c r="G576" s="335"/>
      <c r="H576" s="335"/>
      <c r="I576" s="329"/>
      <c r="J576" s="329"/>
      <c r="K576" s="330"/>
    </row>
    <row r="577" spans="1:14" ht="6" hidden="1" customHeight="1" thickBot="1" x14ac:dyDescent="0.25">
      <c r="A577" s="336"/>
      <c r="B577" s="336"/>
      <c r="C577" s="336"/>
      <c r="D577" s="336"/>
      <c r="E577" s="336"/>
      <c r="F577" s="336"/>
      <c r="G577" s="336"/>
      <c r="H577" s="336"/>
    </row>
    <row r="578" spans="1:14" s="224" customFormat="1" ht="29.25" hidden="1" customHeight="1" x14ac:dyDescent="0.25">
      <c r="A578" s="305" t="s">
        <v>534</v>
      </c>
      <c r="B578" s="306"/>
      <c r="C578" s="306"/>
      <c r="D578" s="306"/>
      <c r="E578" s="306"/>
      <c r="F578" s="306"/>
      <c r="G578" s="306"/>
      <c r="H578" s="306"/>
      <c r="I578" s="337"/>
      <c r="J578" s="337"/>
      <c r="K578" s="338"/>
    </row>
    <row r="579" spans="1:14" hidden="1" x14ac:dyDescent="0.25">
      <c r="A579" s="297" t="s">
        <v>535</v>
      </c>
      <c r="B579" s="292"/>
      <c r="C579" s="292"/>
      <c r="D579" s="292"/>
      <c r="E579" s="292"/>
      <c r="F579" s="292"/>
      <c r="G579" s="292"/>
      <c r="H579" s="292"/>
      <c r="I579" s="293"/>
      <c r="J579" s="293"/>
      <c r="K579" s="298"/>
    </row>
    <row r="580" spans="1:14" ht="20.100000000000001" hidden="1" customHeight="1" x14ac:dyDescent="0.25">
      <c r="A580" s="297" t="s">
        <v>536</v>
      </c>
      <c r="B580" s="292"/>
      <c r="C580" s="292"/>
      <c r="D580" s="292"/>
      <c r="E580" s="292"/>
      <c r="F580" s="292"/>
      <c r="G580" s="292"/>
      <c r="H580" s="292"/>
      <c r="I580" s="293"/>
      <c r="J580" s="293"/>
      <c r="K580" s="298"/>
    </row>
    <row r="581" spans="1:14" ht="20.100000000000001" hidden="1" customHeight="1" thickBot="1" x14ac:dyDescent="0.3">
      <c r="A581" s="327" t="s">
        <v>537</v>
      </c>
      <c r="B581" s="328"/>
      <c r="C581" s="328"/>
      <c r="D581" s="328"/>
      <c r="E581" s="328"/>
      <c r="F581" s="328"/>
      <c r="G581" s="328"/>
      <c r="H581" s="328"/>
      <c r="I581" s="329"/>
      <c r="J581" s="329"/>
      <c r="K581" s="330"/>
    </row>
    <row r="582" spans="1:14" ht="7.5" hidden="1" customHeight="1" thickBot="1" x14ac:dyDescent="0.25">
      <c r="A582" s="225"/>
      <c r="B582" s="225"/>
      <c r="C582" s="225"/>
      <c r="D582" s="225"/>
      <c r="E582" s="225"/>
      <c r="F582" s="225"/>
      <c r="G582" s="225"/>
      <c r="H582" s="225"/>
      <c r="I582" s="225"/>
      <c r="J582" s="225"/>
      <c r="K582" s="225"/>
    </row>
    <row r="583" spans="1:14" ht="30" hidden="1" customHeight="1" thickBot="1" x14ac:dyDescent="0.3">
      <c r="A583" s="309" t="s">
        <v>538</v>
      </c>
      <c r="B583" s="310"/>
      <c r="C583" s="310"/>
      <c r="D583" s="310"/>
      <c r="E583" s="310"/>
      <c r="F583" s="310"/>
      <c r="G583" s="310"/>
      <c r="H583" s="310"/>
      <c r="I583" s="331"/>
      <c r="J583" s="332"/>
      <c r="K583" s="333"/>
    </row>
    <row r="584" spans="1:14" hidden="1" x14ac:dyDescent="0.25">
      <c r="A584" s="291" t="s">
        <v>499</v>
      </c>
      <c r="B584" s="291"/>
      <c r="C584" s="291"/>
      <c r="D584" s="291"/>
      <c r="E584" s="291"/>
      <c r="F584" s="291"/>
      <c r="G584" s="291"/>
      <c r="H584" s="291"/>
      <c r="I584" s="291"/>
      <c r="J584" s="291"/>
      <c r="K584" s="291"/>
      <c r="L584" s="291"/>
      <c r="M584" s="291"/>
      <c r="N584" s="291"/>
    </row>
    <row r="585" spans="1:14" hidden="1" x14ac:dyDescent="0.25"/>
    <row r="586" spans="1:14" hidden="1" x14ac:dyDescent="0.25"/>
    <row r="587" spans="1:14" ht="24.75" hidden="1" customHeight="1" x14ac:dyDescent="0.25">
      <c r="A587" s="315" t="s">
        <v>522</v>
      </c>
      <c r="B587" s="316"/>
      <c r="C587" s="316"/>
      <c r="D587" s="316"/>
      <c r="E587" s="316"/>
      <c r="F587" s="316"/>
      <c r="G587" s="316"/>
      <c r="H587" s="316"/>
      <c r="I587" s="316"/>
      <c r="J587" s="316"/>
      <c r="K587" s="317"/>
    </row>
    <row r="588" spans="1:14" ht="22.5" hidden="1" customHeight="1" x14ac:dyDescent="0.25">
      <c r="A588" s="318" t="s">
        <v>523</v>
      </c>
      <c r="B588" s="319"/>
      <c r="C588" s="319"/>
      <c r="D588" s="319"/>
      <c r="E588" s="319"/>
      <c r="F588" s="319"/>
      <c r="G588" s="319"/>
      <c r="H588" s="319"/>
      <c r="I588" s="319"/>
      <c r="J588" s="319"/>
      <c r="K588" s="320"/>
    </row>
    <row r="589" spans="1:14" ht="24.75" hidden="1" customHeight="1" x14ac:dyDescent="0.25">
      <c r="A589" s="318" t="s">
        <v>524</v>
      </c>
      <c r="B589" s="319"/>
      <c r="C589" s="319"/>
      <c r="D589" s="319"/>
      <c r="E589" s="319"/>
      <c r="F589" s="319"/>
      <c r="G589" s="319"/>
      <c r="H589" s="319"/>
      <c r="I589" s="319"/>
      <c r="J589" s="319"/>
      <c r="K589" s="320"/>
    </row>
    <row r="590" spans="1:14" ht="21.75" hidden="1" customHeight="1" thickBot="1" x14ac:dyDescent="0.3">
      <c r="A590" s="321" t="s">
        <v>525</v>
      </c>
      <c r="B590" s="322"/>
      <c r="C590" s="322"/>
      <c r="D590" s="322"/>
      <c r="E590" s="322"/>
      <c r="F590" s="322"/>
      <c r="G590" s="322"/>
      <c r="H590" s="322"/>
      <c r="I590" s="322"/>
      <c r="J590" s="322"/>
      <c r="K590" s="323"/>
    </row>
    <row r="591" spans="1:14" ht="27" hidden="1" customHeight="1" thickBot="1" x14ac:dyDescent="0.3">
      <c r="A591" s="324" t="s">
        <v>462</v>
      </c>
      <c r="B591" s="325"/>
      <c r="C591" s="325"/>
      <c r="D591" s="325"/>
      <c r="E591" s="325"/>
      <c r="F591" s="325"/>
      <c r="G591" s="325"/>
      <c r="H591" s="326"/>
      <c r="I591" s="324">
        <v>2023</v>
      </c>
      <c r="J591" s="325"/>
      <c r="K591" s="326"/>
    </row>
    <row r="592" spans="1:14" s="224" customFormat="1" ht="30" hidden="1" customHeight="1" thickBot="1" x14ac:dyDescent="0.3">
      <c r="A592" s="309" t="s">
        <v>539</v>
      </c>
      <c r="B592" s="310"/>
      <c r="C592" s="310"/>
      <c r="D592" s="310"/>
      <c r="E592" s="310"/>
      <c r="F592" s="310"/>
      <c r="G592" s="310"/>
      <c r="H592" s="310"/>
      <c r="I592" s="311"/>
      <c r="J592" s="312"/>
      <c r="K592" s="313"/>
    </row>
    <row r="593" spans="1:11" s="224" customFormat="1" ht="6" hidden="1" customHeight="1" thickBot="1" x14ac:dyDescent="0.25">
      <c r="A593" s="314"/>
      <c r="B593" s="314"/>
      <c r="C593" s="314"/>
      <c r="D593" s="314"/>
      <c r="E593" s="314"/>
      <c r="F593" s="314"/>
      <c r="G593" s="314"/>
      <c r="H593" s="314"/>
    </row>
    <row r="594" spans="1:11" s="224" customFormat="1" ht="24.75" hidden="1" customHeight="1" x14ac:dyDescent="0.25">
      <c r="A594" s="305" t="s">
        <v>540</v>
      </c>
      <c r="B594" s="306"/>
      <c r="C594" s="306"/>
      <c r="D594" s="306"/>
      <c r="E594" s="306"/>
      <c r="F594" s="306"/>
      <c r="G594" s="306"/>
      <c r="H594" s="306"/>
      <c r="I594" s="307"/>
      <c r="J594" s="307"/>
      <c r="K594" s="308"/>
    </row>
    <row r="595" spans="1:11" ht="20.100000000000001" hidden="1" customHeight="1" x14ac:dyDescent="0.25">
      <c r="A595" s="297" t="s">
        <v>541</v>
      </c>
      <c r="B595" s="292"/>
      <c r="C595" s="292"/>
      <c r="D595" s="292"/>
      <c r="E595" s="292"/>
      <c r="F595" s="292"/>
      <c r="G595" s="292"/>
      <c r="H595" s="292"/>
      <c r="I595" s="293"/>
      <c r="J595" s="293"/>
      <c r="K595" s="298"/>
    </row>
    <row r="596" spans="1:11" ht="20.100000000000001" hidden="1" customHeight="1" x14ac:dyDescent="0.25">
      <c r="A596" s="297" t="s">
        <v>542</v>
      </c>
      <c r="B596" s="292"/>
      <c r="C596" s="292"/>
      <c r="D596" s="292"/>
      <c r="E596" s="292"/>
      <c r="F596" s="292"/>
      <c r="G596" s="292"/>
      <c r="H596" s="292"/>
      <c r="I596" s="293"/>
      <c r="J596" s="293"/>
      <c r="K596" s="298"/>
    </row>
    <row r="597" spans="1:11" ht="20.100000000000001" hidden="1" customHeight="1" x14ac:dyDescent="0.25">
      <c r="A597" s="297" t="s">
        <v>543</v>
      </c>
      <c r="B597" s="292"/>
      <c r="C597" s="292"/>
      <c r="D597" s="292"/>
      <c r="E597" s="292"/>
      <c r="F597" s="292"/>
      <c r="G597" s="292"/>
      <c r="H597" s="292"/>
      <c r="I597" s="293"/>
      <c r="J597" s="293"/>
      <c r="K597" s="298"/>
    </row>
    <row r="598" spans="1:11" ht="20.100000000000001" hidden="1" customHeight="1" x14ac:dyDescent="0.25">
      <c r="A598" s="297" t="s">
        <v>544</v>
      </c>
      <c r="B598" s="292"/>
      <c r="C598" s="292"/>
      <c r="D598" s="292"/>
      <c r="E598" s="292"/>
      <c r="F598" s="292"/>
      <c r="G598" s="292"/>
      <c r="H598" s="292"/>
      <c r="I598" s="293"/>
      <c r="J598" s="293"/>
      <c r="K598" s="298"/>
    </row>
    <row r="599" spans="1:11" ht="20.100000000000001" hidden="1" customHeight="1" x14ac:dyDescent="0.25">
      <c r="A599" s="297" t="s">
        <v>545</v>
      </c>
      <c r="B599" s="292"/>
      <c r="C599" s="292"/>
      <c r="D599" s="292"/>
      <c r="E599" s="292"/>
      <c r="F599" s="292"/>
      <c r="G599" s="292"/>
      <c r="H599" s="292"/>
      <c r="I599" s="293"/>
      <c r="J599" s="293"/>
      <c r="K599" s="298"/>
    </row>
    <row r="600" spans="1:11" ht="20.100000000000001" hidden="1" customHeight="1" x14ac:dyDescent="0.25">
      <c r="A600" s="299" t="s">
        <v>546</v>
      </c>
      <c r="B600" s="300"/>
      <c r="C600" s="300"/>
      <c r="D600" s="300"/>
      <c r="E600" s="300"/>
      <c r="F600" s="300"/>
      <c r="G600" s="300"/>
      <c r="H600" s="301"/>
      <c r="I600" s="302"/>
      <c r="J600" s="303"/>
      <c r="K600" s="304"/>
    </row>
    <row r="601" spans="1:11" ht="20.100000000000001" hidden="1" customHeight="1" x14ac:dyDescent="0.25">
      <c r="A601" s="299" t="s">
        <v>547</v>
      </c>
      <c r="B601" s="300"/>
      <c r="C601" s="300"/>
      <c r="D601" s="300"/>
      <c r="E601" s="300"/>
      <c r="F601" s="300"/>
      <c r="G601" s="300"/>
      <c r="H601" s="301"/>
      <c r="I601" s="302"/>
      <c r="J601" s="303"/>
      <c r="K601" s="304"/>
    </row>
    <row r="602" spans="1:11" ht="20.100000000000001" hidden="1" customHeight="1" x14ac:dyDescent="0.25">
      <c r="A602" s="299" t="s">
        <v>548</v>
      </c>
      <c r="B602" s="300"/>
      <c r="C602" s="300"/>
      <c r="D602" s="300"/>
      <c r="E602" s="300"/>
      <c r="F602" s="300"/>
      <c r="G602" s="300"/>
      <c r="H602" s="301"/>
      <c r="I602" s="302"/>
      <c r="J602" s="303"/>
      <c r="K602" s="304"/>
    </row>
    <row r="603" spans="1:11" ht="20.100000000000001" hidden="1" customHeight="1" x14ac:dyDescent="0.25">
      <c r="A603" s="299" t="s">
        <v>549</v>
      </c>
      <c r="B603" s="300"/>
      <c r="C603" s="300"/>
      <c r="D603" s="300"/>
      <c r="E603" s="300"/>
      <c r="F603" s="300"/>
      <c r="G603" s="300"/>
      <c r="H603" s="301"/>
      <c r="I603" s="302"/>
      <c r="J603" s="303"/>
      <c r="K603" s="304"/>
    </row>
    <row r="604" spans="1:11" ht="20.100000000000001" hidden="1" customHeight="1" x14ac:dyDescent="0.25">
      <c r="A604" s="299" t="s">
        <v>550</v>
      </c>
      <c r="B604" s="300"/>
      <c r="C604" s="300"/>
      <c r="D604" s="300"/>
      <c r="E604" s="300"/>
      <c r="F604" s="300"/>
      <c r="G604" s="300"/>
      <c r="H604" s="301"/>
      <c r="I604" s="302"/>
      <c r="J604" s="303"/>
      <c r="K604" s="304"/>
    </row>
    <row r="605" spans="1:11" ht="20.100000000000001" hidden="1" customHeight="1" x14ac:dyDescent="0.25">
      <c r="A605" s="299" t="s">
        <v>551</v>
      </c>
      <c r="B605" s="300"/>
      <c r="C605" s="300"/>
      <c r="D605" s="300"/>
      <c r="E605" s="300"/>
      <c r="F605" s="300"/>
      <c r="G605" s="300"/>
      <c r="H605" s="301"/>
      <c r="I605" s="302"/>
      <c r="J605" s="303"/>
      <c r="K605" s="304"/>
    </row>
    <row r="606" spans="1:11" ht="20.100000000000001" hidden="1" customHeight="1" x14ac:dyDescent="0.25">
      <c r="A606" s="299" t="s">
        <v>552</v>
      </c>
      <c r="B606" s="300"/>
      <c r="C606" s="300"/>
      <c r="D606" s="300"/>
      <c r="E606" s="300"/>
      <c r="F606" s="300"/>
      <c r="G606" s="300"/>
      <c r="H606" s="301"/>
      <c r="I606" s="302"/>
      <c r="J606" s="303"/>
      <c r="K606" s="304"/>
    </row>
    <row r="607" spans="1:11" ht="20.100000000000001" hidden="1" customHeight="1" x14ac:dyDescent="0.25">
      <c r="A607" s="299" t="s">
        <v>553</v>
      </c>
      <c r="B607" s="300"/>
      <c r="C607" s="300"/>
      <c r="D607" s="300"/>
      <c r="E607" s="300"/>
      <c r="F607" s="300"/>
      <c r="G607" s="300"/>
      <c r="H607" s="301"/>
      <c r="I607" s="302"/>
      <c r="J607" s="303"/>
      <c r="K607" s="304"/>
    </row>
    <row r="608" spans="1:11" ht="20.100000000000001" hidden="1" customHeight="1" x14ac:dyDescent="0.25">
      <c r="A608" s="299" t="s">
        <v>554</v>
      </c>
      <c r="B608" s="300"/>
      <c r="C608" s="300"/>
      <c r="D608" s="300"/>
      <c r="E608" s="300"/>
      <c r="F608" s="300"/>
      <c r="G608" s="300"/>
      <c r="H608" s="301"/>
      <c r="I608" s="302"/>
      <c r="J608" s="303"/>
      <c r="K608" s="304"/>
    </row>
    <row r="609" spans="1:11" ht="20.100000000000001" hidden="1" customHeight="1" x14ac:dyDescent="0.25">
      <c r="A609" s="299" t="s">
        <v>555</v>
      </c>
      <c r="B609" s="300"/>
      <c r="C609" s="300"/>
      <c r="D609" s="300"/>
      <c r="E609" s="300"/>
      <c r="F609" s="300"/>
      <c r="G609" s="300"/>
      <c r="H609" s="301"/>
      <c r="I609" s="302"/>
      <c r="J609" s="303"/>
      <c r="K609" s="304"/>
    </row>
    <row r="610" spans="1:11" ht="20.100000000000001" hidden="1" customHeight="1" x14ac:dyDescent="0.25">
      <c r="A610" s="299" t="s">
        <v>556</v>
      </c>
      <c r="B610" s="300"/>
      <c r="C610" s="300"/>
      <c r="D610" s="300"/>
      <c r="E610" s="300"/>
      <c r="F610" s="300"/>
      <c r="G610" s="300"/>
      <c r="H610" s="301"/>
      <c r="I610" s="302"/>
      <c r="J610" s="303"/>
      <c r="K610" s="304"/>
    </row>
    <row r="611" spans="1:11" ht="20.100000000000001" hidden="1" customHeight="1" x14ac:dyDescent="0.25">
      <c r="A611" s="299" t="s">
        <v>557</v>
      </c>
      <c r="B611" s="300"/>
      <c r="C611" s="300"/>
      <c r="D611" s="300"/>
      <c r="E611" s="300"/>
      <c r="F611" s="300"/>
      <c r="G611" s="300"/>
      <c r="H611" s="301"/>
      <c r="I611" s="302"/>
      <c r="J611" s="303"/>
      <c r="K611" s="304"/>
    </row>
    <row r="612" spans="1:11" ht="20.100000000000001" hidden="1" customHeight="1" x14ac:dyDescent="0.25">
      <c r="A612" s="299" t="s">
        <v>558</v>
      </c>
      <c r="B612" s="300"/>
      <c r="C612" s="300"/>
      <c r="D612" s="300"/>
      <c r="E612" s="300"/>
      <c r="F612" s="300"/>
      <c r="G612" s="300"/>
      <c r="H612" s="301"/>
      <c r="I612" s="302"/>
      <c r="J612" s="303"/>
      <c r="K612" s="304"/>
    </row>
    <row r="613" spans="1:11" ht="20.100000000000001" hidden="1" customHeight="1" x14ac:dyDescent="0.25">
      <c r="A613" s="299" t="s">
        <v>559</v>
      </c>
      <c r="B613" s="300"/>
      <c r="C613" s="300"/>
      <c r="D613" s="300"/>
      <c r="E613" s="300"/>
      <c r="F613" s="300"/>
      <c r="G613" s="300"/>
      <c r="H613" s="301"/>
      <c r="I613" s="302"/>
      <c r="J613" s="303"/>
      <c r="K613" s="304"/>
    </row>
    <row r="614" spans="1:11" ht="20.100000000000001" hidden="1" customHeight="1" x14ac:dyDescent="0.25">
      <c r="A614" s="299" t="s">
        <v>560</v>
      </c>
      <c r="B614" s="300"/>
      <c r="C614" s="300"/>
      <c r="D614" s="300"/>
      <c r="E614" s="300"/>
      <c r="F614" s="300"/>
      <c r="G614" s="300"/>
      <c r="H614" s="301"/>
      <c r="I614" s="302"/>
      <c r="J614" s="303"/>
      <c r="K614" s="304"/>
    </row>
    <row r="615" spans="1:11" ht="20.100000000000001" hidden="1" customHeight="1" x14ac:dyDescent="0.25">
      <c r="A615" s="299" t="s">
        <v>561</v>
      </c>
      <c r="B615" s="300"/>
      <c r="C615" s="300"/>
      <c r="D615" s="300"/>
      <c r="E615" s="300"/>
      <c r="F615" s="300"/>
      <c r="G615" s="300"/>
      <c r="H615" s="301"/>
      <c r="I615" s="302"/>
      <c r="J615" s="303"/>
      <c r="K615" s="304"/>
    </row>
    <row r="616" spans="1:11" ht="9" hidden="1" customHeight="1" thickBot="1" x14ac:dyDescent="0.25"/>
    <row r="617" spans="1:11" ht="20.100000000000001" hidden="1" customHeight="1" x14ac:dyDescent="0.25">
      <c r="A617" s="305" t="s">
        <v>562</v>
      </c>
      <c r="B617" s="306"/>
      <c r="C617" s="306"/>
      <c r="D617" s="306"/>
      <c r="E617" s="306"/>
      <c r="F617" s="306"/>
      <c r="G617" s="306"/>
      <c r="H617" s="306"/>
      <c r="I617" s="307"/>
      <c r="J617" s="307"/>
      <c r="K617" s="308"/>
    </row>
    <row r="618" spans="1:11" ht="20.100000000000001" hidden="1" customHeight="1" x14ac:dyDescent="0.25">
      <c r="A618" s="297" t="s">
        <v>563</v>
      </c>
      <c r="B618" s="292"/>
      <c r="C618" s="292"/>
      <c r="D618" s="292"/>
      <c r="E618" s="292"/>
      <c r="F618" s="292"/>
      <c r="G618" s="292"/>
      <c r="H618" s="292"/>
      <c r="I618" s="293"/>
      <c r="J618" s="293"/>
      <c r="K618" s="298"/>
    </row>
    <row r="619" spans="1:11" ht="20.100000000000001" hidden="1" customHeight="1" x14ac:dyDescent="0.25">
      <c r="A619" s="297" t="s">
        <v>564</v>
      </c>
      <c r="B619" s="292"/>
      <c r="C619" s="292"/>
      <c r="D619" s="292"/>
      <c r="E619" s="292"/>
      <c r="F619" s="292"/>
      <c r="G619" s="292"/>
      <c r="H619" s="292"/>
      <c r="I619" s="293"/>
      <c r="J619" s="293"/>
      <c r="K619" s="298"/>
    </row>
    <row r="620" spans="1:11" ht="20.100000000000001" hidden="1" customHeight="1" x14ac:dyDescent="0.25">
      <c r="A620" s="297" t="s">
        <v>565</v>
      </c>
      <c r="B620" s="292"/>
      <c r="C620" s="292"/>
      <c r="D620" s="292"/>
      <c r="E620" s="292"/>
      <c r="F620" s="292"/>
      <c r="G620" s="292"/>
      <c r="H620" s="292"/>
      <c r="I620" s="293"/>
      <c r="J620" s="293"/>
      <c r="K620" s="298"/>
    </row>
    <row r="621" spans="1:11" ht="20.100000000000001" hidden="1" customHeight="1" x14ac:dyDescent="0.25">
      <c r="A621" s="297" t="s">
        <v>566</v>
      </c>
      <c r="B621" s="292"/>
      <c r="C621" s="292"/>
      <c r="D621" s="292"/>
      <c r="E621" s="292"/>
      <c r="F621" s="292"/>
      <c r="G621" s="292"/>
      <c r="H621" s="292"/>
      <c r="I621" s="293"/>
      <c r="J621" s="293"/>
      <c r="K621" s="298"/>
    </row>
    <row r="622" spans="1:11" ht="20.100000000000001" hidden="1" customHeight="1" x14ac:dyDescent="0.25">
      <c r="A622" s="297" t="s">
        <v>567</v>
      </c>
      <c r="B622" s="292"/>
      <c r="C622" s="292"/>
      <c r="D622" s="292"/>
      <c r="E622" s="292"/>
      <c r="F622" s="292"/>
      <c r="G622" s="292"/>
      <c r="H622" s="292"/>
      <c r="I622" s="293"/>
      <c r="J622" s="293"/>
      <c r="K622" s="298"/>
    </row>
    <row r="623" spans="1:11" ht="20.100000000000001" hidden="1" customHeight="1" x14ac:dyDescent="0.25">
      <c r="A623" s="299" t="s">
        <v>568</v>
      </c>
      <c r="B623" s="300"/>
      <c r="C623" s="300"/>
      <c r="D623" s="300"/>
      <c r="E623" s="300"/>
      <c r="F623" s="300"/>
      <c r="G623" s="300"/>
      <c r="H623" s="301"/>
      <c r="I623" s="302"/>
      <c r="J623" s="303"/>
      <c r="K623" s="304"/>
    </row>
    <row r="624" spans="1:11" ht="20.100000000000001" hidden="1" customHeight="1" x14ac:dyDescent="0.25">
      <c r="A624" s="292" t="s">
        <v>569</v>
      </c>
      <c r="B624" s="292"/>
      <c r="C624" s="292"/>
      <c r="D624" s="292"/>
      <c r="E624" s="292"/>
      <c r="F624" s="292"/>
      <c r="G624" s="292"/>
      <c r="H624" s="292"/>
      <c r="I624" s="293"/>
      <c r="J624" s="293"/>
      <c r="K624" s="293"/>
    </row>
    <row r="625" spans="1:14" ht="10.5" hidden="1" customHeight="1" x14ac:dyDescent="0.25">
      <c r="A625" s="294"/>
      <c r="B625" s="294"/>
      <c r="C625" s="294"/>
      <c r="D625" s="294"/>
      <c r="E625" s="294"/>
      <c r="F625" s="294"/>
      <c r="G625" s="294"/>
      <c r="H625" s="294"/>
      <c r="I625" s="295"/>
      <c r="J625" s="295"/>
      <c r="K625" s="295"/>
    </row>
    <row r="626" spans="1:14" ht="20.100000000000001" hidden="1" customHeight="1" x14ac:dyDescent="0.25">
      <c r="A626" s="296" t="s">
        <v>570</v>
      </c>
      <c r="B626" s="296"/>
      <c r="C626" s="296"/>
      <c r="D626" s="296"/>
      <c r="E626" s="296"/>
      <c r="F626" s="296"/>
      <c r="G626" s="296"/>
      <c r="H626" s="296"/>
      <c r="I626" s="293"/>
      <c r="J626" s="293"/>
      <c r="K626" s="293"/>
    </row>
    <row r="627" spans="1:14" ht="20.100000000000001" hidden="1" customHeight="1" x14ac:dyDescent="0.25">
      <c r="A627" s="291" t="s">
        <v>499</v>
      </c>
      <c r="B627" s="291"/>
      <c r="C627" s="291"/>
      <c r="D627" s="291"/>
      <c r="E627" s="291"/>
      <c r="F627" s="291"/>
      <c r="G627" s="291"/>
      <c r="H627" s="291"/>
      <c r="I627" s="291"/>
      <c r="J627" s="291"/>
      <c r="K627" s="291"/>
      <c r="L627" s="291"/>
      <c r="M627" s="291"/>
      <c r="N627" s="291"/>
    </row>
    <row r="628" spans="1:14" ht="20.100000000000001" hidden="1" customHeight="1" x14ac:dyDescent="0.25"/>
    <row r="629" spans="1:14" ht="20.100000000000001" hidden="1" customHeight="1" x14ac:dyDescent="0.25"/>
    <row r="643" spans="1:11" ht="17.25" customHeight="1" x14ac:dyDescent="0.25">
      <c r="A643" s="41" t="s">
        <v>509</v>
      </c>
    </row>
    <row r="646" spans="1:11" ht="15.75" thickBot="1" x14ac:dyDescent="0.3"/>
    <row r="647" spans="1:11" ht="24.75" customHeight="1" x14ac:dyDescent="0.25">
      <c r="A647" s="315" t="s">
        <v>522</v>
      </c>
      <c r="B647" s="316"/>
      <c r="C647" s="316"/>
      <c r="D647" s="316"/>
      <c r="E647" s="316"/>
      <c r="F647" s="316"/>
      <c r="G647" s="316"/>
      <c r="H647" s="316"/>
      <c r="I647" s="316"/>
      <c r="J647" s="316"/>
      <c r="K647" s="317"/>
    </row>
    <row r="648" spans="1:11" ht="22.5" customHeight="1" x14ac:dyDescent="0.25">
      <c r="A648" s="318" t="s">
        <v>523</v>
      </c>
      <c r="B648" s="319"/>
      <c r="C648" s="319"/>
      <c r="D648" s="319"/>
      <c r="E648" s="319"/>
      <c r="F648" s="319"/>
      <c r="G648" s="319"/>
      <c r="H648" s="319"/>
      <c r="I648" s="319"/>
      <c r="J648" s="319"/>
      <c r="K648" s="320"/>
    </row>
    <row r="649" spans="1:11" ht="24.75" customHeight="1" x14ac:dyDescent="0.25">
      <c r="A649" s="318" t="s">
        <v>593</v>
      </c>
      <c r="B649" s="319"/>
      <c r="C649" s="319"/>
      <c r="D649" s="319"/>
      <c r="E649" s="319"/>
      <c r="F649" s="319"/>
      <c r="G649" s="319"/>
      <c r="H649" s="319"/>
      <c r="I649" s="319"/>
      <c r="J649" s="319"/>
      <c r="K649" s="320"/>
    </row>
    <row r="650" spans="1:11" ht="21.75" customHeight="1" thickBot="1" x14ac:dyDescent="0.3">
      <c r="A650" s="321" t="s">
        <v>525</v>
      </c>
      <c r="B650" s="322"/>
      <c r="C650" s="322"/>
      <c r="D650" s="322"/>
      <c r="E650" s="322"/>
      <c r="F650" s="322"/>
      <c r="G650" s="322"/>
      <c r="H650" s="322"/>
      <c r="I650" s="322"/>
      <c r="J650" s="322"/>
      <c r="K650" s="323"/>
    </row>
    <row r="651" spans="1:11" ht="27" customHeight="1" thickBot="1" x14ac:dyDescent="0.3">
      <c r="A651" s="324" t="s">
        <v>462</v>
      </c>
      <c r="B651" s="325"/>
      <c r="C651" s="325"/>
      <c r="D651" s="325"/>
      <c r="E651" s="325"/>
      <c r="F651" s="325"/>
      <c r="G651" s="325"/>
      <c r="H651" s="326"/>
      <c r="I651" s="324">
        <v>2024</v>
      </c>
      <c r="J651" s="325"/>
      <c r="K651" s="326"/>
    </row>
    <row r="652" spans="1:11" s="224" customFormat="1" ht="30" customHeight="1" thickBot="1" x14ac:dyDescent="0.3">
      <c r="A652" s="918" t="s">
        <v>526</v>
      </c>
      <c r="B652" s="919"/>
      <c r="C652" s="919"/>
      <c r="D652" s="919"/>
      <c r="E652" s="919"/>
      <c r="F652" s="919"/>
      <c r="G652" s="919"/>
      <c r="H652" s="919"/>
      <c r="I652" s="923">
        <v>425058382.56</v>
      </c>
      <c r="J652" s="924"/>
      <c r="K652" s="925"/>
    </row>
    <row r="653" spans="1:11" s="224" customFormat="1" ht="6" customHeight="1" thickBot="1" x14ac:dyDescent="0.3">
      <c r="A653" s="314"/>
      <c r="B653" s="314"/>
      <c r="C653" s="314"/>
      <c r="D653" s="314"/>
      <c r="E653" s="314"/>
      <c r="F653" s="314"/>
      <c r="G653" s="314"/>
      <c r="H653" s="314"/>
    </row>
    <row r="654" spans="1:11" s="224" customFormat="1" ht="24.75" customHeight="1" x14ac:dyDescent="0.25">
      <c r="A654" s="910" t="s">
        <v>527</v>
      </c>
      <c r="B654" s="911"/>
      <c r="C654" s="911"/>
      <c r="D654" s="911"/>
      <c r="E654" s="911"/>
      <c r="F654" s="911"/>
      <c r="G654" s="911"/>
      <c r="H654" s="911"/>
      <c r="I654" s="926">
        <f>I655+I656+I657+I658+I659+I66</f>
        <v>4208.28</v>
      </c>
      <c r="J654" s="927"/>
      <c r="K654" s="928"/>
    </row>
    <row r="655" spans="1:11" ht="20.100000000000001" customHeight="1" x14ac:dyDescent="0.25">
      <c r="A655" s="297" t="s">
        <v>528</v>
      </c>
      <c r="B655" s="292"/>
      <c r="C655" s="292"/>
      <c r="D655" s="292"/>
      <c r="E655" s="292"/>
      <c r="F655" s="292"/>
      <c r="G655" s="292"/>
      <c r="H655" s="292"/>
      <c r="I655" s="902">
        <v>0</v>
      </c>
      <c r="J655" s="902"/>
      <c r="K655" s="903"/>
    </row>
    <row r="656" spans="1:11" ht="20.100000000000001" customHeight="1" x14ac:dyDescent="0.25">
      <c r="A656" s="297" t="s">
        <v>529</v>
      </c>
      <c r="B656" s="292"/>
      <c r="C656" s="292"/>
      <c r="D656" s="292"/>
      <c r="E656" s="292"/>
      <c r="F656" s="292"/>
      <c r="G656" s="292"/>
      <c r="H656" s="292"/>
      <c r="I656" s="902">
        <v>0</v>
      </c>
      <c r="J656" s="902"/>
      <c r="K656" s="903"/>
    </row>
    <row r="657" spans="1:14" ht="20.100000000000001" customHeight="1" x14ac:dyDescent="0.25">
      <c r="A657" s="297" t="s">
        <v>530</v>
      </c>
      <c r="B657" s="292"/>
      <c r="C657" s="292"/>
      <c r="D657" s="292"/>
      <c r="E657" s="292"/>
      <c r="F657" s="292"/>
      <c r="G657" s="292"/>
      <c r="H657" s="292"/>
      <c r="I657" s="902">
        <v>0</v>
      </c>
      <c r="J657" s="902"/>
      <c r="K657" s="903"/>
    </row>
    <row r="658" spans="1:14" ht="20.100000000000001" customHeight="1" x14ac:dyDescent="0.25">
      <c r="A658" s="297" t="s">
        <v>531</v>
      </c>
      <c r="B658" s="292"/>
      <c r="C658" s="292"/>
      <c r="D658" s="292"/>
      <c r="E658" s="292"/>
      <c r="F658" s="292"/>
      <c r="G658" s="292"/>
      <c r="H658" s="292"/>
      <c r="I658" s="902">
        <v>0</v>
      </c>
      <c r="J658" s="902"/>
      <c r="K658" s="903"/>
    </row>
    <row r="659" spans="1:14" ht="20.100000000000001" customHeight="1" x14ac:dyDescent="0.25">
      <c r="A659" s="339" t="s">
        <v>532</v>
      </c>
      <c r="B659" s="340"/>
      <c r="C659" s="340"/>
      <c r="D659" s="340"/>
      <c r="E659" s="340"/>
      <c r="F659" s="340"/>
      <c r="G659" s="340"/>
      <c r="H659" s="340"/>
      <c r="I659" s="895">
        <v>4208.28</v>
      </c>
      <c r="J659" s="896"/>
      <c r="K659" s="897"/>
    </row>
    <row r="660" spans="1:14" ht="20.100000000000001" customHeight="1" thickBot="1" x14ac:dyDescent="0.3">
      <c r="A660" s="334" t="s">
        <v>533</v>
      </c>
      <c r="B660" s="335"/>
      <c r="C660" s="335"/>
      <c r="D660" s="335"/>
      <c r="E660" s="335"/>
      <c r="F660" s="335"/>
      <c r="G660" s="335"/>
      <c r="H660" s="335"/>
      <c r="I660" s="902">
        <v>0</v>
      </c>
      <c r="J660" s="902"/>
      <c r="K660" s="903"/>
    </row>
    <row r="661" spans="1:14" ht="6" customHeight="1" thickBot="1" x14ac:dyDescent="0.3">
      <c r="A661" s="336"/>
      <c r="B661" s="336"/>
      <c r="C661" s="336"/>
      <c r="D661" s="336"/>
      <c r="E661" s="336"/>
      <c r="F661" s="336"/>
      <c r="G661" s="336"/>
      <c r="H661" s="336"/>
    </row>
    <row r="662" spans="1:14" s="224" customFormat="1" ht="29.25" customHeight="1" x14ac:dyDescent="0.25">
      <c r="A662" s="910" t="s">
        <v>534</v>
      </c>
      <c r="B662" s="911"/>
      <c r="C662" s="911"/>
      <c r="D662" s="911"/>
      <c r="E662" s="911"/>
      <c r="F662" s="911"/>
      <c r="G662" s="911"/>
      <c r="H662" s="911"/>
      <c r="I662" s="912">
        <f>I663+I664+I665</f>
        <v>0</v>
      </c>
      <c r="J662" s="913"/>
      <c r="K662" s="914"/>
    </row>
    <row r="663" spans="1:14" x14ac:dyDescent="0.25">
      <c r="A663" s="297" t="s">
        <v>535</v>
      </c>
      <c r="B663" s="292"/>
      <c r="C663" s="292"/>
      <c r="D663" s="292"/>
      <c r="E663" s="292"/>
      <c r="F663" s="292"/>
      <c r="G663" s="292"/>
      <c r="H663" s="292"/>
      <c r="I663" s="902">
        <v>0</v>
      </c>
      <c r="J663" s="902"/>
      <c r="K663" s="903"/>
    </row>
    <row r="664" spans="1:14" ht="20.100000000000001" customHeight="1" x14ac:dyDescent="0.25">
      <c r="A664" s="297" t="s">
        <v>536</v>
      </c>
      <c r="B664" s="292"/>
      <c r="C664" s="292"/>
      <c r="D664" s="292"/>
      <c r="E664" s="292"/>
      <c r="F664" s="292"/>
      <c r="G664" s="292"/>
      <c r="H664" s="292"/>
      <c r="I664" s="902">
        <v>0</v>
      </c>
      <c r="J664" s="902"/>
      <c r="K664" s="903"/>
    </row>
    <row r="665" spans="1:14" ht="20.100000000000001" customHeight="1" thickBot="1" x14ac:dyDescent="0.3">
      <c r="A665" s="327" t="s">
        <v>537</v>
      </c>
      <c r="B665" s="328"/>
      <c r="C665" s="328"/>
      <c r="D665" s="328"/>
      <c r="E665" s="328"/>
      <c r="F665" s="328"/>
      <c r="G665" s="328"/>
      <c r="H665" s="328"/>
      <c r="I665" s="915">
        <v>0</v>
      </c>
      <c r="J665" s="916"/>
      <c r="K665" s="917"/>
    </row>
    <row r="666" spans="1:14" ht="7.5" customHeight="1" thickBot="1" x14ac:dyDescent="0.3">
      <c r="A666" s="225"/>
      <c r="B666" s="225"/>
      <c r="C666" s="225"/>
      <c r="D666" s="225"/>
      <c r="E666" s="225"/>
      <c r="F666" s="225"/>
      <c r="G666" s="225"/>
      <c r="H666" s="225"/>
      <c r="I666" s="225"/>
      <c r="J666" s="225"/>
      <c r="K666" s="225"/>
    </row>
    <row r="667" spans="1:14" ht="30" customHeight="1" thickBot="1" x14ac:dyDescent="0.3">
      <c r="A667" s="918" t="s">
        <v>538</v>
      </c>
      <c r="B667" s="919"/>
      <c r="C667" s="919"/>
      <c r="D667" s="919"/>
      <c r="E667" s="919"/>
      <c r="F667" s="919"/>
      <c r="G667" s="919"/>
      <c r="H667" s="919"/>
      <c r="I667" s="920">
        <f>I652+I654-I662</f>
        <v>425062590.83999997</v>
      </c>
      <c r="J667" s="921"/>
      <c r="K667" s="922"/>
    </row>
    <row r="668" spans="1:14" x14ac:dyDescent="0.25">
      <c r="A668" s="291" t="s">
        <v>499</v>
      </c>
      <c r="B668" s="291"/>
      <c r="C668" s="291"/>
      <c r="D668" s="291"/>
      <c r="E668" s="291"/>
      <c r="F668" s="291"/>
      <c r="G668" s="291"/>
      <c r="H668" s="291"/>
      <c r="I668" s="291"/>
      <c r="J668" s="291"/>
      <c r="K668" s="291"/>
      <c r="L668" s="291"/>
      <c r="M668" s="291"/>
      <c r="N668" s="291"/>
    </row>
    <row r="670" spans="1:14" ht="15.75" thickBot="1" x14ac:dyDescent="0.3"/>
    <row r="671" spans="1:14" ht="24.75" customHeight="1" x14ac:dyDescent="0.25">
      <c r="A671" s="315" t="s">
        <v>522</v>
      </c>
      <c r="B671" s="316"/>
      <c r="C671" s="316"/>
      <c r="D671" s="316"/>
      <c r="E671" s="316"/>
      <c r="F671" s="316"/>
      <c r="G671" s="316"/>
      <c r="H671" s="316"/>
      <c r="I671" s="316"/>
      <c r="J671" s="316"/>
      <c r="K671" s="317"/>
    </row>
    <row r="672" spans="1:14" ht="22.5" customHeight="1" x14ac:dyDescent="0.25">
      <c r="A672" s="318" t="s">
        <v>523</v>
      </c>
      <c r="B672" s="319"/>
      <c r="C672" s="319"/>
      <c r="D672" s="319"/>
      <c r="E672" s="319"/>
      <c r="F672" s="319"/>
      <c r="G672" s="319"/>
      <c r="H672" s="319"/>
      <c r="I672" s="319"/>
      <c r="J672" s="319"/>
      <c r="K672" s="320"/>
    </row>
    <row r="673" spans="1:11" ht="24.75" customHeight="1" x14ac:dyDescent="0.25">
      <c r="A673" s="318" t="s">
        <v>593</v>
      </c>
      <c r="B673" s="319"/>
      <c r="C673" s="319"/>
      <c r="D673" s="319"/>
      <c r="E673" s="319"/>
      <c r="F673" s="319"/>
      <c r="G673" s="319"/>
      <c r="H673" s="319"/>
      <c r="I673" s="319"/>
      <c r="J673" s="319"/>
      <c r="K673" s="320"/>
    </row>
    <row r="674" spans="1:11" ht="21.75" customHeight="1" thickBot="1" x14ac:dyDescent="0.3">
      <c r="A674" s="321" t="s">
        <v>525</v>
      </c>
      <c r="B674" s="322"/>
      <c r="C674" s="322"/>
      <c r="D674" s="322"/>
      <c r="E674" s="322"/>
      <c r="F674" s="322"/>
      <c r="G674" s="322"/>
      <c r="H674" s="322"/>
      <c r="I674" s="322"/>
      <c r="J674" s="322"/>
      <c r="K674" s="323"/>
    </row>
    <row r="675" spans="1:11" ht="27" customHeight="1" thickBot="1" x14ac:dyDescent="0.3">
      <c r="A675" s="324" t="s">
        <v>462</v>
      </c>
      <c r="B675" s="325"/>
      <c r="C675" s="325"/>
      <c r="D675" s="325"/>
      <c r="E675" s="325"/>
      <c r="F675" s="325"/>
      <c r="G675" s="325"/>
      <c r="H675" s="326"/>
      <c r="I675" s="324">
        <v>2024</v>
      </c>
      <c r="J675" s="325"/>
      <c r="K675" s="326"/>
    </row>
    <row r="676" spans="1:11" s="224" customFormat="1" ht="30" customHeight="1" thickBot="1" x14ac:dyDescent="0.3">
      <c r="A676" s="309" t="s">
        <v>539</v>
      </c>
      <c r="B676" s="310"/>
      <c r="C676" s="310"/>
      <c r="D676" s="310"/>
      <c r="E676" s="310"/>
      <c r="F676" s="310"/>
      <c r="G676" s="310"/>
      <c r="H676" s="310"/>
      <c r="I676" s="904">
        <v>349251571.27999997</v>
      </c>
      <c r="J676" s="905"/>
      <c r="K676" s="906"/>
    </row>
    <row r="677" spans="1:11" s="224" customFormat="1" ht="6" customHeight="1" thickBot="1" x14ac:dyDescent="0.3">
      <c r="A677" s="314"/>
      <c r="B677" s="314"/>
      <c r="C677" s="314"/>
      <c r="D677" s="314"/>
      <c r="E677" s="314"/>
      <c r="F677" s="314"/>
      <c r="G677" s="314"/>
      <c r="H677" s="314"/>
    </row>
    <row r="678" spans="1:11" s="224" customFormat="1" ht="24.75" customHeight="1" x14ac:dyDescent="0.25">
      <c r="A678" s="305" t="s">
        <v>540</v>
      </c>
      <c r="B678" s="306"/>
      <c r="C678" s="306"/>
      <c r="D678" s="306"/>
      <c r="E678" s="306"/>
      <c r="F678" s="306"/>
      <c r="G678" s="306"/>
      <c r="H678" s="306"/>
      <c r="I678" s="907">
        <f>SUM(I679:I699)</f>
        <v>52006553.930000007</v>
      </c>
      <c r="J678" s="908"/>
      <c r="K678" s="909"/>
    </row>
    <row r="679" spans="1:11" ht="20.100000000000001" customHeight="1" x14ac:dyDescent="0.25">
      <c r="A679" s="297" t="s">
        <v>541</v>
      </c>
      <c r="B679" s="292"/>
      <c r="C679" s="292"/>
      <c r="D679" s="292"/>
      <c r="E679" s="292"/>
      <c r="F679" s="292"/>
      <c r="G679" s="292"/>
      <c r="H679" s="292"/>
      <c r="I679" s="893">
        <v>1149900</v>
      </c>
      <c r="J679" s="893"/>
      <c r="K679" s="894"/>
    </row>
    <row r="680" spans="1:11" ht="20.100000000000001" customHeight="1" x14ac:dyDescent="0.25">
      <c r="A680" s="297" t="s">
        <v>542</v>
      </c>
      <c r="B680" s="292"/>
      <c r="C680" s="292"/>
      <c r="D680" s="292"/>
      <c r="E680" s="292"/>
      <c r="F680" s="292"/>
      <c r="G680" s="292"/>
      <c r="H680" s="292"/>
      <c r="I680" s="893">
        <v>21345946.850000001</v>
      </c>
      <c r="J680" s="893"/>
      <c r="K680" s="894"/>
    </row>
    <row r="681" spans="1:11" ht="20.100000000000001" customHeight="1" x14ac:dyDescent="0.25">
      <c r="A681" s="297" t="s">
        <v>543</v>
      </c>
      <c r="B681" s="292"/>
      <c r="C681" s="292"/>
      <c r="D681" s="292"/>
      <c r="E681" s="292"/>
      <c r="F681" s="292"/>
      <c r="G681" s="292"/>
      <c r="H681" s="292"/>
      <c r="I681" s="893">
        <v>370626.26</v>
      </c>
      <c r="J681" s="893"/>
      <c r="K681" s="894"/>
    </row>
    <row r="682" spans="1:11" ht="20.100000000000001" customHeight="1" x14ac:dyDescent="0.25">
      <c r="A682" s="297" t="s">
        <v>544</v>
      </c>
      <c r="B682" s="292"/>
      <c r="C682" s="292"/>
      <c r="D682" s="292"/>
      <c r="E682" s="292"/>
      <c r="F682" s="292"/>
      <c r="G682" s="292"/>
      <c r="H682" s="292"/>
      <c r="I682" s="893">
        <v>11813</v>
      </c>
      <c r="J682" s="893"/>
      <c r="K682" s="894"/>
    </row>
    <row r="683" spans="1:11" ht="20.100000000000001" customHeight="1" x14ac:dyDescent="0.25">
      <c r="A683" s="297" t="s">
        <v>545</v>
      </c>
      <c r="B683" s="292"/>
      <c r="C683" s="292"/>
      <c r="D683" s="292"/>
      <c r="E683" s="292"/>
      <c r="F683" s="292"/>
      <c r="G683" s="292"/>
      <c r="H683" s="292"/>
      <c r="I683" s="893">
        <v>0</v>
      </c>
      <c r="J683" s="893"/>
      <c r="K683" s="894"/>
    </row>
    <row r="684" spans="1:11" ht="20.100000000000001" customHeight="1" x14ac:dyDescent="0.25">
      <c r="A684" s="299" t="s">
        <v>546</v>
      </c>
      <c r="B684" s="300"/>
      <c r="C684" s="300"/>
      <c r="D684" s="300"/>
      <c r="E684" s="300"/>
      <c r="F684" s="300"/>
      <c r="G684" s="300"/>
      <c r="H684" s="301"/>
      <c r="I684" s="895">
        <v>1849310.36</v>
      </c>
      <c r="J684" s="896"/>
      <c r="K684" s="897"/>
    </row>
    <row r="685" spans="1:11" ht="20.100000000000001" customHeight="1" x14ac:dyDescent="0.25">
      <c r="A685" s="299" t="s">
        <v>547</v>
      </c>
      <c r="B685" s="300"/>
      <c r="C685" s="300"/>
      <c r="D685" s="300"/>
      <c r="E685" s="300"/>
      <c r="F685" s="300"/>
      <c r="G685" s="300"/>
      <c r="H685" s="301"/>
      <c r="I685" s="895">
        <v>0</v>
      </c>
      <c r="J685" s="896"/>
      <c r="K685" s="897"/>
    </row>
    <row r="686" spans="1:11" ht="20.100000000000001" customHeight="1" x14ac:dyDescent="0.25">
      <c r="A686" s="299" t="s">
        <v>548</v>
      </c>
      <c r="B686" s="300"/>
      <c r="C686" s="300"/>
      <c r="D686" s="300"/>
      <c r="E686" s="300"/>
      <c r="F686" s="300"/>
      <c r="G686" s="300"/>
      <c r="H686" s="301"/>
      <c r="I686" s="895">
        <v>4975296.7300000004</v>
      </c>
      <c r="J686" s="896"/>
      <c r="K686" s="897"/>
    </row>
    <row r="687" spans="1:11" ht="20.100000000000001" customHeight="1" x14ac:dyDescent="0.25">
      <c r="A687" s="299" t="s">
        <v>549</v>
      </c>
      <c r="B687" s="300"/>
      <c r="C687" s="300"/>
      <c r="D687" s="300"/>
      <c r="E687" s="300"/>
      <c r="F687" s="300"/>
      <c r="G687" s="300"/>
      <c r="H687" s="301"/>
      <c r="I687" s="895">
        <v>0</v>
      </c>
      <c r="J687" s="896"/>
      <c r="K687" s="897"/>
    </row>
    <row r="688" spans="1:11" ht="20.100000000000001" customHeight="1" x14ac:dyDescent="0.25">
      <c r="A688" s="299" t="s">
        <v>550</v>
      </c>
      <c r="B688" s="300"/>
      <c r="C688" s="300"/>
      <c r="D688" s="300"/>
      <c r="E688" s="300"/>
      <c r="F688" s="300"/>
      <c r="G688" s="300"/>
      <c r="H688" s="301"/>
      <c r="I688" s="895">
        <v>0</v>
      </c>
      <c r="J688" s="896"/>
      <c r="K688" s="897"/>
    </row>
    <row r="689" spans="1:11" ht="20.100000000000001" customHeight="1" x14ac:dyDescent="0.25">
      <c r="A689" s="299" t="s">
        <v>551</v>
      </c>
      <c r="B689" s="300"/>
      <c r="C689" s="300"/>
      <c r="D689" s="300"/>
      <c r="E689" s="300"/>
      <c r="F689" s="300"/>
      <c r="G689" s="300"/>
      <c r="H689" s="301"/>
      <c r="I689" s="895">
        <v>0</v>
      </c>
      <c r="J689" s="896"/>
      <c r="K689" s="897"/>
    </row>
    <row r="690" spans="1:11" ht="20.100000000000001" customHeight="1" x14ac:dyDescent="0.25">
      <c r="A690" s="299" t="s">
        <v>552</v>
      </c>
      <c r="B690" s="300"/>
      <c r="C690" s="300"/>
      <c r="D690" s="300"/>
      <c r="E690" s="300"/>
      <c r="F690" s="300"/>
      <c r="G690" s="300"/>
      <c r="H690" s="301"/>
      <c r="I690" s="895">
        <v>20498160.73</v>
      </c>
      <c r="J690" s="896"/>
      <c r="K690" s="897"/>
    </row>
    <row r="691" spans="1:11" ht="20.100000000000001" customHeight="1" x14ac:dyDescent="0.25">
      <c r="A691" s="299" t="s">
        <v>553</v>
      </c>
      <c r="B691" s="300"/>
      <c r="C691" s="300"/>
      <c r="D691" s="300"/>
      <c r="E691" s="300"/>
      <c r="F691" s="300"/>
      <c r="G691" s="300"/>
      <c r="H691" s="301"/>
      <c r="I691" s="895">
        <v>0</v>
      </c>
      <c r="J691" s="896"/>
      <c r="K691" s="897"/>
    </row>
    <row r="692" spans="1:11" ht="20.100000000000001" customHeight="1" x14ac:dyDescent="0.25">
      <c r="A692" s="299" t="s">
        <v>554</v>
      </c>
      <c r="B692" s="300"/>
      <c r="C692" s="300"/>
      <c r="D692" s="300"/>
      <c r="E692" s="300"/>
      <c r="F692" s="300"/>
      <c r="G692" s="300"/>
      <c r="H692" s="301"/>
      <c r="I692" s="895">
        <v>0</v>
      </c>
      <c r="J692" s="896"/>
      <c r="K692" s="897"/>
    </row>
    <row r="693" spans="1:11" ht="20.100000000000001" customHeight="1" x14ac:dyDescent="0.25">
      <c r="A693" s="299" t="s">
        <v>555</v>
      </c>
      <c r="B693" s="300"/>
      <c r="C693" s="300"/>
      <c r="D693" s="300"/>
      <c r="E693" s="300"/>
      <c r="F693" s="300"/>
      <c r="G693" s="300"/>
      <c r="H693" s="301"/>
      <c r="I693" s="895">
        <v>0</v>
      </c>
      <c r="J693" s="896"/>
      <c r="K693" s="897"/>
    </row>
    <row r="694" spans="1:11" ht="20.100000000000001" customHeight="1" x14ac:dyDescent="0.25">
      <c r="A694" s="299" t="s">
        <v>556</v>
      </c>
      <c r="B694" s="300"/>
      <c r="C694" s="300"/>
      <c r="D694" s="300"/>
      <c r="E694" s="300"/>
      <c r="F694" s="300"/>
      <c r="G694" s="300"/>
      <c r="H694" s="301"/>
      <c r="I694" s="895">
        <v>0</v>
      </c>
      <c r="J694" s="896"/>
      <c r="K694" s="897"/>
    </row>
    <row r="695" spans="1:11" ht="20.100000000000001" customHeight="1" x14ac:dyDescent="0.25">
      <c r="A695" s="299" t="s">
        <v>557</v>
      </c>
      <c r="B695" s="300"/>
      <c r="C695" s="300"/>
      <c r="D695" s="300"/>
      <c r="E695" s="300"/>
      <c r="F695" s="300"/>
      <c r="G695" s="300"/>
      <c r="H695" s="301"/>
      <c r="I695" s="895">
        <v>0</v>
      </c>
      <c r="J695" s="896"/>
      <c r="K695" s="897"/>
    </row>
    <row r="696" spans="1:11" ht="20.100000000000001" customHeight="1" x14ac:dyDescent="0.25">
      <c r="A696" s="299" t="s">
        <v>558</v>
      </c>
      <c r="B696" s="300"/>
      <c r="C696" s="300"/>
      <c r="D696" s="300"/>
      <c r="E696" s="300"/>
      <c r="F696" s="300"/>
      <c r="G696" s="300"/>
      <c r="H696" s="301"/>
      <c r="I696" s="895">
        <v>0</v>
      </c>
      <c r="J696" s="896"/>
      <c r="K696" s="897"/>
    </row>
    <row r="697" spans="1:11" ht="20.100000000000001" customHeight="1" x14ac:dyDescent="0.25">
      <c r="A697" s="299" t="s">
        <v>559</v>
      </c>
      <c r="B697" s="300"/>
      <c r="C697" s="300"/>
      <c r="D697" s="300"/>
      <c r="E697" s="300"/>
      <c r="F697" s="300"/>
      <c r="G697" s="300"/>
      <c r="H697" s="301"/>
      <c r="I697" s="895">
        <v>0</v>
      </c>
      <c r="J697" s="896"/>
      <c r="K697" s="897"/>
    </row>
    <row r="698" spans="1:11" ht="20.100000000000001" customHeight="1" x14ac:dyDescent="0.25">
      <c r="A698" s="299" t="s">
        <v>560</v>
      </c>
      <c r="B698" s="300"/>
      <c r="C698" s="300"/>
      <c r="D698" s="300"/>
      <c r="E698" s="300"/>
      <c r="F698" s="300"/>
      <c r="G698" s="300"/>
      <c r="H698" s="301"/>
      <c r="I698" s="895">
        <v>0</v>
      </c>
      <c r="J698" s="896"/>
      <c r="K698" s="897"/>
    </row>
    <row r="699" spans="1:11" ht="20.100000000000001" customHeight="1" x14ac:dyDescent="0.25">
      <c r="A699" s="299" t="s">
        <v>561</v>
      </c>
      <c r="B699" s="300"/>
      <c r="C699" s="300"/>
      <c r="D699" s="300"/>
      <c r="E699" s="300"/>
      <c r="F699" s="300"/>
      <c r="G699" s="300"/>
      <c r="H699" s="301"/>
      <c r="I699" s="895">
        <v>1805500</v>
      </c>
      <c r="J699" s="896"/>
      <c r="K699" s="897"/>
    </row>
    <row r="700" spans="1:11" ht="9" customHeight="1" thickBot="1" x14ac:dyDescent="0.3"/>
    <row r="701" spans="1:11" ht="20.100000000000001" customHeight="1" x14ac:dyDescent="0.25">
      <c r="A701" s="305" t="s">
        <v>562</v>
      </c>
      <c r="B701" s="306"/>
      <c r="C701" s="306"/>
      <c r="D701" s="306"/>
      <c r="E701" s="306"/>
      <c r="F701" s="306"/>
      <c r="G701" s="306"/>
      <c r="H701" s="306"/>
      <c r="I701" s="898">
        <f>SUM(I702:I708)</f>
        <v>122638723.71000001</v>
      </c>
      <c r="J701" s="898"/>
      <c r="K701" s="899"/>
    </row>
    <row r="702" spans="1:11" ht="20.100000000000001" customHeight="1" x14ac:dyDescent="0.25">
      <c r="A702" s="297" t="s">
        <v>563</v>
      </c>
      <c r="B702" s="292"/>
      <c r="C702" s="292"/>
      <c r="D702" s="292"/>
      <c r="E702" s="292"/>
      <c r="F702" s="292"/>
      <c r="G702" s="292"/>
      <c r="H702" s="292"/>
      <c r="I702" s="893">
        <v>48899186.399999999</v>
      </c>
      <c r="J702" s="893"/>
      <c r="K702" s="894"/>
    </row>
    <row r="703" spans="1:11" ht="20.100000000000001" customHeight="1" x14ac:dyDescent="0.25">
      <c r="A703" s="297" t="s">
        <v>564</v>
      </c>
      <c r="B703" s="292"/>
      <c r="C703" s="292"/>
      <c r="D703" s="292"/>
      <c r="E703" s="292"/>
      <c r="F703" s="292"/>
      <c r="G703" s="292"/>
      <c r="H703" s="292"/>
      <c r="I703" s="893">
        <v>0</v>
      </c>
      <c r="J703" s="893"/>
      <c r="K703" s="894"/>
    </row>
    <row r="704" spans="1:11" ht="20.100000000000001" customHeight="1" x14ac:dyDescent="0.25">
      <c r="A704" s="297" t="s">
        <v>565</v>
      </c>
      <c r="B704" s="292"/>
      <c r="C704" s="292"/>
      <c r="D704" s="292"/>
      <c r="E704" s="292"/>
      <c r="F704" s="292"/>
      <c r="G704" s="292"/>
      <c r="H704" s="292"/>
      <c r="I704" s="893">
        <v>0</v>
      </c>
      <c r="J704" s="893"/>
      <c r="K704" s="894"/>
    </row>
    <row r="705" spans="1:14" ht="20.100000000000001" customHeight="1" x14ac:dyDescent="0.25">
      <c r="A705" s="297" t="s">
        <v>566</v>
      </c>
      <c r="B705" s="292"/>
      <c r="C705" s="292"/>
      <c r="D705" s="292"/>
      <c r="E705" s="292"/>
      <c r="F705" s="292"/>
      <c r="G705" s="292"/>
      <c r="H705" s="292"/>
      <c r="I705" s="893">
        <v>58794680.740000002</v>
      </c>
      <c r="J705" s="893"/>
      <c r="K705" s="894"/>
    </row>
    <row r="706" spans="1:14" ht="20.100000000000001" customHeight="1" x14ac:dyDescent="0.25">
      <c r="A706" s="297" t="s">
        <v>567</v>
      </c>
      <c r="B706" s="292"/>
      <c r="C706" s="292"/>
      <c r="D706" s="292"/>
      <c r="E706" s="292"/>
      <c r="F706" s="292"/>
      <c r="G706" s="292"/>
      <c r="H706" s="292"/>
      <c r="I706" s="893">
        <v>0</v>
      </c>
      <c r="J706" s="893"/>
      <c r="K706" s="894"/>
    </row>
    <row r="707" spans="1:14" ht="20.100000000000001" customHeight="1" x14ac:dyDescent="0.25">
      <c r="A707" s="299" t="s">
        <v>568</v>
      </c>
      <c r="B707" s="300"/>
      <c r="C707" s="300"/>
      <c r="D707" s="300"/>
      <c r="E707" s="300"/>
      <c r="F707" s="300"/>
      <c r="G707" s="300"/>
      <c r="H707" s="301"/>
      <c r="I707" s="895">
        <v>14944856.57</v>
      </c>
      <c r="J707" s="896"/>
      <c r="K707" s="897"/>
    </row>
    <row r="708" spans="1:14" ht="20.100000000000001" customHeight="1" x14ac:dyDescent="0.25">
      <c r="A708" s="292" t="s">
        <v>569</v>
      </c>
      <c r="B708" s="292"/>
      <c r="C708" s="292"/>
      <c r="D708" s="292"/>
      <c r="E708" s="292"/>
      <c r="F708" s="292"/>
      <c r="G708" s="292"/>
      <c r="H708" s="292"/>
      <c r="I708" s="893">
        <v>0</v>
      </c>
      <c r="J708" s="893"/>
      <c r="K708" s="893"/>
    </row>
    <row r="709" spans="1:14" ht="10.5" customHeight="1" x14ac:dyDescent="0.25">
      <c r="A709" s="294"/>
      <c r="B709" s="294"/>
      <c r="C709" s="294"/>
      <c r="D709" s="294"/>
      <c r="E709" s="294"/>
      <c r="F709" s="294"/>
      <c r="G709" s="294"/>
      <c r="H709" s="294"/>
      <c r="I709" s="295"/>
      <c r="J709" s="295"/>
      <c r="K709" s="295"/>
    </row>
    <row r="710" spans="1:14" ht="20.100000000000001" customHeight="1" x14ac:dyDescent="0.25">
      <c r="A710" s="296" t="s">
        <v>570</v>
      </c>
      <c r="B710" s="296"/>
      <c r="C710" s="296"/>
      <c r="D710" s="296"/>
      <c r="E710" s="296"/>
      <c r="F710" s="296"/>
      <c r="G710" s="296"/>
      <c r="H710" s="296"/>
      <c r="I710" s="900">
        <f>I676-I678+I701</f>
        <v>419883741.05999994</v>
      </c>
      <c r="J710" s="901"/>
      <c r="K710" s="901"/>
    </row>
    <row r="711" spans="1:14" ht="20.100000000000001" customHeight="1" x14ac:dyDescent="0.25">
      <c r="A711" s="291" t="s">
        <v>499</v>
      </c>
      <c r="B711" s="291"/>
      <c r="C711" s="291"/>
      <c r="D711" s="291"/>
      <c r="E711" s="291"/>
      <c r="F711" s="291"/>
      <c r="G711" s="291"/>
      <c r="H711" s="291"/>
      <c r="I711" s="291"/>
      <c r="J711" s="291"/>
      <c r="K711" s="291"/>
      <c r="L711" s="291"/>
      <c r="M711" s="291"/>
      <c r="N711" s="291"/>
    </row>
    <row r="712" spans="1:14" ht="20.100000000000001" customHeight="1" x14ac:dyDescent="0.25"/>
    <row r="713" spans="1:14" ht="20.100000000000001" customHeight="1" x14ac:dyDescent="0.25"/>
  </sheetData>
  <protectedRanges>
    <protectedRange sqref="B14:B15" name="Rango1_1_5_1"/>
    <protectedRange sqref="B19" name="Rango1_1_6_1"/>
    <protectedRange sqref="B61 B39:B46" name="Rango1_1_7_1"/>
    <protectedRange sqref="B62" name="Rango1_1_3_3_1"/>
    <protectedRange sqref="B137" name="Rango1_1_3_1_1"/>
    <protectedRange sqref="B146:B151 I146:J151 E146:F151" name="Rango1_1"/>
    <protectedRange sqref="I158:I160 B158:B160 E158:F160" name="Rango1_1_1"/>
    <protectedRange sqref="M179:M180 B173 M173 B179" name="Rango1_1_1_1"/>
    <protectedRange sqref="B206" name="Rango1_1_3_2_1"/>
    <protectedRange sqref="E267:E270 C267 B268:C270" name="Rango1_1_2"/>
    <protectedRange sqref="B271" name="Rango1_1_3_2_2"/>
    <protectedRange sqref="B267" name="Rango1_1_1_1_1"/>
    <protectedRange sqref="B283 B308" name="Rango1_1_3_2_3"/>
    <protectedRange sqref="J291:J298 L300:M306 J300:J306 H291:H298 F296:F298 H300:H306 D291:D298 B291:B298 D300:D306 B302:B306 L291:M298 F305:F306" name="Rango1"/>
    <protectedRange sqref="K315:K321 M321 I315:I321 G315:G321 E315:E321 B315:B321" name="Rango1_2"/>
    <protectedRange sqref="M315:M320 M324:M325" name="Rango1_1_4"/>
    <protectedRange sqref="I323:I330 K323:K330 M329:M330 G323:G330 E330 E323:E328 B323 B330" name="Rango1_2_1"/>
    <protectedRange sqref="M323 M326:M328" name="Rango1_1_4_1"/>
    <protectedRange sqref="E329" name="Rango1_2_1_1"/>
    <protectedRange sqref="B341" name="Rango1_1_3_2_4"/>
    <protectedRange sqref="J463:K463 B459:B463 E459:E463 G459:G463" name="Rango1_1_8"/>
    <protectedRange sqref="I471 G469:G471 B469:B471 G474:G477 E474:E477 B477 B480:B482 G480:G482 I482 E469:E471 E480:E482" name="Rango1_1_9"/>
    <protectedRange sqref="B474:D476" name="Rango1_1_9_1"/>
    <protectedRange sqref="B484:D484" name="Rango1_1_1_4"/>
    <protectedRange sqref="I492:I494 L492:L494 D511:D512 D501:D502 D495:D496 D492:D493 D505 D498:D499 I496:I512 L496:L512" name="Rango1_1_10"/>
    <protectedRange sqref="L495 I495" name="Rango1_1_1_5"/>
    <protectedRange sqref="L518:L522 L525:L527 L530 L532 A518:A539 H518:H539 L534:L539" name="Rango1_1_11_1"/>
    <protectedRange sqref="L523:L524" name="Rango1_1_1_6_1"/>
    <protectedRange sqref="L528" name="Rango1_1_2_1_1"/>
    <protectedRange sqref="L529" name="Rango1_1_3_1_1_1"/>
    <protectedRange sqref="L531" name="Rango1_1_4_1_1"/>
    <protectedRange sqref="L533" name="Rango1_1_5_1_1"/>
    <protectedRange sqref="J556 J546:J552 F546:F552 F556" name="Rango1_1_1_8"/>
    <protectedRange sqref="J553:J555 F553:F555" name="Rango1_1_10_1_1"/>
  </protectedRanges>
  <mergeCells count="1411">
    <mergeCell ref="M171:N171"/>
    <mergeCell ref="E172:F172"/>
    <mergeCell ref="G172:H172"/>
    <mergeCell ref="C179:D179"/>
    <mergeCell ref="A657:H657"/>
    <mergeCell ref="I657:K657"/>
    <mergeCell ref="A664:H664"/>
    <mergeCell ref="A439:B439"/>
    <mergeCell ref="K135:N135"/>
    <mergeCell ref="B136:H136"/>
    <mergeCell ref="K136:N136"/>
    <mergeCell ref="A141:N141"/>
    <mergeCell ref="A145:A146"/>
    <mergeCell ref="B145:D146"/>
    <mergeCell ref="E145:H146"/>
    <mergeCell ref="I145:I146"/>
    <mergeCell ref="J145:K146"/>
    <mergeCell ref="K172:L172"/>
    <mergeCell ref="C173:D173"/>
    <mergeCell ref="E173:F173"/>
    <mergeCell ref="G173:H173"/>
    <mergeCell ref="K173:L173"/>
    <mergeCell ref="A658:H658"/>
    <mergeCell ref="I658:K658"/>
    <mergeCell ref="A659:H659"/>
    <mergeCell ref="I659:K659"/>
    <mergeCell ref="E174:F174"/>
    <mergeCell ref="G174:H174"/>
    <mergeCell ref="K174:L174"/>
    <mergeCell ref="B160:D160"/>
    <mergeCell ref="E160:H160"/>
    <mergeCell ref="A169:N169"/>
    <mergeCell ref="A171:A172"/>
    <mergeCell ref="B171:B172"/>
    <mergeCell ref="C171:D172"/>
    <mergeCell ref="E171:L171"/>
    <mergeCell ref="I683:K683"/>
    <mergeCell ref="A677:H677"/>
    <mergeCell ref="A678:H678"/>
    <mergeCell ref="I678:K678"/>
    <mergeCell ref="A660:H660"/>
    <mergeCell ref="I660:K660"/>
    <mergeCell ref="A661:H661"/>
    <mergeCell ref="A662:H662"/>
    <mergeCell ref="I662:K662"/>
    <mergeCell ref="A663:H663"/>
    <mergeCell ref="I663:K663"/>
    <mergeCell ref="I664:K664"/>
    <mergeCell ref="A665:H665"/>
    <mergeCell ref="I665:K665"/>
    <mergeCell ref="A667:H667"/>
    <mergeCell ref="I667:K667"/>
    <mergeCell ref="A647:K647"/>
    <mergeCell ref="A648:K648"/>
    <mergeCell ref="A649:K649"/>
    <mergeCell ref="A650:K650"/>
    <mergeCell ref="A651:H651"/>
    <mergeCell ref="I651:K651"/>
    <mergeCell ref="A652:H652"/>
    <mergeCell ref="I652:K652"/>
    <mergeCell ref="A653:H653"/>
    <mergeCell ref="A654:H654"/>
    <mergeCell ref="I654:K654"/>
    <mergeCell ref="E179:F179"/>
    <mergeCell ref="A686:H686"/>
    <mergeCell ref="I686:K686"/>
    <mergeCell ref="A687:H687"/>
    <mergeCell ref="I687:K687"/>
    <mergeCell ref="A688:H688"/>
    <mergeCell ref="I688:K688"/>
    <mergeCell ref="A679:H679"/>
    <mergeCell ref="I679:K679"/>
    <mergeCell ref="A680:H680"/>
    <mergeCell ref="I680:K680"/>
    <mergeCell ref="A681:H681"/>
    <mergeCell ref="I681:K681"/>
    <mergeCell ref="A682:H682"/>
    <mergeCell ref="I682:K682"/>
    <mergeCell ref="A683:H683"/>
    <mergeCell ref="A655:H655"/>
    <mergeCell ref="I655:K655"/>
    <mergeCell ref="A656:H656"/>
    <mergeCell ref="I656:K656"/>
    <mergeCell ref="A668:N668"/>
    <mergeCell ref="A671:K671"/>
    <mergeCell ref="A672:K672"/>
    <mergeCell ref="A673:K673"/>
    <mergeCell ref="A674:K674"/>
    <mergeCell ref="A675:H675"/>
    <mergeCell ref="I675:K675"/>
    <mergeCell ref="A676:H676"/>
    <mergeCell ref="I676:K676"/>
    <mergeCell ref="A684:H684"/>
    <mergeCell ref="I684:K684"/>
    <mergeCell ref="A685:H685"/>
    <mergeCell ref="I685:K685"/>
    <mergeCell ref="A696:H696"/>
    <mergeCell ref="I696:K696"/>
    <mergeCell ref="A697:H697"/>
    <mergeCell ref="I697:K697"/>
    <mergeCell ref="A698:H698"/>
    <mergeCell ref="I698:K698"/>
    <mergeCell ref="A689:H689"/>
    <mergeCell ref="I689:K689"/>
    <mergeCell ref="A690:H690"/>
    <mergeCell ref="I690:K690"/>
    <mergeCell ref="A691:H691"/>
    <mergeCell ref="I691:K691"/>
    <mergeCell ref="A692:H692"/>
    <mergeCell ref="I692:K692"/>
    <mergeCell ref="A693:H693"/>
    <mergeCell ref="I693:K693"/>
    <mergeCell ref="A710:H710"/>
    <mergeCell ref="I710:K710"/>
    <mergeCell ref="A695:H695"/>
    <mergeCell ref="I695:K695"/>
    <mergeCell ref="A694:H694"/>
    <mergeCell ref="I694:K694"/>
    <mergeCell ref="A711:N711"/>
    <mergeCell ref="A705:H705"/>
    <mergeCell ref="I705:K705"/>
    <mergeCell ref="A706:H706"/>
    <mergeCell ref="I706:K706"/>
    <mergeCell ref="A707:H707"/>
    <mergeCell ref="I707:K707"/>
    <mergeCell ref="A708:H708"/>
    <mergeCell ref="I708:K708"/>
    <mergeCell ref="A709:H709"/>
    <mergeCell ref="I709:K709"/>
    <mergeCell ref="A699:H699"/>
    <mergeCell ref="I699:K699"/>
    <mergeCell ref="A701:H701"/>
    <mergeCell ref="I701:K701"/>
    <mergeCell ref="A702:H702"/>
    <mergeCell ref="I702:K702"/>
    <mergeCell ref="A703:H703"/>
    <mergeCell ref="I703:K703"/>
    <mergeCell ref="A704:H704"/>
    <mergeCell ref="I704:K704"/>
    <mergeCell ref="A1:N1"/>
    <mergeCell ref="A2:N2"/>
    <mergeCell ref="A3:N3"/>
    <mergeCell ref="A4:N4"/>
    <mergeCell ref="A5:N5"/>
    <mergeCell ref="A9:N9"/>
    <mergeCell ref="A20:N20"/>
    <mergeCell ref="B22:H22"/>
    <mergeCell ref="K22:N22"/>
    <mergeCell ref="B23:H23"/>
    <mergeCell ref="K23:N23"/>
    <mergeCell ref="B24:H24"/>
    <mergeCell ref="K24:N24"/>
    <mergeCell ref="B16:H16"/>
    <mergeCell ref="K16:N16"/>
    <mergeCell ref="B17:H17"/>
    <mergeCell ref="K17:N17"/>
    <mergeCell ref="K18:N18"/>
    <mergeCell ref="A19:E19"/>
    <mergeCell ref="A11:N11"/>
    <mergeCell ref="B13:H13"/>
    <mergeCell ref="K13:N13"/>
    <mergeCell ref="B14:H14"/>
    <mergeCell ref="K14:N14"/>
    <mergeCell ref="B15:H15"/>
    <mergeCell ref="K15:N15"/>
    <mergeCell ref="B31:H31"/>
    <mergeCell ref="K31:N31"/>
    <mergeCell ref="B32:H32"/>
    <mergeCell ref="K32:N32"/>
    <mergeCell ref="B33:H33"/>
    <mergeCell ref="K33:N33"/>
    <mergeCell ref="B28:H28"/>
    <mergeCell ref="K28:N28"/>
    <mergeCell ref="B29:H29"/>
    <mergeCell ref="K29:N29"/>
    <mergeCell ref="B30:H30"/>
    <mergeCell ref="K30:N30"/>
    <mergeCell ref="B25:H25"/>
    <mergeCell ref="K25:N25"/>
    <mergeCell ref="B26:H26"/>
    <mergeCell ref="K26:N26"/>
    <mergeCell ref="B27:H27"/>
    <mergeCell ref="K27:N27"/>
    <mergeCell ref="B42:H42"/>
    <mergeCell ref="K42:N42"/>
    <mergeCell ref="B43:H43"/>
    <mergeCell ref="K43:N43"/>
    <mergeCell ref="B44:H44"/>
    <mergeCell ref="K44:N44"/>
    <mergeCell ref="B39:H39"/>
    <mergeCell ref="K39:N39"/>
    <mergeCell ref="B40:H40"/>
    <mergeCell ref="K40:N40"/>
    <mergeCell ref="B41:H41"/>
    <mergeCell ref="K41:N41"/>
    <mergeCell ref="B34:H34"/>
    <mergeCell ref="K34:N34"/>
    <mergeCell ref="A35:N35"/>
    <mergeCell ref="B37:H37"/>
    <mergeCell ref="K37:N37"/>
    <mergeCell ref="B38:H38"/>
    <mergeCell ref="K38:N38"/>
    <mergeCell ref="B51:H51"/>
    <mergeCell ref="K51:N51"/>
    <mergeCell ref="B52:H52"/>
    <mergeCell ref="K52:N52"/>
    <mergeCell ref="B54:H54"/>
    <mergeCell ref="K54:N54"/>
    <mergeCell ref="B48:H48"/>
    <mergeCell ref="K48:N48"/>
    <mergeCell ref="B49:H49"/>
    <mergeCell ref="K49:N49"/>
    <mergeCell ref="B50:H50"/>
    <mergeCell ref="K50:N50"/>
    <mergeCell ref="B45:H45"/>
    <mergeCell ref="K45:N45"/>
    <mergeCell ref="B46:H46"/>
    <mergeCell ref="K46:N46"/>
    <mergeCell ref="B47:H47"/>
    <mergeCell ref="K47:N47"/>
    <mergeCell ref="B61:H61"/>
    <mergeCell ref="K61:N61"/>
    <mergeCell ref="A62:N62"/>
    <mergeCell ref="A78:N78"/>
    <mergeCell ref="B80:H80"/>
    <mergeCell ref="K80:N80"/>
    <mergeCell ref="B58:H58"/>
    <mergeCell ref="K58:N58"/>
    <mergeCell ref="B59:H59"/>
    <mergeCell ref="K59:N59"/>
    <mergeCell ref="B60:H60"/>
    <mergeCell ref="K60:N60"/>
    <mergeCell ref="B55:H55"/>
    <mergeCell ref="K55:N55"/>
    <mergeCell ref="B56:H56"/>
    <mergeCell ref="K56:N56"/>
    <mergeCell ref="B57:H57"/>
    <mergeCell ref="K57:N57"/>
    <mergeCell ref="B90:H90"/>
    <mergeCell ref="K90:N90"/>
    <mergeCell ref="B91:H91"/>
    <mergeCell ref="K91:N91"/>
    <mergeCell ref="B87:H87"/>
    <mergeCell ref="K87:N87"/>
    <mergeCell ref="B88:H88"/>
    <mergeCell ref="K88:N88"/>
    <mergeCell ref="B89:H89"/>
    <mergeCell ref="K89:N89"/>
    <mergeCell ref="B84:H84"/>
    <mergeCell ref="K84:N84"/>
    <mergeCell ref="B85:H85"/>
    <mergeCell ref="K85:N85"/>
    <mergeCell ref="B86:H86"/>
    <mergeCell ref="K86:N86"/>
    <mergeCell ref="B81:H81"/>
    <mergeCell ref="K81:N81"/>
    <mergeCell ref="B82:H82"/>
    <mergeCell ref="K82:N82"/>
    <mergeCell ref="B83:H83"/>
    <mergeCell ref="K83:N83"/>
    <mergeCell ref="B98:H98"/>
    <mergeCell ref="K98:N98"/>
    <mergeCell ref="B99:H99"/>
    <mergeCell ref="K99:N99"/>
    <mergeCell ref="B100:H100"/>
    <mergeCell ref="K100:N100"/>
    <mergeCell ref="B95:H95"/>
    <mergeCell ref="K95:N95"/>
    <mergeCell ref="B96:H96"/>
    <mergeCell ref="K96:N96"/>
    <mergeCell ref="B97:H97"/>
    <mergeCell ref="K97:N97"/>
    <mergeCell ref="B92:H92"/>
    <mergeCell ref="K92:N92"/>
    <mergeCell ref="B93:H93"/>
    <mergeCell ref="K93:N93"/>
    <mergeCell ref="B94:H94"/>
    <mergeCell ref="K94:N94"/>
    <mergeCell ref="B107:H107"/>
    <mergeCell ref="K107:N107"/>
    <mergeCell ref="B108:H108"/>
    <mergeCell ref="K108:N108"/>
    <mergeCell ref="B109:H109"/>
    <mergeCell ref="K109:N109"/>
    <mergeCell ref="B104:H104"/>
    <mergeCell ref="K104:N104"/>
    <mergeCell ref="B105:H105"/>
    <mergeCell ref="K105:N105"/>
    <mergeCell ref="B106:H106"/>
    <mergeCell ref="K106:N106"/>
    <mergeCell ref="B101:H101"/>
    <mergeCell ref="K101:N101"/>
    <mergeCell ref="B102:H102"/>
    <mergeCell ref="K102:N102"/>
    <mergeCell ref="B103:H103"/>
    <mergeCell ref="K103:N103"/>
    <mergeCell ref="B116:H116"/>
    <mergeCell ref="K116:N116"/>
    <mergeCell ref="B117:H117"/>
    <mergeCell ref="K117:N117"/>
    <mergeCell ref="B118:H118"/>
    <mergeCell ref="K118:N118"/>
    <mergeCell ref="B113:H113"/>
    <mergeCell ref="K113:N113"/>
    <mergeCell ref="B114:H114"/>
    <mergeCell ref="K114:N114"/>
    <mergeCell ref="B115:H115"/>
    <mergeCell ref="K115:N115"/>
    <mergeCell ref="B110:H110"/>
    <mergeCell ref="K110:N110"/>
    <mergeCell ref="B111:H111"/>
    <mergeCell ref="K111:N111"/>
    <mergeCell ref="B112:H112"/>
    <mergeCell ref="K112:N112"/>
    <mergeCell ref="B125:H125"/>
    <mergeCell ref="K125:N125"/>
    <mergeCell ref="B126:H126"/>
    <mergeCell ref="K126:N126"/>
    <mergeCell ref="B128:H128"/>
    <mergeCell ref="K128:N128"/>
    <mergeCell ref="B122:H122"/>
    <mergeCell ref="K122:N122"/>
    <mergeCell ref="B123:H123"/>
    <mergeCell ref="K123:N123"/>
    <mergeCell ref="B124:H124"/>
    <mergeCell ref="K124:N124"/>
    <mergeCell ref="B119:H119"/>
    <mergeCell ref="K119:N119"/>
    <mergeCell ref="B120:H120"/>
    <mergeCell ref="K120:N120"/>
    <mergeCell ref="B121:H121"/>
    <mergeCell ref="K121:N121"/>
    <mergeCell ref="B127:H127"/>
    <mergeCell ref="K127:N127"/>
    <mergeCell ref="B130:H130"/>
    <mergeCell ref="K130:N130"/>
    <mergeCell ref="B133:H133"/>
    <mergeCell ref="K133:N133"/>
    <mergeCell ref="B134:H134"/>
    <mergeCell ref="K134:N134"/>
    <mergeCell ref="B129:H129"/>
    <mergeCell ref="K129:N129"/>
    <mergeCell ref="B157:D157"/>
    <mergeCell ref="E157:H157"/>
    <mergeCell ref="B158:D158"/>
    <mergeCell ref="E158:H158"/>
    <mergeCell ref="B159:D159"/>
    <mergeCell ref="E159:H159"/>
    <mergeCell ref="B151:D151"/>
    <mergeCell ref="E151:H151"/>
    <mergeCell ref="J151:K151"/>
    <mergeCell ref="B152:D152"/>
    <mergeCell ref="E152:H152"/>
    <mergeCell ref="J152:K152"/>
    <mergeCell ref="B147:D147"/>
    <mergeCell ref="E147:H147"/>
    <mergeCell ref="J147:K147"/>
    <mergeCell ref="B149:D149"/>
    <mergeCell ref="E149:H149"/>
    <mergeCell ref="B150:D150"/>
    <mergeCell ref="E150:H150"/>
    <mergeCell ref="B131:H131"/>
    <mergeCell ref="K131:N131"/>
    <mergeCell ref="B132:H132"/>
    <mergeCell ref="K132:N132"/>
    <mergeCell ref="B135:H135"/>
    <mergeCell ref="G179:H179"/>
    <mergeCell ref="K179:L179"/>
    <mergeCell ref="C174:D174"/>
    <mergeCell ref="C180:D180"/>
    <mergeCell ref="E180:F180"/>
    <mergeCell ref="G180:H180"/>
    <mergeCell ref="K180:L180"/>
    <mergeCell ref="C177:D177"/>
    <mergeCell ref="E177:F177"/>
    <mergeCell ref="G177:H177"/>
    <mergeCell ref="K177:L177"/>
    <mergeCell ref="E178:F178"/>
    <mergeCell ref="G178:H178"/>
    <mergeCell ref="K178:L178"/>
    <mergeCell ref="C175:D175"/>
    <mergeCell ref="E175:F175"/>
    <mergeCell ref="G175:H175"/>
    <mergeCell ref="K175:L175"/>
    <mergeCell ref="C176:D176"/>
    <mergeCell ref="E176:F176"/>
    <mergeCell ref="G176:H176"/>
    <mergeCell ref="K176:L176"/>
    <mergeCell ref="I197:I198"/>
    <mergeCell ref="J197:K198"/>
    <mergeCell ref="L197:N197"/>
    <mergeCell ref="M198:N198"/>
    <mergeCell ref="C199:D199"/>
    <mergeCell ref="E199:F199"/>
    <mergeCell ref="G199:H199"/>
    <mergeCell ref="J199:K199"/>
    <mergeCell ref="M199:N199"/>
    <mergeCell ref="C181:D181"/>
    <mergeCell ref="E181:F181"/>
    <mergeCell ref="G181:H181"/>
    <mergeCell ref="K181:L181"/>
    <mergeCell ref="A194:N194"/>
    <mergeCell ref="A197:A198"/>
    <mergeCell ref="B197:B198"/>
    <mergeCell ref="C197:D198"/>
    <mergeCell ref="E197:F198"/>
    <mergeCell ref="G197:H198"/>
    <mergeCell ref="C202:D202"/>
    <mergeCell ref="E202:F202"/>
    <mergeCell ref="G202:H202"/>
    <mergeCell ref="J202:K202"/>
    <mergeCell ref="M202:N202"/>
    <mergeCell ref="C203:D203"/>
    <mergeCell ref="E203:F203"/>
    <mergeCell ref="G203:H203"/>
    <mergeCell ref="J203:K203"/>
    <mergeCell ref="M203:N203"/>
    <mergeCell ref="C200:D200"/>
    <mergeCell ref="E200:F200"/>
    <mergeCell ref="G200:H200"/>
    <mergeCell ref="J200:K200"/>
    <mergeCell ref="M200:N200"/>
    <mergeCell ref="C201:D201"/>
    <mergeCell ref="E201:F201"/>
    <mergeCell ref="G201:H201"/>
    <mergeCell ref="J201:K201"/>
    <mergeCell ref="M201:N201"/>
    <mergeCell ref="A206:N206"/>
    <mergeCell ref="A221:N221"/>
    <mergeCell ref="B223:F223"/>
    <mergeCell ref="G223:I223"/>
    <mergeCell ref="J223:L223"/>
    <mergeCell ref="B224:F224"/>
    <mergeCell ref="G224:I224"/>
    <mergeCell ref="J224:L224"/>
    <mergeCell ref="C204:D204"/>
    <mergeCell ref="E204:F204"/>
    <mergeCell ref="G204:H204"/>
    <mergeCell ref="J204:K204"/>
    <mergeCell ref="M204:N204"/>
    <mergeCell ref="C205:D205"/>
    <mergeCell ref="E205:F205"/>
    <mergeCell ref="G205:H205"/>
    <mergeCell ref="J205:K205"/>
    <mergeCell ref="M205:N205"/>
    <mergeCell ref="B229:F229"/>
    <mergeCell ref="G229:I229"/>
    <mergeCell ref="J229:L229"/>
    <mergeCell ref="A230:N230"/>
    <mergeCell ref="A241:N241"/>
    <mergeCell ref="A244:A245"/>
    <mergeCell ref="B244:H245"/>
    <mergeCell ref="I244:I245"/>
    <mergeCell ref="J244:L245"/>
    <mergeCell ref="B227:F227"/>
    <mergeCell ref="G227:I227"/>
    <mergeCell ref="J227:L227"/>
    <mergeCell ref="B228:F228"/>
    <mergeCell ref="G228:I228"/>
    <mergeCell ref="J228:L228"/>
    <mergeCell ref="B225:F225"/>
    <mergeCell ref="G225:I225"/>
    <mergeCell ref="J225:L225"/>
    <mergeCell ref="B226:F226"/>
    <mergeCell ref="G226:I226"/>
    <mergeCell ref="J226:L226"/>
    <mergeCell ref="B252:H252"/>
    <mergeCell ref="J252:L252"/>
    <mergeCell ref="B253:H253"/>
    <mergeCell ref="J253:L253"/>
    <mergeCell ref="A254:N254"/>
    <mergeCell ref="A264:N264"/>
    <mergeCell ref="B249:H249"/>
    <mergeCell ref="J249:L249"/>
    <mergeCell ref="B250:H250"/>
    <mergeCell ref="J250:L250"/>
    <mergeCell ref="B251:H251"/>
    <mergeCell ref="J251:L251"/>
    <mergeCell ref="B246:H246"/>
    <mergeCell ref="J246:L246"/>
    <mergeCell ref="B247:H247"/>
    <mergeCell ref="J247:L247"/>
    <mergeCell ref="B248:H248"/>
    <mergeCell ref="J248:L248"/>
    <mergeCell ref="C268:D268"/>
    <mergeCell ref="E268:F268"/>
    <mergeCell ref="G268:H268"/>
    <mergeCell ref="I268:J268"/>
    <mergeCell ref="K268:M268"/>
    <mergeCell ref="C269:D269"/>
    <mergeCell ref="E269:F269"/>
    <mergeCell ref="G269:H269"/>
    <mergeCell ref="I269:J269"/>
    <mergeCell ref="K269:M269"/>
    <mergeCell ref="C266:D266"/>
    <mergeCell ref="E266:F266"/>
    <mergeCell ref="G266:H266"/>
    <mergeCell ref="I266:J266"/>
    <mergeCell ref="K266:M266"/>
    <mergeCell ref="C267:D267"/>
    <mergeCell ref="E267:F267"/>
    <mergeCell ref="G267:H267"/>
    <mergeCell ref="I267:J267"/>
    <mergeCell ref="K267:M267"/>
    <mergeCell ref="B278:D278"/>
    <mergeCell ref="E278:G278"/>
    <mergeCell ref="H278:I278"/>
    <mergeCell ref="J278:K278"/>
    <mergeCell ref="B279:D279"/>
    <mergeCell ref="E279:G279"/>
    <mergeCell ref="H279:I279"/>
    <mergeCell ref="J279:K279"/>
    <mergeCell ref="A272:N272"/>
    <mergeCell ref="A275:N275"/>
    <mergeCell ref="B277:D277"/>
    <mergeCell ref="E277:G277"/>
    <mergeCell ref="H277:I277"/>
    <mergeCell ref="J277:K277"/>
    <mergeCell ref="C270:D270"/>
    <mergeCell ref="E270:F270"/>
    <mergeCell ref="G270:H270"/>
    <mergeCell ref="I270:J270"/>
    <mergeCell ref="K270:M270"/>
    <mergeCell ref="A271:G271"/>
    <mergeCell ref="A288:B288"/>
    <mergeCell ref="B290:C290"/>
    <mergeCell ref="D290:E290"/>
    <mergeCell ref="F290:G290"/>
    <mergeCell ref="H290:I290"/>
    <mergeCell ref="J290:K290"/>
    <mergeCell ref="B282:D282"/>
    <mergeCell ref="E282:G282"/>
    <mergeCell ref="H282:I282"/>
    <mergeCell ref="J282:K282"/>
    <mergeCell ref="A283:N283"/>
    <mergeCell ref="A287:N287"/>
    <mergeCell ref="B280:D280"/>
    <mergeCell ref="E280:G280"/>
    <mergeCell ref="H280:I280"/>
    <mergeCell ref="J280:K280"/>
    <mergeCell ref="B281:D281"/>
    <mergeCell ref="E281:G281"/>
    <mergeCell ref="H281:I281"/>
    <mergeCell ref="J281:K281"/>
    <mergeCell ref="B293:C293"/>
    <mergeCell ref="D293:E293"/>
    <mergeCell ref="F293:G293"/>
    <mergeCell ref="H293:I293"/>
    <mergeCell ref="J293:K293"/>
    <mergeCell ref="M293:N293"/>
    <mergeCell ref="B292:C292"/>
    <mergeCell ref="D292:E292"/>
    <mergeCell ref="F292:G292"/>
    <mergeCell ref="H292:I292"/>
    <mergeCell ref="J292:K292"/>
    <mergeCell ref="M292:N292"/>
    <mergeCell ref="M290:N290"/>
    <mergeCell ref="B291:C291"/>
    <mergeCell ref="D291:E291"/>
    <mergeCell ref="F291:G291"/>
    <mergeCell ref="H291:I291"/>
    <mergeCell ref="J291:K291"/>
    <mergeCell ref="M291:N291"/>
    <mergeCell ref="B296:C296"/>
    <mergeCell ref="D296:E296"/>
    <mergeCell ref="F296:G296"/>
    <mergeCell ref="H296:I296"/>
    <mergeCell ref="J296:K296"/>
    <mergeCell ref="M296:N296"/>
    <mergeCell ref="B295:C295"/>
    <mergeCell ref="D295:E295"/>
    <mergeCell ref="F295:G295"/>
    <mergeCell ref="H295:I295"/>
    <mergeCell ref="J295:K295"/>
    <mergeCell ref="M295:N295"/>
    <mergeCell ref="B294:C294"/>
    <mergeCell ref="D294:E294"/>
    <mergeCell ref="F294:G294"/>
    <mergeCell ref="H294:I294"/>
    <mergeCell ref="J294:K294"/>
    <mergeCell ref="M294:N294"/>
    <mergeCell ref="B301:C301"/>
    <mergeCell ref="D301:E301"/>
    <mergeCell ref="F301:G301"/>
    <mergeCell ref="H301:I301"/>
    <mergeCell ref="J301:K301"/>
    <mergeCell ref="M301:N301"/>
    <mergeCell ref="M299:N299"/>
    <mergeCell ref="B300:C300"/>
    <mergeCell ref="D300:E300"/>
    <mergeCell ref="F300:G300"/>
    <mergeCell ref="H300:I300"/>
    <mergeCell ref="J300:K300"/>
    <mergeCell ref="M300:N300"/>
    <mergeCell ref="A298:B298"/>
    <mergeCell ref="B299:C299"/>
    <mergeCell ref="D299:E299"/>
    <mergeCell ref="F299:G299"/>
    <mergeCell ref="H299:I299"/>
    <mergeCell ref="J299:K299"/>
    <mergeCell ref="B304:C304"/>
    <mergeCell ref="D304:E304"/>
    <mergeCell ref="F304:G304"/>
    <mergeCell ref="H304:I304"/>
    <mergeCell ref="J304:K304"/>
    <mergeCell ref="M304:N304"/>
    <mergeCell ref="B303:C303"/>
    <mergeCell ref="D303:E303"/>
    <mergeCell ref="F303:G303"/>
    <mergeCell ref="H303:I303"/>
    <mergeCell ref="J303:K303"/>
    <mergeCell ref="M303:N303"/>
    <mergeCell ref="B302:C302"/>
    <mergeCell ref="D302:E302"/>
    <mergeCell ref="F302:G302"/>
    <mergeCell ref="H302:I302"/>
    <mergeCell ref="J302:K302"/>
    <mergeCell ref="M302:N302"/>
    <mergeCell ref="A308:N308"/>
    <mergeCell ref="A311:N311"/>
    <mergeCell ref="A312:C312"/>
    <mergeCell ref="B314:D314"/>
    <mergeCell ref="E314:F314"/>
    <mergeCell ref="G314:H314"/>
    <mergeCell ref="I314:J314"/>
    <mergeCell ref="K314:L314"/>
    <mergeCell ref="M314:N314"/>
    <mergeCell ref="B306:C306"/>
    <mergeCell ref="D306:E306"/>
    <mergeCell ref="F306:G306"/>
    <mergeCell ref="H306:I306"/>
    <mergeCell ref="J306:K306"/>
    <mergeCell ref="M306:N306"/>
    <mergeCell ref="B305:C305"/>
    <mergeCell ref="D305:E305"/>
    <mergeCell ref="F305:G305"/>
    <mergeCell ref="H305:I305"/>
    <mergeCell ref="J305:K305"/>
    <mergeCell ref="M305:N305"/>
    <mergeCell ref="B317:D317"/>
    <mergeCell ref="E317:F317"/>
    <mergeCell ref="G317:H317"/>
    <mergeCell ref="I317:J317"/>
    <mergeCell ref="K317:L317"/>
    <mergeCell ref="M317:N317"/>
    <mergeCell ref="B316:D316"/>
    <mergeCell ref="E316:F316"/>
    <mergeCell ref="G316:H316"/>
    <mergeCell ref="I316:J316"/>
    <mergeCell ref="K316:L316"/>
    <mergeCell ref="M316:N316"/>
    <mergeCell ref="B315:D315"/>
    <mergeCell ref="E315:F315"/>
    <mergeCell ref="G315:H315"/>
    <mergeCell ref="I315:J315"/>
    <mergeCell ref="K315:L315"/>
    <mergeCell ref="M315:N315"/>
    <mergeCell ref="B320:D320"/>
    <mergeCell ref="E320:F320"/>
    <mergeCell ref="G320:H320"/>
    <mergeCell ref="I320:J320"/>
    <mergeCell ref="K320:L320"/>
    <mergeCell ref="M320:N320"/>
    <mergeCell ref="B319:D319"/>
    <mergeCell ref="E319:F319"/>
    <mergeCell ref="G319:H319"/>
    <mergeCell ref="I319:J319"/>
    <mergeCell ref="K319:L319"/>
    <mergeCell ref="M319:N319"/>
    <mergeCell ref="B318:D318"/>
    <mergeCell ref="E318:F318"/>
    <mergeCell ref="G318:H318"/>
    <mergeCell ref="I318:J318"/>
    <mergeCell ref="K318:L318"/>
    <mergeCell ref="M318:N318"/>
    <mergeCell ref="B323:D323"/>
    <mergeCell ref="E323:F323"/>
    <mergeCell ref="G323:H323"/>
    <mergeCell ref="I323:J323"/>
    <mergeCell ref="K323:L323"/>
    <mergeCell ref="M323:N323"/>
    <mergeCell ref="B322:D322"/>
    <mergeCell ref="E322:F322"/>
    <mergeCell ref="G322:H322"/>
    <mergeCell ref="I322:J322"/>
    <mergeCell ref="K322:L322"/>
    <mergeCell ref="M322:N322"/>
    <mergeCell ref="B321:D321"/>
    <mergeCell ref="E321:F321"/>
    <mergeCell ref="G321:H321"/>
    <mergeCell ref="I321:J321"/>
    <mergeCell ref="K321:L321"/>
    <mergeCell ref="M321:N321"/>
    <mergeCell ref="B326:D326"/>
    <mergeCell ref="E326:F326"/>
    <mergeCell ref="G326:H326"/>
    <mergeCell ref="I326:J326"/>
    <mergeCell ref="K326:L326"/>
    <mergeCell ref="M326:N326"/>
    <mergeCell ref="B325:D325"/>
    <mergeCell ref="E325:F325"/>
    <mergeCell ref="G325:H325"/>
    <mergeCell ref="I325:J325"/>
    <mergeCell ref="K325:L325"/>
    <mergeCell ref="M325:N325"/>
    <mergeCell ref="B324:D324"/>
    <mergeCell ref="E324:F324"/>
    <mergeCell ref="G324:H324"/>
    <mergeCell ref="I324:J324"/>
    <mergeCell ref="K324:L324"/>
    <mergeCell ref="M324:N324"/>
    <mergeCell ref="B329:D329"/>
    <mergeCell ref="E329:F329"/>
    <mergeCell ref="G329:H329"/>
    <mergeCell ref="I329:J329"/>
    <mergeCell ref="K329:L329"/>
    <mergeCell ref="M329:N329"/>
    <mergeCell ref="B328:D328"/>
    <mergeCell ref="E328:F328"/>
    <mergeCell ref="G328:H328"/>
    <mergeCell ref="I328:J328"/>
    <mergeCell ref="K328:L328"/>
    <mergeCell ref="M328:N328"/>
    <mergeCell ref="B327:D327"/>
    <mergeCell ref="E327:F327"/>
    <mergeCell ref="G327:H327"/>
    <mergeCell ref="I327:J327"/>
    <mergeCell ref="K327:L327"/>
    <mergeCell ref="M327:N327"/>
    <mergeCell ref="A339:H339"/>
    <mergeCell ref="I339:N339"/>
    <mergeCell ref="A340:H340"/>
    <mergeCell ref="I340:N340"/>
    <mergeCell ref="A341:N341"/>
    <mergeCell ref="A360:N360"/>
    <mergeCell ref="A334:N334"/>
    <mergeCell ref="A336:H336"/>
    <mergeCell ref="I336:N336"/>
    <mergeCell ref="A337:H337"/>
    <mergeCell ref="I337:N337"/>
    <mergeCell ref="A338:H338"/>
    <mergeCell ref="I338:N338"/>
    <mergeCell ref="B330:D330"/>
    <mergeCell ref="E330:F330"/>
    <mergeCell ref="G330:H330"/>
    <mergeCell ref="I330:J330"/>
    <mergeCell ref="K330:L330"/>
    <mergeCell ref="M330:N330"/>
    <mergeCell ref="A366:B366"/>
    <mergeCell ref="C366:G366"/>
    <mergeCell ref="H366:I366"/>
    <mergeCell ref="J366:K366"/>
    <mergeCell ref="L366:N366"/>
    <mergeCell ref="A367:B367"/>
    <mergeCell ref="C367:G367"/>
    <mergeCell ref="H367:I367"/>
    <mergeCell ref="J367:K367"/>
    <mergeCell ref="L367:N367"/>
    <mergeCell ref="A363:B364"/>
    <mergeCell ref="C363:G364"/>
    <mergeCell ref="H363:I364"/>
    <mergeCell ref="J363:K364"/>
    <mergeCell ref="L363:N364"/>
    <mergeCell ref="A365:B365"/>
    <mergeCell ref="C365:G365"/>
    <mergeCell ref="H365:I365"/>
    <mergeCell ref="J365:K365"/>
    <mergeCell ref="L365:N365"/>
    <mergeCell ref="H372:I372"/>
    <mergeCell ref="J372:K372"/>
    <mergeCell ref="L372:N372"/>
    <mergeCell ref="A373:B373"/>
    <mergeCell ref="C373:G373"/>
    <mergeCell ref="H373:I373"/>
    <mergeCell ref="J373:K373"/>
    <mergeCell ref="L373:N373"/>
    <mergeCell ref="H370:I370"/>
    <mergeCell ref="J370:K370"/>
    <mergeCell ref="L370:N370"/>
    <mergeCell ref="H371:I371"/>
    <mergeCell ref="J371:K371"/>
    <mergeCell ref="L371:N371"/>
    <mergeCell ref="A368:B368"/>
    <mergeCell ref="C368:G368"/>
    <mergeCell ref="H368:I368"/>
    <mergeCell ref="J368:K368"/>
    <mergeCell ref="L368:N368"/>
    <mergeCell ref="A369:B369"/>
    <mergeCell ref="C369:G369"/>
    <mergeCell ref="H369:I369"/>
    <mergeCell ref="J369:K369"/>
    <mergeCell ref="L369:N369"/>
    <mergeCell ref="A376:B376"/>
    <mergeCell ref="C376:G376"/>
    <mergeCell ref="H376:I376"/>
    <mergeCell ref="J376:K376"/>
    <mergeCell ref="L376:N376"/>
    <mergeCell ref="A377:B377"/>
    <mergeCell ref="C377:G377"/>
    <mergeCell ref="H377:I377"/>
    <mergeCell ref="J377:K377"/>
    <mergeCell ref="L377:N377"/>
    <mergeCell ref="A374:B374"/>
    <mergeCell ref="C374:G374"/>
    <mergeCell ref="H374:I374"/>
    <mergeCell ref="J374:K374"/>
    <mergeCell ref="L374:N374"/>
    <mergeCell ref="A375:B375"/>
    <mergeCell ref="C375:G375"/>
    <mergeCell ref="H375:I375"/>
    <mergeCell ref="J375:K375"/>
    <mergeCell ref="L375:N375"/>
    <mergeCell ref="B388:E388"/>
    <mergeCell ref="F388:H388"/>
    <mergeCell ref="K388:L388"/>
    <mergeCell ref="M388:N388"/>
    <mergeCell ref="B389:E389"/>
    <mergeCell ref="F389:H389"/>
    <mergeCell ref="K389:L389"/>
    <mergeCell ref="M389:N389"/>
    <mergeCell ref="A378:N378"/>
    <mergeCell ref="A384:N384"/>
    <mergeCell ref="A386:A387"/>
    <mergeCell ref="B386:E387"/>
    <mergeCell ref="F386:H387"/>
    <mergeCell ref="I386:I387"/>
    <mergeCell ref="J386:J387"/>
    <mergeCell ref="K386:L387"/>
    <mergeCell ref="M386:N387"/>
    <mergeCell ref="B394:E394"/>
    <mergeCell ref="F394:H394"/>
    <mergeCell ref="K394:L394"/>
    <mergeCell ref="M394:N394"/>
    <mergeCell ref="B395:E395"/>
    <mergeCell ref="F395:H395"/>
    <mergeCell ref="K395:L395"/>
    <mergeCell ref="M395:N395"/>
    <mergeCell ref="B392:E392"/>
    <mergeCell ref="F392:H392"/>
    <mergeCell ref="K392:L392"/>
    <mergeCell ref="M392:N392"/>
    <mergeCell ref="B393:E393"/>
    <mergeCell ref="F393:H393"/>
    <mergeCell ref="K393:L393"/>
    <mergeCell ref="M393:N393"/>
    <mergeCell ref="B390:E390"/>
    <mergeCell ref="F390:H390"/>
    <mergeCell ref="K390:L390"/>
    <mergeCell ref="M390:N390"/>
    <mergeCell ref="B391:E391"/>
    <mergeCell ref="F391:H391"/>
    <mergeCell ref="K391:L391"/>
    <mergeCell ref="M391:N391"/>
    <mergeCell ref="A403:N403"/>
    <mergeCell ref="A405:B406"/>
    <mergeCell ref="C405:G406"/>
    <mergeCell ref="H405:I406"/>
    <mergeCell ref="J405:K406"/>
    <mergeCell ref="L405:N406"/>
    <mergeCell ref="B398:E398"/>
    <mergeCell ref="F398:H398"/>
    <mergeCell ref="K398:L398"/>
    <mergeCell ref="M398:N398"/>
    <mergeCell ref="B399:E399"/>
    <mergeCell ref="F399:H399"/>
    <mergeCell ref="K399:L399"/>
    <mergeCell ref="M399:N399"/>
    <mergeCell ref="B396:E396"/>
    <mergeCell ref="F396:H396"/>
    <mergeCell ref="K396:L396"/>
    <mergeCell ref="M396:N396"/>
    <mergeCell ref="B397:E397"/>
    <mergeCell ref="F397:H397"/>
    <mergeCell ref="K397:L397"/>
    <mergeCell ref="M397:N397"/>
    <mergeCell ref="A409:B409"/>
    <mergeCell ref="C409:G409"/>
    <mergeCell ref="H409:I409"/>
    <mergeCell ref="J409:K409"/>
    <mergeCell ref="L409:N409"/>
    <mergeCell ref="A410:B410"/>
    <mergeCell ref="C410:G410"/>
    <mergeCell ref="H410:I410"/>
    <mergeCell ref="J410:K410"/>
    <mergeCell ref="L410:N410"/>
    <mergeCell ref="A407:B407"/>
    <mergeCell ref="C407:G407"/>
    <mergeCell ref="H407:I407"/>
    <mergeCell ref="J407:K407"/>
    <mergeCell ref="L407:N407"/>
    <mergeCell ref="A408:B408"/>
    <mergeCell ref="C408:G408"/>
    <mergeCell ref="H408:I408"/>
    <mergeCell ref="J408:K408"/>
    <mergeCell ref="L408:N408"/>
    <mergeCell ref="A413:B413"/>
    <mergeCell ref="C413:G413"/>
    <mergeCell ref="H413:I413"/>
    <mergeCell ref="J413:K413"/>
    <mergeCell ref="L413:N413"/>
    <mergeCell ref="A414:B414"/>
    <mergeCell ref="C414:G414"/>
    <mergeCell ref="H414:I414"/>
    <mergeCell ref="J414:K414"/>
    <mergeCell ref="L414:N414"/>
    <mergeCell ref="A411:B411"/>
    <mergeCell ref="C411:G411"/>
    <mergeCell ref="H411:I411"/>
    <mergeCell ref="J411:K411"/>
    <mergeCell ref="L411:N411"/>
    <mergeCell ref="A412:B412"/>
    <mergeCell ref="C412:G412"/>
    <mergeCell ref="H412:I412"/>
    <mergeCell ref="J412:K412"/>
    <mergeCell ref="L412:N412"/>
    <mergeCell ref="A417:B417"/>
    <mergeCell ref="C417:G417"/>
    <mergeCell ref="H417:I417"/>
    <mergeCell ref="J417:K417"/>
    <mergeCell ref="L417:N417"/>
    <mergeCell ref="A418:B418"/>
    <mergeCell ref="C418:G418"/>
    <mergeCell ref="H418:I418"/>
    <mergeCell ref="J418:K418"/>
    <mergeCell ref="L418:N418"/>
    <mergeCell ref="A415:B415"/>
    <mergeCell ref="C415:G415"/>
    <mergeCell ref="H415:I415"/>
    <mergeCell ref="J415:K415"/>
    <mergeCell ref="L415:N415"/>
    <mergeCell ref="A416:B416"/>
    <mergeCell ref="C416:G416"/>
    <mergeCell ref="H416:I416"/>
    <mergeCell ref="J416:K416"/>
    <mergeCell ref="L416:N416"/>
    <mergeCell ref="A427:B427"/>
    <mergeCell ref="C427:G427"/>
    <mergeCell ref="H427:I427"/>
    <mergeCell ref="K427:L427"/>
    <mergeCell ref="M427:N427"/>
    <mergeCell ref="A428:B428"/>
    <mergeCell ref="C428:G428"/>
    <mergeCell ref="H428:I428"/>
    <mergeCell ref="K428:L428"/>
    <mergeCell ref="M428:N428"/>
    <mergeCell ref="A420:N420"/>
    <mergeCell ref="A424:N424"/>
    <mergeCell ref="A426:B426"/>
    <mergeCell ref="C426:G426"/>
    <mergeCell ref="H426:I426"/>
    <mergeCell ref="K426:L426"/>
    <mergeCell ref="M426:N426"/>
    <mergeCell ref="A437:B437"/>
    <mergeCell ref="C437:G437"/>
    <mergeCell ref="H437:I437"/>
    <mergeCell ref="K437:L437"/>
    <mergeCell ref="M437:N437"/>
    <mergeCell ref="A438:B438"/>
    <mergeCell ref="C438:G438"/>
    <mergeCell ref="H438:I438"/>
    <mergeCell ref="K438:L438"/>
    <mergeCell ref="M438:N438"/>
    <mergeCell ref="A434:N434"/>
    <mergeCell ref="A436:B436"/>
    <mergeCell ref="C436:G436"/>
    <mergeCell ref="H436:I436"/>
    <mergeCell ref="K436:L436"/>
    <mergeCell ref="M436:N436"/>
    <mergeCell ref="A429:B429"/>
    <mergeCell ref="C429:G429"/>
    <mergeCell ref="H429:I429"/>
    <mergeCell ref="K429:L429"/>
    <mergeCell ref="M429:N429"/>
    <mergeCell ref="A430:N430"/>
    <mergeCell ref="A449:B449"/>
    <mergeCell ref="C449:H449"/>
    <mergeCell ref="K449:M449"/>
    <mergeCell ref="A450:B450"/>
    <mergeCell ref="C450:H450"/>
    <mergeCell ref="K450:M450"/>
    <mergeCell ref="A441:N441"/>
    <mergeCell ref="A445:N445"/>
    <mergeCell ref="A447:B447"/>
    <mergeCell ref="C447:H447"/>
    <mergeCell ref="K447:M447"/>
    <mergeCell ref="A448:B448"/>
    <mergeCell ref="C448:H448"/>
    <mergeCell ref="K448:M448"/>
    <mergeCell ref="C439:G439"/>
    <mergeCell ref="H439:I439"/>
    <mergeCell ref="K439:L439"/>
    <mergeCell ref="M439:N439"/>
    <mergeCell ref="A440:B440"/>
    <mergeCell ref="C440:G440"/>
    <mergeCell ref="H440:I440"/>
    <mergeCell ref="K440:L440"/>
    <mergeCell ref="M440:N440"/>
    <mergeCell ref="B459:D459"/>
    <mergeCell ref="E459:F459"/>
    <mergeCell ref="G459:H459"/>
    <mergeCell ref="K459:L459"/>
    <mergeCell ref="M459:N461"/>
    <mergeCell ref="B460:D460"/>
    <mergeCell ref="E460:F460"/>
    <mergeCell ref="G460:H460"/>
    <mergeCell ref="K460:L460"/>
    <mergeCell ref="B461:D461"/>
    <mergeCell ref="A452:N452"/>
    <mergeCell ref="A456:N456"/>
    <mergeCell ref="B458:D458"/>
    <mergeCell ref="E458:F458"/>
    <mergeCell ref="G458:H458"/>
    <mergeCell ref="K458:L458"/>
    <mergeCell ref="M458:N458"/>
    <mergeCell ref="A464:N464"/>
    <mergeCell ref="A466:N466"/>
    <mergeCell ref="B468:D468"/>
    <mergeCell ref="E468:F468"/>
    <mergeCell ref="G468:H468"/>
    <mergeCell ref="K468:L468"/>
    <mergeCell ref="M468:N468"/>
    <mergeCell ref="M462:N462"/>
    <mergeCell ref="B463:D463"/>
    <mergeCell ref="E463:F463"/>
    <mergeCell ref="G463:H463"/>
    <mergeCell ref="K463:L463"/>
    <mergeCell ref="M463:N463"/>
    <mergeCell ref="E461:F461"/>
    <mergeCell ref="G461:H461"/>
    <mergeCell ref="K461:L461"/>
    <mergeCell ref="B462:D462"/>
    <mergeCell ref="E462:F462"/>
    <mergeCell ref="G462:H462"/>
    <mergeCell ref="K462:L462"/>
    <mergeCell ref="B471:D471"/>
    <mergeCell ref="E471:F471"/>
    <mergeCell ref="G471:H471"/>
    <mergeCell ref="K471:L471"/>
    <mergeCell ref="M471:N471"/>
    <mergeCell ref="B472:D472"/>
    <mergeCell ref="E472:F472"/>
    <mergeCell ref="G472:H472"/>
    <mergeCell ref="K472:L472"/>
    <mergeCell ref="M472:N472"/>
    <mergeCell ref="B469:D469"/>
    <mergeCell ref="E469:F469"/>
    <mergeCell ref="G469:H469"/>
    <mergeCell ref="K469:L469"/>
    <mergeCell ref="M469:N470"/>
    <mergeCell ref="B470:D470"/>
    <mergeCell ref="E470:F470"/>
    <mergeCell ref="G470:H470"/>
    <mergeCell ref="K470:L470"/>
    <mergeCell ref="B475:D475"/>
    <mergeCell ref="E475:F475"/>
    <mergeCell ref="G475:H475"/>
    <mergeCell ref="K475:L475"/>
    <mergeCell ref="B476:D476"/>
    <mergeCell ref="E476:F476"/>
    <mergeCell ref="G476:H476"/>
    <mergeCell ref="K476:L476"/>
    <mergeCell ref="B473:D473"/>
    <mergeCell ref="E473:F473"/>
    <mergeCell ref="G473:H473"/>
    <mergeCell ref="K473:L473"/>
    <mergeCell ref="M473:N473"/>
    <mergeCell ref="B474:D474"/>
    <mergeCell ref="E474:F474"/>
    <mergeCell ref="G474:H474"/>
    <mergeCell ref="K474:L474"/>
    <mergeCell ref="M474:N476"/>
    <mergeCell ref="B479:D479"/>
    <mergeCell ref="E479:F479"/>
    <mergeCell ref="G479:H479"/>
    <mergeCell ref="K479:L479"/>
    <mergeCell ref="M479:N479"/>
    <mergeCell ref="B480:D480"/>
    <mergeCell ref="E480:F480"/>
    <mergeCell ref="G480:H480"/>
    <mergeCell ref="K480:L480"/>
    <mergeCell ref="M480:N482"/>
    <mergeCell ref="B477:D477"/>
    <mergeCell ref="E477:F477"/>
    <mergeCell ref="G477:H477"/>
    <mergeCell ref="K477:L477"/>
    <mergeCell ref="M477:N477"/>
    <mergeCell ref="B478:D478"/>
    <mergeCell ref="E478:F478"/>
    <mergeCell ref="G478:H478"/>
    <mergeCell ref="K478:L478"/>
    <mergeCell ref="M478:N478"/>
    <mergeCell ref="A492:C492"/>
    <mergeCell ref="D492:H492"/>
    <mergeCell ref="I492:K492"/>
    <mergeCell ref="L492:N492"/>
    <mergeCell ref="A493:C493"/>
    <mergeCell ref="D493:H493"/>
    <mergeCell ref="I493:K493"/>
    <mergeCell ref="L493:N493"/>
    <mergeCell ref="A484:N484"/>
    <mergeCell ref="A487:N487"/>
    <mergeCell ref="A489:N489"/>
    <mergeCell ref="A490:C490"/>
    <mergeCell ref="D490:H491"/>
    <mergeCell ref="I490:K491"/>
    <mergeCell ref="L490:N491"/>
    <mergeCell ref="A491:C491"/>
    <mergeCell ref="B481:D481"/>
    <mergeCell ref="E481:F481"/>
    <mergeCell ref="G481:H481"/>
    <mergeCell ref="K481:L481"/>
    <mergeCell ref="B482:D482"/>
    <mergeCell ref="E482:F482"/>
    <mergeCell ref="G482:H482"/>
    <mergeCell ref="K482:L482"/>
    <mergeCell ref="A498:C498"/>
    <mergeCell ref="D498:H498"/>
    <mergeCell ref="I498:K498"/>
    <mergeCell ref="L498:N498"/>
    <mergeCell ref="A499:C499"/>
    <mergeCell ref="D499:H499"/>
    <mergeCell ref="I499:K499"/>
    <mergeCell ref="L499:N499"/>
    <mergeCell ref="A496:C496"/>
    <mergeCell ref="D496:H496"/>
    <mergeCell ref="I496:K496"/>
    <mergeCell ref="L496:N496"/>
    <mergeCell ref="A497:C497"/>
    <mergeCell ref="D497:H497"/>
    <mergeCell ref="I497:K497"/>
    <mergeCell ref="L497:N497"/>
    <mergeCell ref="A494:C494"/>
    <mergeCell ref="D494:H494"/>
    <mergeCell ref="I494:K494"/>
    <mergeCell ref="L494:N494"/>
    <mergeCell ref="A495:C495"/>
    <mergeCell ref="D495:H495"/>
    <mergeCell ref="I495:K495"/>
    <mergeCell ref="L495:N495"/>
    <mergeCell ref="A504:C504"/>
    <mergeCell ref="D504:H504"/>
    <mergeCell ref="I504:K504"/>
    <mergeCell ref="L504:N504"/>
    <mergeCell ref="A505:C505"/>
    <mergeCell ref="D505:H505"/>
    <mergeCell ref="I505:K505"/>
    <mergeCell ref="L505:N505"/>
    <mergeCell ref="A502:C502"/>
    <mergeCell ref="D502:H502"/>
    <mergeCell ref="I502:K502"/>
    <mergeCell ref="L502:N502"/>
    <mergeCell ref="A503:C503"/>
    <mergeCell ref="D503:H503"/>
    <mergeCell ref="I503:K503"/>
    <mergeCell ref="L503:N503"/>
    <mergeCell ref="A500:C500"/>
    <mergeCell ref="D500:H500"/>
    <mergeCell ref="I500:K500"/>
    <mergeCell ref="L500:N500"/>
    <mergeCell ref="A501:C501"/>
    <mergeCell ref="D501:H501"/>
    <mergeCell ref="I501:K501"/>
    <mergeCell ref="L501:N501"/>
    <mergeCell ref="A510:C510"/>
    <mergeCell ref="D510:H510"/>
    <mergeCell ref="I510:K510"/>
    <mergeCell ref="L510:N510"/>
    <mergeCell ref="A511:C511"/>
    <mergeCell ref="D511:H511"/>
    <mergeCell ref="I511:K511"/>
    <mergeCell ref="L511:N511"/>
    <mergeCell ref="A508:C508"/>
    <mergeCell ref="D508:H508"/>
    <mergeCell ref="I508:K508"/>
    <mergeCell ref="L508:N508"/>
    <mergeCell ref="A509:C509"/>
    <mergeCell ref="D509:H509"/>
    <mergeCell ref="I509:K509"/>
    <mergeCell ref="L509:N509"/>
    <mergeCell ref="A506:C506"/>
    <mergeCell ref="D506:H506"/>
    <mergeCell ref="I506:K506"/>
    <mergeCell ref="L506:N506"/>
    <mergeCell ref="A507:C507"/>
    <mergeCell ref="D507:H507"/>
    <mergeCell ref="I507:K507"/>
    <mergeCell ref="L507:N507"/>
    <mergeCell ref="A519:G519"/>
    <mergeCell ref="H519:K519"/>
    <mergeCell ref="L519:N519"/>
    <mergeCell ref="A520:G520"/>
    <mergeCell ref="H520:K520"/>
    <mergeCell ref="L520:N520"/>
    <mergeCell ref="A516:N516"/>
    <mergeCell ref="A517:G517"/>
    <mergeCell ref="H517:K517"/>
    <mergeCell ref="L517:N517"/>
    <mergeCell ref="A518:G518"/>
    <mergeCell ref="H518:K518"/>
    <mergeCell ref="L518:N518"/>
    <mergeCell ref="A512:C512"/>
    <mergeCell ref="D512:H512"/>
    <mergeCell ref="I512:K512"/>
    <mergeCell ref="L512:N512"/>
    <mergeCell ref="A513:N513"/>
    <mergeCell ref="A514:N514"/>
    <mergeCell ref="A525:G525"/>
    <mergeCell ref="H525:K525"/>
    <mergeCell ref="L525:N525"/>
    <mergeCell ref="A526:G526"/>
    <mergeCell ref="H526:K526"/>
    <mergeCell ref="L526:N526"/>
    <mergeCell ref="A523:G523"/>
    <mergeCell ref="H523:K523"/>
    <mergeCell ref="L523:N523"/>
    <mergeCell ref="A524:G524"/>
    <mergeCell ref="H524:K524"/>
    <mergeCell ref="L524:N524"/>
    <mergeCell ref="A521:G521"/>
    <mergeCell ref="H521:K521"/>
    <mergeCell ref="L521:N521"/>
    <mergeCell ref="A522:G522"/>
    <mergeCell ref="H522:K522"/>
    <mergeCell ref="L522:N522"/>
    <mergeCell ref="A531:G531"/>
    <mergeCell ref="H531:K531"/>
    <mergeCell ref="L531:N531"/>
    <mergeCell ref="A532:G532"/>
    <mergeCell ref="H532:K532"/>
    <mergeCell ref="L532:N532"/>
    <mergeCell ref="A529:G529"/>
    <mergeCell ref="H529:K529"/>
    <mergeCell ref="L529:N529"/>
    <mergeCell ref="A530:G530"/>
    <mergeCell ref="H530:K530"/>
    <mergeCell ref="L530:N530"/>
    <mergeCell ref="A527:G527"/>
    <mergeCell ref="H527:K527"/>
    <mergeCell ref="L527:N527"/>
    <mergeCell ref="A528:G528"/>
    <mergeCell ref="H528:K528"/>
    <mergeCell ref="L528:N528"/>
    <mergeCell ref="A538:G538"/>
    <mergeCell ref="H538:K538"/>
    <mergeCell ref="L538:N538"/>
    <mergeCell ref="A537:G537"/>
    <mergeCell ref="H537:K537"/>
    <mergeCell ref="L537:N537"/>
    <mergeCell ref="A535:G535"/>
    <mergeCell ref="H535:K535"/>
    <mergeCell ref="L535:N535"/>
    <mergeCell ref="A536:G536"/>
    <mergeCell ref="H536:K536"/>
    <mergeCell ref="L536:N536"/>
    <mergeCell ref="A533:G533"/>
    <mergeCell ref="H533:K533"/>
    <mergeCell ref="L533:N533"/>
    <mergeCell ref="A534:G534"/>
    <mergeCell ref="H534:K534"/>
    <mergeCell ref="L534:N534"/>
    <mergeCell ref="A548:E548"/>
    <mergeCell ref="F548:I548"/>
    <mergeCell ref="J548:L548"/>
    <mergeCell ref="A549:E549"/>
    <mergeCell ref="F549:I549"/>
    <mergeCell ref="J549:L549"/>
    <mergeCell ref="A546:E546"/>
    <mergeCell ref="F546:I546"/>
    <mergeCell ref="J546:L546"/>
    <mergeCell ref="A547:E547"/>
    <mergeCell ref="F547:I547"/>
    <mergeCell ref="J547:L547"/>
    <mergeCell ref="A539:G539"/>
    <mergeCell ref="H539:K539"/>
    <mergeCell ref="L539:N539"/>
    <mergeCell ref="A541:N541"/>
    <mergeCell ref="A543:N543"/>
    <mergeCell ref="A545:E545"/>
    <mergeCell ref="F545:I545"/>
    <mergeCell ref="J545:L545"/>
    <mergeCell ref="A554:E554"/>
    <mergeCell ref="F554:I554"/>
    <mergeCell ref="J554:L554"/>
    <mergeCell ref="A555:E555"/>
    <mergeCell ref="F555:I555"/>
    <mergeCell ref="J555:L555"/>
    <mergeCell ref="A552:E552"/>
    <mergeCell ref="F552:I552"/>
    <mergeCell ref="J552:L552"/>
    <mergeCell ref="A553:E553"/>
    <mergeCell ref="F553:I553"/>
    <mergeCell ref="J553:L553"/>
    <mergeCell ref="A550:E550"/>
    <mergeCell ref="F550:I550"/>
    <mergeCell ref="J550:L550"/>
    <mergeCell ref="A551:E551"/>
    <mergeCell ref="F551:I551"/>
    <mergeCell ref="J551:L551"/>
    <mergeCell ref="A569:H569"/>
    <mergeCell ref="A570:H570"/>
    <mergeCell ref="I570:K570"/>
    <mergeCell ref="A571:H571"/>
    <mergeCell ref="I571:K571"/>
    <mergeCell ref="A572:H572"/>
    <mergeCell ref="I572:K572"/>
    <mergeCell ref="A565:K565"/>
    <mergeCell ref="A566:K566"/>
    <mergeCell ref="A567:H567"/>
    <mergeCell ref="I567:K567"/>
    <mergeCell ref="A568:H568"/>
    <mergeCell ref="I568:K568"/>
    <mergeCell ref="A556:E556"/>
    <mergeCell ref="F556:I556"/>
    <mergeCell ref="J556:L556"/>
    <mergeCell ref="A558:N558"/>
    <mergeCell ref="A563:K563"/>
    <mergeCell ref="A564:K564"/>
    <mergeCell ref="A580:H580"/>
    <mergeCell ref="I580:K580"/>
    <mergeCell ref="A581:H581"/>
    <mergeCell ref="I581:K581"/>
    <mergeCell ref="A583:H583"/>
    <mergeCell ref="I583:K583"/>
    <mergeCell ref="A576:H576"/>
    <mergeCell ref="I576:K576"/>
    <mergeCell ref="A577:H577"/>
    <mergeCell ref="A578:H578"/>
    <mergeCell ref="I578:K578"/>
    <mergeCell ref="A579:H579"/>
    <mergeCell ref="I579:K579"/>
    <mergeCell ref="A573:H573"/>
    <mergeCell ref="I573:K573"/>
    <mergeCell ref="A574:H574"/>
    <mergeCell ref="I574:K574"/>
    <mergeCell ref="A575:H575"/>
    <mergeCell ref="I575:K575"/>
    <mergeCell ref="A596:H596"/>
    <mergeCell ref="I596:K596"/>
    <mergeCell ref="A597:H597"/>
    <mergeCell ref="I597:K597"/>
    <mergeCell ref="A598:H598"/>
    <mergeCell ref="I598:K598"/>
    <mergeCell ref="A592:H592"/>
    <mergeCell ref="I592:K592"/>
    <mergeCell ref="A593:H593"/>
    <mergeCell ref="A594:H594"/>
    <mergeCell ref="I594:K594"/>
    <mergeCell ref="A595:H595"/>
    <mergeCell ref="I595:K595"/>
    <mergeCell ref="A584:N584"/>
    <mergeCell ref="A587:K587"/>
    <mergeCell ref="A588:K588"/>
    <mergeCell ref="A589:K589"/>
    <mergeCell ref="A590:K590"/>
    <mergeCell ref="A591:H591"/>
    <mergeCell ref="I591:K591"/>
    <mergeCell ref="A605:H605"/>
    <mergeCell ref="I605:K605"/>
    <mergeCell ref="A606:H606"/>
    <mergeCell ref="I606:K606"/>
    <mergeCell ref="A607:H607"/>
    <mergeCell ref="I607:K607"/>
    <mergeCell ref="A602:H602"/>
    <mergeCell ref="I602:K602"/>
    <mergeCell ref="A603:H603"/>
    <mergeCell ref="I603:K603"/>
    <mergeCell ref="A604:H604"/>
    <mergeCell ref="I604:K604"/>
    <mergeCell ref="A599:H599"/>
    <mergeCell ref="I599:K599"/>
    <mergeCell ref="A600:H600"/>
    <mergeCell ref="I600:K600"/>
    <mergeCell ref="A601:H601"/>
    <mergeCell ref="I601:K601"/>
    <mergeCell ref="A614:H614"/>
    <mergeCell ref="I614:K614"/>
    <mergeCell ref="A615:H615"/>
    <mergeCell ref="I615:K615"/>
    <mergeCell ref="A617:H617"/>
    <mergeCell ref="I617:K617"/>
    <mergeCell ref="A611:H611"/>
    <mergeCell ref="I611:K611"/>
    <mergeCell ref="A612:H612"/>
    <mergeCell ref="I612:K612"/>
    <mergeCell ref="A613:H613"/>
    <mergeCell ref="I613:K613"/>
    <mergeCell ref="A608:H608"/>
    <mergeCell ref="I608:K608"/>
    <mergeCell ref="A609:H609"/>
    <mergeCell ref="I609:K609"/>
    <mergeCell ref="A610:H610"/>
    <mergeCell ref="I610:K610"/>
    <mergeCell ref="A627:N627"/>
    <mergeCell ref="A624:H624"/>
    <mergeCell ref="I624:K624"/>
    <mergeCell ref="A625:H625"/>
    <mergeCell ref="I625:K625"/>
    <mergeCell ref="A626:H626"/>
    <mergeCell ref="I626:K626"/>
    <mergeCell ref="A621:H621"/>
    <mergeCell ref="I621:K621"/>
    <mergeCell ref="A622:H622"/>
    <mergeCell ref="I622:K622"/>
    <mergeCell ref="A623:H623"/>
    <mergeCell ref="I623:K623"/>
    <mergeCell ref="A618:H618"/>
    <mergeCell ref="I618:K618"/>
    <mergeCell ref="A619:H619"/>
    <mergeCell ref="I619:K619"/>
    <mergeCell ref="A620:H620"/>
    <mergeCell ref="I620:K620"/>
  </mergeCells>
  <dataValidations count="1">
    <dataValidation allowBlank="1" showInputMessage="1" showErrorMessage="1" sqref="A458:B458 E458 I458:K458 M458 G458"/>
  </dataValidations>
  <pageMargins left="0.51181102362204722" right="0.31496062992125984" top="0.43307086614173229" bottom="0.47244094488188981" header="0.31496062992125984" footer="0.31496062992125984"/>
  <pageSetup scale="90" orientation="landscape" verticalDpi="0" r:id="rId1"/>
  <headerFooter>
    <oddFooter>&amp;R&amp;"Arial,Normal"&amp;10&amp;P/&amp;N</oddFooter>
  </headerFooter>
  <ignoredErrors>
    <ignoredError sqref="J512:N5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 DE DESGLOSE</vt:lpstr>
      <vt:lpstr>'N DE DESGLOSE'!Área_de_impresión</vt:lpstr>
      <vt:lpstr>'N DE DESGLOSE'!Títulos_a_imprimir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Conta-E</dc:creator>
  <cp:lastModifiedBy>CONTA-TOÑO</cp:lastModifiedBy>
  <cp:lastPrinted>2024-07-17T20:46:42Z</cp:lastPrinted>
  <dcterms:created xsi:type="dcterms:W3CDTF">2024-01-26T15:19:03Z</dcterms:created>
  <dcterms:modified xsi:type="dcterms:W3CDTF">2024-08-16T20:04:47Z</dcterms:modified>
</cp:coreProperties>
</file>