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A-TOÑO\Desktop\Nueva carpeta (2)\4.2. Información Contable\4.2.8. IC\EXCEL\"/>
    </mc:Choice>
  </mc:AlternateContent>
  <bookViews>
    <workbookView xWindow="0" yWindow="0" windowWidth="28776" windowHeight="13596"/>
  </bookViews>
  <sheets>
    <sheet name="4.2.8. Notas de Gestion" sheetId="7" r:id="rId1"/>
    <sheet name="4.2.8. Notas de Desglose" sheetId="4" r:id="rId2"/>
    <sheet name="4.2.8. Notas de Memoria " sheetId="5" r:id="rId3"/>
  </sheets>
  <definedNames>
    <definedName name="_xlnm.Print_Area" localSheetId="1">'4.2.8. Notas de Desglose'!$A$1:$N$723</definedName>
    <definedName name="_xlnm.Print_Area" localSheetId="0">'4.2.8. Notas de Gestion'!$A$1:$A$527</definedName>
    <definedName name="OLE_LINK1" localSheetId="0">'4.2.8. Notas de Gestion'!#REF!</definedName>
    <definedName name="_xlnm.Print_Titles" localSheetId="1">'4.2.8. Notas de Desglose'!$1:$5</definedName>
    <definedName name="_xlnm.Print_Titles" localSheetId="2">'4.2.8. Notas de Memoria '!$1:$5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5" i="5" l="1"/>
  <c r="F44" i="5"/>
  <c r="F43" i="5"/>
  <c r="F42" i="5"/>
  <c r="F41" i="5"/>
  <c r="F40" i="5"/>
  <c r="F39" i="5"/>
  <c r="F38" i="5"/>
  <c r="F37" i="5"/>
  <c r="F36" i="5"/>
  <c r="F35" i="5"/>
  <c r="F34" i="5"/>
  <c r="F33" i="5"/>
  <c r="F32" i="5"/>
  <c r="F31" i="5"/>
  <c r="F30" i="5"/>
  <c r="F29" i="5"/>
  <c r="F28" i="5"/>
  <c r="F27" i="5"/>
  <c r="F26" i="5"/>
  <c r="F25" i="5"/>
  <c r="F24" i="5"/>
  <c r="F23" i="5"/>
  <c r="F22" i="5"/>
  <c r="F21" i="5"/>
  <c r="F20" i="5"/>
  <c r="I649" i="4" l="1"/>
  <c r="E179" i="4" l="1"/>
  <c r="I130" i="4" l="1"/>
  <c r="F393" i="4" l="1"/>
  <c r="F389" i="4"/>
  <c r="F390" i="4"/>
  <c r="F391" i="4"/>
  <c r="G477" i="4"/>
  <c r="H256" i="4" l="1"/>
  <c r="H396" i="4"/>
  <c r="E330" i="4" l="1"/>
  <c r="C183" i="4" l="1"/>
  <c r="I58" i="4" l="1"/>
  <c r="E185" i="4"/>
  <c r="E182" i="4"/>
  <c r="F545" i="4"/>
  <c r="I465" i="4"/>
  <c r="C180" i="4" l="1"/>
  <c r="D306" i="4" l="1"/>
  <c r="I137" i="4" l="1"/>
  <c r="I674" i="4"/>
  <c r="I330" i="4" l="1"/>
  <c r="H306" i="4"/>
  <c r="F306" i="4"/>
  <c r="H297" i="4"/>
  <c r="F297" i="4"/>
  <c r="F307" i="4" l="1"/>
  <c r="H307" i="4"/>
  <c r="M396" i="4" l="1"/>
  <c r="K396" i="4"/>
  <c r="J396" i="4"/>
  <c r="I108" i="4" l="1"/>
  <c r="I16" i="4" l="1"/>
  <c r="I508" i="4" l="1"/>
  <c r="I90" i="4" l="1"/>
  <c r="I456" i="4" l="1"/>
  <c r="I454" i="4"/>
  <c r="I455" i="4"/>
  <c r="I466" i="4"/>
  <c r="I160" i="4"/>
  <c r="I697" i="4"/>
  <c r="I706" i="4" s="1"/>
  <c r="I657" i="4"/>
  <c r="J545" i="4"/>
  <c r="J554" i="4" s="1"/>
  <c r="F554" i="4"/>
  <c r="L534" i="4"/>
  <c r="L524" i="4"/>
  <c r="H524" i="4"/>
  <c r="L515" i="4"/>
  <c r="H515" i="4"/>
  <c r="L508" i="4"/>
  <c r="E477" i="4"/>
  <c r="I476" i="4"/>
  <c r="I477" i="4" s="1"/>
  <c r="G473" i="4"/>
  <c r="E473" i="4"/>
  <c r="I472" i="4"/>
  <c r="I471" i="4"/>
  <c r="I470" i="4"/>
  <c r="G467" i="4"/>
  <c r="E467" i="4"/>
  <c r="G458" i="4"/>
  <c r="E458" i="4"/>
  <c r="H433" i="4"/>
  <c r="H410" i="4"/>
  <c r="H404" i="4"/>
  <c r="F396" i="4"/>
  <c r="H368" i="4"/>
  <c r="I321" i="4"/>
  <c r="G321" i="4"/>
  <c r="G330" i="4" s="1"/>
  <c r="E321" i="4"/>
  <c r="D297" i="4"/>
  <c r="E283" i="4"/>
  <c r="C271" i="4"/>
  <c r="G232" i="4"/>
  <c r="J206" i="4"/>
  <c r="I206" i="4"/>
  <c r="G206" i="4"/>
  <c r="E206" i="4"/>
  <c r="C206" i="4"/>
  <c r="J203" i="4"/>
  <c r="I203" i="4"/>
  <c r="G203" i="4"/>
  <c r="E203" i="4"/>
  <c r="C203" i="4"/>
  <c r="K186" i="4"/>
  <c r="J186" i="4"/>
  <c r="I186" i="4"/>
  <c r="G186" i="4"/>
  <c r="E186" i="4"/>
  <c r="C186" i="4"/>
  <c r="K183" i="4"/>
  <c r="J183" i="4"/>
  <c r="I183" i="4"/>
  <c r="G183" i="4"/>
  <c r="E183" i="4"/>
  <c r="K180" i="4"/>
  <c r="J180" i="4"/>
  <c r="I180" i="4"/>
  <c r="G180" i="4"/>
  <c r="E180" i="4"/>
  <c r="I168" i="4"/>
  <c r="J138" i="4"/>
  <c r="I123" i="4"/>
  <c r="I120" i="4"/>
  <c r="J121" i="4" s="1"/>
  <c r="I119" i="4"/>
  <c r="I98" i="4"/>
  <c r="I144" i="4" s="1"/>
  <c r="I56" i="4"/>
  <c r="I54" i="4"/>
  <c r="I48" i="4"/>
  <c r="I45" i="4"/>
  <c r="I34" i="4"/>
  <c r="I28" i="4"/>
  <c r="I14" i="4"/>
  <c r="I18" i="4" s="1"/>
  <c r="G478" i="4" l="1"/>
  <c r="H415" i="4"/>
  <c r="E187" i="4"/>
  <c r="J115" i="4"/>
  <c r="J107" i="4"/>
  <c r="J140" i="4"/>
  <c r="J139" i="4"/>
  <c r="I473" i="4"/>
  <c r="I69" i="4"/>
  <c r="I458" i="4"/>
  <c r="G208" i="4"/>
  <c r="C208" i="4"/>
  <c r="J208" i="4"/>
  <c r="L536" i="4"/>
  <c r="I467" i="4"/>
  <c r="I662" i="4"/>
  <c r="J134" i="4"/>
  <c r="I129" i="4"/>
  <c r="E478" i="4"/>
  <c r="H536" i="4"/>
  <c r="J131" i="4"/>
  <c r="J135" i="4" s="1"/>
  <c r="J101" i="4"/>
  <c r="J132" i="4"/>
  <c r="C187" i="4"/>
  <c r="J187" i="4"/>
  <c r="G187" i="4"/>
  <c r="K187" i="4"/>
  <c r="I187" i="4"/>
  <c r="J124" i="4"/>
  <c r="J99" i="4"/>
  <c r="J104" i="4"/>
  <c r="J133" i="4"/>
  <c r="I208" i="4"/>
  <c r="I39" i="4"/>
  <c r="J103" i="4"/>
  <c r="J100" i="4"/>
  <c r="J105" i="4"/>
  <c r="J136" i="4"/>
  <c r="E208" i="4"/>
  <c r="J112" i="4"/>
  <c r="J116" i="4"/>
  <c r="J109" i="4"/>
  <c r="J113" i="4"/>
  <c r="J118" i="4"/>
  <c r="I89" i="4"/>
  <c r="J110" i="4"/>
  <c r="J114" i="4"/>
  <c r="J102" i="4"/>
  <c r="J111" i="4"/>
  <c r="I478" i="4" l="1"/>
  <c r="J125" i="4"/>
  <c r="J122" i="4" l="1"/>
  <c r="J95" i="4"/>
  <c r="J96" i="4"/>
  <c r="J97" i="4"/>
  <c r="J92" i="4"/>
  <c r="J91" i="4"/>
  <c r="J93" i="4"/>
</calcChain>
</file>

<file path=xl/sharedStrings.xml><?xml version="1.0" encoding="utf-8"?>
<sst xmlns="http://schemas.openxmlformats.org/spreadsheetml/2006/main" count="1236" uniqueCount="901">
  <si>
    <t>Comisión de Agua Potable y Alcantarillado del Municipio de Acapulco</t>
  </si>
  <si>
    <r>
      <t xml:space="preserve">4.1 INGRESOS DE GESTIÓN: </t>
    </r>
    <r>
      <rPr>
        <sz val="9"/>
        <rFont val="Arial"/>
        <family val="2"/>
      </rPr>
      <t>Comprende el importe de los ingresos provenientes de contribuciones, productos, aprovechamientos, así como de venta de bienes y prestación de servicios.</t>
    </r>
  </si>
  <si>
    <t>Cuenta</t>
  </si>
  <si>
    <t>Nombre de la cuenta</t>
  </si>
  <si>
    <t>Monto</t>
  </si>
  <si>
    <t>%</t>
  </si>
  <si>
    <t>Explicación</t>
  </si>
  <si>
    <t>41500-00000-000-000-000</t>
  </si>
  <si>
    <t>Producto</t>
  </si>
  <si>
    <t>41510-00000-000-000-000</t>
  </si>
  <si>
    <t>41700-00000-000-000-000</t>
  </si>
  <si>
    <t>Ingresos por Ventas de Bienes y Prestación de Servicios</t>
  </si>
  <si>
    <t>41730-00000-000-000-000</t>
  </si>
  <si>
    <t>Total</t>
  </si>
  <si>
    <r>
      <t>4.2 PARTICIPACIONES, APORTACIONES, CONVENIOS, INCENTIVOS DERIVADOS DE LA COLABORACIÓN FISCAL, FONDOS DISTINTOS DE APORTACIONES, TRANSFERENCIAS, ASIGNACIONES, SUBSIDIOS Y SUBVENCIONES, Y PENSIONES Y JUBILACIONES:</t>
    </r>
    <r>
      <rPr>
        <sz val="9"/>
        <rFont val="Arial"/>
        <family val="2"/>
      </rPr>
      <t xml:space="preserve"> Comprende el importe</t>
    </r>
    <r>
      <rPr>
        <b/>
        <sz val="9"/>
        <rFont val="Arial"/>
        <family val="2"/>
      </rPr>
      <t xml:space="preserve"> </t>
    </r>
    <r>
      <rPr>
        <sz val="9"/>
        <rFont val="Arial"/>
        <family val="2"/>
      </rPr>
      <t>de los recursos que reciben las Entidades Federativas y Municipios</t>
    </r>
    <r>
      <rPr>
        <b/>
        <sz val="9"/>
        <rFont val="Arial"/>
        <family val="2"/>
      </rPr>
      <t xml:space="preserve"> </t>
    </r>
    <r>
      <rPr>
        <sz val="9"/>
        <rFont val="Arial"/>
        <family val="2"/>
      </rPr>
      <t>por concepto de participaciones, aportaciones, convenios, incentivos derivados de la colaboración fiscal, fondos distintos de aportaciones; así como los ingresos de los entes públicos que provenientes de transferencias, asignaciones, subsidios y subvenciones, y pensiones y jubilaciones.</t>
    </r>
  </si>
  <si>
    <t>42100-00000-000-000-000</t>
  </si>
  <si>
    <t>Participaciones, Aportaciones, Convenios, Incentivos Derivados de la Colaboración Fiscal y Fondos Distintos de Aportaciones</t>
  </si>
  <si>
    <t>42110-00000-000-000-000</t>
  </si>
  <si>
    <t>Participaciones</t>
  </si>
  <si>
    <t>42120-00000-000-000-000</t>
  </si>
  <si>
    <t>Aportaciones</t>
  </si>
  <si>
    <t>42130-00000-000-000-000</t>
  </si>
  <si>
    <t>Convenios</t>
  </si>
  <si>
    <t>42140-00000-000-000-000</t>
  </si>
  <si>
    <t>Incentivos Derivados de la Colaboracion Fiscal</t>
  </si>
  <si>
    <t>42150-00000-000-000-000</t>
  </si>
  <si>
    <t>Fondos Distintos de Aoprtaciones</t>
  </si>
  <si>
    <t>42200-00000-000-000-000</t>
  </si>
  <si>
    <t>Transferencias, Asignaciones, Subsidios y Subvenciones, y Pensiones y Jubilaciones</t>
  </si>
  <si>
    <t>42210-00000-000-000-000</t>
  </si>
  <si>
    <t>Transferencias y Asignaciones</t>
  </si>
  <si>
    <t>42230-00000-000-000-000</t>
  </si>
  <si>
    <t>42250-00000-000-000-000</t>
  </si>
  <si>
    <t>Pensiones y Jubilaciones</t>
  </si>
  <si>
    <t>42270-00000-000-000-000</t>
  </si>
  <si>
    <t>Transferencias del Fondo Mexicano del Petróleo para la estabilizacion y el Desarrollo</t>
  </si>
  <si>
    <r>
      <t xml:space="preserve">4.3 OTROS INGRESOS Y BENEFICIOS: </t>
    </r>
    <r>
      <rPr>
        <sz val="9"/>
        <rFont val="Arial"/>
        <family val="2"/>
      </rPr>
      <t>Comprende el importe</t>
    </r>
    <r>
      <rPr>
        <b/>
        <sz val="9"/>
        <rFont val="Arial"/>
        <family val="2"/>
      </rPr>
      <t xml:space="preserve"> </t>
    </r>
    <r>
      <rPr>
        <sz val="9"/>
        <rFont val="Arial"/>
        <family val="2"/>
      </rPr>
      <t>de otros ingresos y beneficios obtenidos por los entes públicos, así como otros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t>
    </r>
  </si>
  <si>
    <t>43100-00000-000-000-000</t>
  </si>
  <si>
    <t>Ingresos Financieros</t>
  </si>
  <si>
    <t>43110-00000-000-000-000</t>
  </si>
  <si>
    <t>Intereses Ganados de Titulos, Valores y demás Instrumentos Financieros</t>
  </si>
  <si>
    <t>43190-00000-000-000-000</t>
  </si>
  <si>
    <t>Otros Ingresos Financieros</t>
  </si>
  <si>
    <t>43200-00000-000-000-000</t>
  </si>
  <si>
    <t>Incremento por Variación de Inventarios</t>
  </si>
  <si>
    <t>43210-00000-000-000-000</t>
  </si>
  <si>
    <t>Incremento por variación de inventarios de Mercancías para Venta</t>
  </si>
  <si>
    <t>43220-00000-000-000-000</t>
  </si>
  <si>
    <t>Incremento por variación de inventarios de Mercancías Terminadas</t>
  </si>
  <si>
    <t>43230-00000-000-000-000</t>
  </si>
  <si>
    <t>Incremento por variación de inventarios de Mercancías en Proceso de Elaboración</t>
  </si>
  <si>
    <t>43240-00000-000-000-000</t>
  </si>
  <si>
    <t>Incremento por variación de inventarios de Materia Primas, Materialesy Suministros para Producción</t>
  </si>
  <si>
    <t>43250-00000-000-000-000</t>
  </si>
  <si>
    <t>Incremento por variación de Almacenes de Materia Primas, Materialesy Suministros de Consumo</t>
  </si>
  <si>
    <t>43300-00000-000-000-000</t>
  </si>
  <si>
    <t>Disminución del Exceso de Estimaciones por Perdida o Deterioro u Obsolescencia</t>
  </si>
  <si>
    <t>43310-00000-000-000-000</t>
  </si>
  <si>
    <t>43400-00000-000-000-000</t>
  </si>
  <si>
    <t>Disminución del exceso de provisiones</t>
  </si>
  <si>
    <t>43410-00000-000-000-000</t>
  </si>
  <si>
    <t>43900-00000-000-000-000</t>
  </si>
  <si>
    <t>Otros ingresos y Beneficios Varios</t>
  </si>
  <si>
    <t>43920-00000-000-000-000</t>
  </si>
  <si>
    <t>Bonificaciones y Descuentos Obtenidos</t>
  </si>
  <si>
    <t>43930-00000-000-000-000</t>
  </si>
  <si>
    <t>Diferencis por Tipo de Cambios a Favor</t>
  </si>
  <si>
    <t>43940-00000-000-000-000</t>
  </si>
  <si>
    <t>Diferencias de Cotizaciones a Favor en Valores Negociables</t>
  </si>
  <si>
    <t>43950-00000-000-000-000</t>
  </si>
  <si>
    <t>Resultados por Posicion Monetaria</t>
  </si>
  <si>
    <t>43960-00000-000-000-000</t>
  </si>
  <si>
    <t>43970-00000-000-000-000</t>
  </si>
  <si>
    <t>43990-00000-000-000-000</t>
  </si>
  <si>
    <t>“Bajo protesta de decir verdad declaramos que los Estados Financieros y sus Notas son razonablemente correctos y son responsabilidad del emisor”</t>
  </si>
  <si>
    <t xml:space="preserve">Notas a los Estados Financieros </t>
  </si>
  <si>
    <t>Notas de Desglose</t>
  </si>
  <si>
    <t>I) NOTAS AL ESTADO DE ACTIVIDADES</t>
  </si>
  <si>
    <t>1. Explicar aquellas cuentas de los rubros que integran los grupos de: Ingresos de Gestión; Participaciones, Aportaciones, Convenios, Incentivos Derivados de la Colaboración Fiscal, Fondos distintos de Aportaciones, Transparencias, Asignaciones, Subsidios y Subvenciones, y Pensiones y Jubilaciones; y Otros Ingresos y Beneficios, que en lo individual representen el 15% o más del total del rubro al que corresponden.</t>
  </si>
  <si>
    <r>
      <t xml:space="preserve">     </t>
    </r>
    <r>
      <rPr>
        <b/>
        <sz val="11"/>
        <color theme="1"/>
        <rFont val="Calibri"/>
        <family val="2"/>
        <scheme val="minor"/>
      </rPr>
      <t>Ingresos y Otros Beneficios:</t>
    </r>
  </si>
  <si>
    <t xml:space="preserve">     Gastos y Otras Pérdidas:</t>
  </si>
  <si>
    <t>% Gasto</t>
  </si>
  <si>
    <t>51000-00000-000-000-000</t>
  </si>
  <si>
    <t>Gastos de Funcionamiento</t>
  </si>
  <si>
    <t>51100-00000-000-000-000</t>
  </si>
  <si>
    <t>Servicios Personales</t>
  </si>
  <si>
    <t>51110-00000-000-000-000</t>
  </si>
  <si>
    <t>Remuneraciones al Personal Permanente</t>
  </si>
  <si>
    <t>51120-00000-000-000-000</t>
  </si>
  <si>
    <t>51130-00000-000-000-000</t>
  </si>
  <si>
    <t>Remuneraciones Adicionales y Especiales</t>
  </si>
  <si>
    <t>51140-00000-000-000-000</t>
  </si>
  <si>
    <t>Seguridad Social</t>
  </si>
  <si>
    <t>51150-00000-000-000-000</t>
  </si>
  <si>
    <t>Otras Prestaciones Sociales y Economicas</t>
  </si>
  <si>
    <t>51160-00000-000-000-000</t>
  </si>
  <si>
    <t>51200-00000-000-000-000</t>
  </si>
  <si>
    <t>Materiales y Suministros</t>
  </si>
  <si>
    <t>51210-00000-000-000-000</t>
  </si>
  <si>
    <t>Materiales de Admón y Emisión de Doctos</t>
  </si>
  <si>
    <t>51220-00000-000-000-000</t>
  </si>
  <si>
    <t>Alimentos y Utensilios</t>
  </si>
  <si>
    <t>51230-00000-000-000-000</t>
  </si>
  <si>
    <t>Materias Primas y Materiales de Producción</t>
  </si>
  <si>
    <t>51240-00000-000-000-000</t>
  </si>
  <si>
    <t>Material de Construcción y Reparación</t>
  </si>
  <si>
    <t>51250-00000-000-000-000</t>
  </si>
  <si>
    <t>Productos Químico y Farmacéuticos</t>
  </si>
  <si>
    <t>51260-00000-000-000-000</t>
  </si>
  <si>
    <t>Combustibles, Lubricantes y Aditivos</t>
  </si>
  <si>
    <t>51270-00000-000-000-000</t>
  </si>
  <si>
    <t>Vestuarios, blancos, Prendas de Protección</t>
  </si>
  <si>
    <t>51290-00000-000-000-000</t>
  </si>
  <si>
    <t>Herramientas, Refacciones y Accesorios</t>
  </si>
  <si>
    <t>51300-00000-000-000-000</t>
  </si>
  <si>
    <t>Servicios Generales</t>
  </si>
  <si>
    <t>51310-00000-000-000-000</t>
  </si>
  <si>
    <t>Servicios Básicos</t>
  </si>
  <si>
    <t>51320-00000-000-000-000</t>
  </si>
  <si>
    <t>Servicios de Arrendamientos</t>
  </si>
  <si>
    <t>51330-00000-000-000-000</t>
  </si>
  <si>
    <t>Servicios Profesionales, Cientificos, Técnicos y Otros</t>
  </si>
  <si>
    <t>51340-00000-000-000-000</t>
  </si>
  <si>
    <t>Servicios Financieros Bancarios y Comerciales</t>
  </si>
  <si>
    <t>51350-00000-000-000-000</t>
  </si>
  <si>
    <t>Servicios de Instalación, Reparacion, Mantto y Conservación</t>
  </si>
  <si>
    <t>51360-00000-000-000-000</t>
  </si>
  <si>
    <t>Servicio de comunicación Social y Publicidad</t>
  </si>
  <si>
    <t>Servicios de Traslados Y Viaticos</t>
  </si>
  <si>
    <t>51380-00000-000-000-000</t>
  </si>
  <si>
    <t>Servicios Oficiales</t>
  </si>
  <si>
    <t>51390-00000-000-000-000</t>
  </si>
  <si>
    <t>Otros Servicios Generales</t>
  </si>
  <si>
    <t>52000-00000-000-000-000</t>
  </si>
  <si>
    <t>Transferencias, Asignaciones, Subsidios y Otras Ayudas</t>
  </si>
  <si>
    <t>52400-00000-000-000-000</t>
  </si>
  <si>
    <t>Ayudas Sociales</t>
  </si>
  <si>
    <t>52440-00000-000-000-000</t>
  </si>
  <si>
    <t>52460-00000-000-000-000</t>
  </si>
  <si>
    <t>Donativos</t>
  </si>
  <si>
    <t>54000-00000-000-000-000</t>
  </si>
  <si>
    <t>Intereses, Comisiones y Otros Gastos de la Deuda Pública</t>
  </si>
  <si>
    <t>54100-00000-000-000-000</t>
  </si>
  <si>
    <t>Intereses, de la Deuda Pública.</t>
  </si>
  <si>
    <t>54110-00000-000-000-000</t>
  </si>
  <si>
    <t>Intereses de la deuda Publica</t>
  </si>
  <si>
    <t>54300-00000-000-000-000</t>
  </si>
  <si>
    <t>Otros gastos de la Deuda Pública</t>
  </si>
  <si>
    <t>54310-00000-000-000-000</t>
  </si>
  <si>
    <t>55000-00000-000-000-000</t>
  </si>
  <si>
    <t>Otros Gasto Y Perdidas Extraordinarias</t>
  </si>
  <si>
    <t>55100-00000-000-000-000</t>
  </si>
  <si>
    <t>Estimacion, Depreciaciones Deter. Obsolescencia</t>
  </si>
  <si>
    <t>55110-00000-000-000-000</t>
  </si>
  <si>
    <t>Estimación, De Activos Circulantes</t>
  </si>
  <si>
    <t>55130-00000-000-000-000</t>
  </si>
  <si>
    <t>Depreciación de Bienes Inmuebles</t>
  </si>
  <si>
    <t>55140-00000-000-000-000</t>
  </si>
  <si>
    <t>Depreciación de Infraestructura</t>
  </si>
  <si>
    <t>55150-00000-000-000-000</t>
  </si>
  <si>
    <t>Depreciación de Bienes Muebles</t>
  </si>
  <si>
    <t>55180-00000-000-000-000</t>
  </si>
  <si>
    <t>55900-00000-000-000-000</t>
  </si>
  <si>
    <t>Otros Gastos</t>
  </si>
  <si>
    <t>55910-00000-000-000-000</t>
  </si>
  <si>
    <t>Gastos de Ejercicios Anteriores</t>
  </si>
  <si>
    <t>56000-00000-000-000-000</t>
  </si>
  <si>
    <t>Inversión Pública</t>
  </si>
  <si>
    <t>56100-00000-000-000-000</t>
  </si>
  <si>
    <t>Inversión Pública no Capitalizada</t>
  </si>
  <si>
    <t>56110-00000-000-000-000</t>
  </si>
  <si>
    <t>Construcción en bienes no Capitalizables</t>
  </si>
  <si>
    <t>5000</t>
  </si>
  <si>
    <t>GASTOS Y OTRAS PERDIDAS</t>
  </si>
  <si>
    <t>II) NOTAS AL ESTADO DE SITUACIÓN FINANCIERA</t>
  </si>
  <si>
    <t>ACTIVO</t>
  </si>
  <si>
    <t xml:space="preserve">     Efectivo y Equivalentes</t>
  </si>
  <si>
    <t>1. Se informará acerca de los fondos con afectación específica, el tipo y monto de los mismos; de las inversiones temporales se revelará su tipo y monto.</t>
  </si>
  <si>
    <t>Tipo</t>
  </si>
  <si>
    <t xml:space="preserve">Clasificación a corto </t>
  </si>
  <si>
    <t>INVERSIONES TEMPORALES:</t>
  </si>
  <si>
    <t>FONDO CON AFECTACIÓN ESPECÍFICA</t>
  </si>
  <si>
    <t>Importe pendiente de cobro</t>
  </si>
  <si>
    <t>Montos sujetos a algún tipo de juicio</t>
  </si>
  <si>
    <t>Factibilidad de Cobro</t>
  </si>
  <si>
    <t>11220-00000-000-000-000</t>
  </si>
  <si>
    <t>Cuentas por cobrar por ventas de servicios</t>
  </si>
  <si>
    <t>Sin Juicio</t>
  </si>
  <si>
    <t>Sub-Total (1)</t>
  </si>
  <si>
    <t>11230-00000-000-000-000</t>
  </si>
  <si>
    <t xml:space="preserve">Deudores Diversos por Cobrar a Corto Plazo </t>
  </si>
  <si>
    <t>Sub-Total (2)</t>
  </si>
  <si>
    <t>11290-0000-000-000-000</t>
  </si>
  <si>
    <t>Otros Derechos a Recibir Efectivo</t>
  </si>
  <si>
    <t>Sub-Total (3)</t>
  </si>
  <si>
    <t xml:space="preserve">Total </t>
  </si>
  <si>
    <t xml:space="preserve">     Derechos a recibir Efectivo y Equivalentes y Bienes o Servicios</t>
  </si>
  <si>
    <t>2. Por tipo de contribución se informará el monto que se encuentra pendiente de cobro y por recuperar de hasta cinco ejercicios anteriores, asimismo, se deberán considerar los montos sujetos a algún tipo de juicio con una antigüedad mayor a la señalada y la factibilidad de cobro.</t>
  </si>
  <si>
    <t xml:space="preserve">1.  Explicar aquella cuentas de los rubros que integran los grupos de : Gastos de Funcionamiento;Transferencias, Subsidios y Otras Ayudas; Participaciones y Aportaciones; Intereses, Comisiones y Otros Gastos de la Deuda Pública; Otros Gastos yPérdidas Extraordinarias, así como Inversión Pública, que en lo individual representen el 15% o más del total del rubro al que corresponden. </t>
  </si>
  <si>
    <t>3.  Se informará de manera agrupada, los derechos a recibir efectivo y equivalentes, y bienes o servicios, (excepto cuentas por cobrar de contribuciones e inversiones financieras) en una desagragación por su vencimiento en dás a 90, 180, menor o igual a 365 y mayor a 365. Adicionalmente, se informará de las características cualitativas relevantes que afecten a estas cuentas.</t>
  </si>
  <si>
    <t>90 Dias</t>
  </si>
  <si>
    <t>365 y Mas</t>
  </si>
  <si>
    <t>Montos Sujetos algun tipo de juicio</t>
  </si>
  <si>
    <t>11310-00000-000-000-000</t>
  </si>
  <si>
    <t>Anticipo por Adquisiciones de Bienes y Prestacion de Servicios a Corto Plazo</t>
  </si>
  <si>
    <t>11340-00000-000-000-000</t>
  </si>
  <si>
    <t>Anticipo a Contratistas por Obras Publicas a Corto Plazo</t>
  </si>
  <si>
    <t>Juicio Mercantil</t>
  </si>
  <si>
    <t>4.   Se clasificarán como inventarios los bienes disponibles para la transformación. Esta nota aplica para aquellos entes públicos que realicen algún proceso de transformación y/o elaboración de bienes . 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</si>
  <si>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Método</t>
  </si>
  <si>
    <t>11410-00000-000-000-000</t>
  </si>
  <si>
    <t>Inventarios de Mercancías para Venta</t>
  </si>
  <si>
    <t>11420-00000-000-000-000</t>
  </si>
  <si>
    <t>Inventarios de Mercancías Terminadas</t>
  </si>
  <si>
    <t>11430-00000-000-000-000</t>
  </si>
  <si>
    <t>Inventarios de Mercancías en proceso de Elaboración</t>
  </si>
  <si>
    <t>11440-00000-000-000-000</t>
  </si>
  <si>
    <t>Inventarios de Materias Primas , materiales y suministros para su producción</t>
  </si>
  <si>
    <t>11450-00000-000-000-000</t>
  </si>
  <si>
    <t>Bienes en Transito</t>
  </si>
  <si>
    <t xml:space="preserve">     Inventarios</t>
  </si>
  <si>
    <t xml:space="preserve">     Almacenes</t>
  </si>
  <si>
    <t>5.  De la cuenta Almacenes se informará acerca del método de valuación, así como la conveniencia de su aplicación. Adicionalmente, se revelará el impacto en la información financiera por cambios en el método.</t>
  </si>
  <si>
    <t>11511-00000-000-000-000</t>
  </si>
  <si>
    <t>Materiales de Administración</t>
  </si>
  <si>
    <t>11513-00000-000-000-000</t>
  </si>
  <si>
    <t>Materiales y Arts de Construcción</t>
  </si>
  <si>
    <t>11514-00000-000-000-000</t>
  </si>
  <si>
    <t>Productos Químicos y Farmacéuticos</t>
  </si>
  <si>
    <t>11515-00000-000-000-000</t>
  </si>
  <si>
    <t>Combustibles y Lubricantes</t>
  </si>
  <si>
    <t>11516-00000-000-000-000</t>
  </si>
  <si>
    <t>Vestuarios, Blancos y Prendas de protección</t>
  </si>
  <si>
    <t>11518-00000-000-000-000</t>
  </si>
  <si>
    <t>11519-00000-000-000-000</t>
  </si>
  <si>
    <t>Materias Primas y Materiales</t>
  </si>
  <si>
    <t xml:space="preserve">     Inversiones Financieras</t>
  </si>
  <si>
    <t>6.   De la cuenta Fideicomisos, Mandatos y Contratos Análogos se informarán los recursos asignados por tipo y monto, y características significativas que tengan o puedan tener alguna incidencia en las mismas.</t>
  </si>
  <si>
    <t>Características</t>
  </si>
  <si>
    <t>Nombre del Fideicomiso</t>
  </si>
  <si>
    <t>Objeto del Fideicomiso</t>
  </si>
  <si>
    <t>12130-00000-000-000-000</t>
  </si>
  <si>
    <t>Fideicomisos, Mandatos y Contratos Análogos</t>
  </si>
  <si>
    <t>Total:</t>
  </si>
  <si>
    <t>7.   Se informarán los saldos e integraciónde las cuentas: Participaciones y Aportaciones de Capital, Inversiones a Largo Plazo y Títulos y Valores a Largo Plazo.</t>
  </si>
  <si>
    <t>Ente público</t>
  </si>
  <si>
    <t>12110-00000-000-000-000</t>
  </si>
  <si>
    <t>12120-00000-000-000-000</t>
  </si>
  <si>
    <t>12140-00000-000-000-000</t>
  </si>
  <si>
    <t xml:space="preserve">     Bienes Muebles, e Inmuebles e Intangibles</t>
  </si>
  <si>
    <t>8.    Se informará de manera agrupada por cuenta, los rubros de Bienes Muebles e Inmuebles, el monto de la cuenta y de la depreciación del ejercicio y la acumulada, el método de depreciación, tasas determinadas y los criterios de aplicación de los mismos. Asimismo, se informará de las características significativas del estado en que se encuentren los activos.</t>
  </si>
  <si>
    <t>Depreciación</t>
  </si>
  <si>
    <t>Depreciación Acumulada</t>
  </si>
  <si>
    <t>Método de Depreciación</t>
  </si>
  <si>
    <t>Tasa</t>
  </si>
  <si>
    <t>12310-00000-000-000-000</t>
  </si>
  <si>
    <t>Terrenos</t>
  </si>
  <si>
    <t>12320-00000-000-000-000</t>
  </si>
  <si>
    <t>Viviendas</t>
  </si>
  <si>
    <t>12330-00000-000-000-000</t>
  </si>
  <si>
    <t>Linea Recta</t>
  </si>
  <si>
    <t>Regular Estado</t>
  </si>
  <si>
    <t>12340-00000-000-000-000</t>
  </si>
  <si>
    <t>Infraestructura</t>
  </si>
  <si>
    <t>12350-00000-000-000-000</t>
  </si>
  <si>
    <t>Bienes Muebles:</t>
  </si>
  <si>
    <t>Bienes Muebles</t>
  </si>
  <si>
    <t>12410-00000-000-000-000</t>
  </si>
  <si>
    <t>Mobiliario y Eqpo de Administración</t>
  </si>
  <si>
    <t>12420-00000-000-000-000</t>
  </si>
  <si>
    <t>Mobiliario y Eqpo Educacional y Recreativo</t>
  </si>
  <si>
    <t>12430-00000-000-000-000</t>
  </si>
  <si>
    <t>Instrumental Médico y de Laboratorio</t>
  </si>
  <si>
    <t>12440-00000-000-000-000</t>
  </si>
  <si>
    <t>Vehículos y equipo transporte</t>
  </si>
  <si>
    <t>12460-00000-000-000-000</t>
  </si>
  <si>
    <t>Maquinaria y otros Eqpos y Herramientas</t>
  </si>
  <si>
    <t>Total de la Depreciación Acumulada</t>
  </si>
  <si>
    <t xml:space="preserve">               Bienes Inmuebles :</t>
  </si>
  <si>
    <t>Intangibles y Diferidos</t>
  </si>
  <si>
    <t>Amortización</t>
  </si>
  <si>
    <t>Amortización Acumulada</t>
  </si>
  <si>
    <t>Método de Amortización</t>
  </si>
  <si>
    <t>12500-00000-000-000-000</t>
  </si>
  <si>
    <t>Activos Intangibles</t>
  </si>
  <si>
    <t>12510-00000-000-000-000</t>
  </si>
  <si>
    <t>Sofware</t>
  </si>
  <si>
    <t>12520-00000-000-000-000</t>
  </si>
  <si>
    <t>Patentes, Marcas y derechos</t>
  </si>
  <si>
    <t>12530-00000-000-000-000</t>
  </si>
  <si>
    <t>Concesiones y franquicias</t>
  </si>
  <si>
    <t>12540-00000-000-000-000</t>
  </si>
  <si>
    <t>Licencias</t>
  </si>
  <si>
    <t>12590-00000-000-000-000</t>
  </si>
  <si>
    <t>Otros Intangibles</t>
  </si>
  <si>
    <t>12700-00000-000-000-000</t>
  </si>
  <si>
    <t>Activo Diferido</t>
  </si>
  <si>
    <t>12710-00000-000-000-000</t>
  </si>
  <si>
    <t>12720-00000-000-000-000</t>
  </si>
  <si>
    <t>Derechos sobre bienes en régimen de arrendamiento financiero</t>
  </si>
  <si>
    <t>12730-00000-000-000-000</t>
  </si>
  <si>
    <t>Gastos pagados x adelantado a largo plazo</t>
  </si>
  <si>
    <t>12740-00000-000-000-000</t>
  </si>
  <si>
    <t>Anticipo a largo plazo</t>
  </si>
  <si>
    <t>12750-00000-000-000-000</t>
  </si>
  <si>
    <t>Beneficios al retiro de empleados pagados x anticipado</t>
  </si>
  <si>
    <t>12790-00000-000-000-000</t>
  </si>
  <si>
    <t>Otros Activos Diferidos</t>
  </si>
  <si>
    <t xml:space="preserve">     Estimaciones y Deterioros</t>
  </si>
  <si>
    <t>10.   Se informarán los criterios utilizados para la determinación de las estimaciones; por ejemplo: estimación de cuentas incobrables, estimación por deterioro de inventarios, deterioro de bienes y cualquier otra que aplique.</t>
  </si>
  <si>
    <t>“Bajo protesta de decir verdad declaramos que los Estados Financieros y sus Notas son razonablemente correctos y son  responsabilidad del emisor”</t>
  </si>
  <si>
    <t xml:space="preserve">     Otros Activos</t>
  </si>
  <si>
    <t>11.   De las cuentas de otros activos se informará por tipo circulante o no circulante, los montos totales asociados y sus características cualitativas significativas que les impacte financieramente</t>
  </si>
  <si>
    <t xml:space="preserve">          Otros Activos Circulantes.</t>
  </si>
  <si>
    <t>Naturaleza</t>
  </si>
  <si>
    <t>Caracteristicas</t>
  </si>
  <si>
    <t>11910-00000-000-000-000</t>
  </si>
  <si>
    <t>Valores en Garantía</t>
  </si>
  <si>
    <t>11920-00000-000-000-000</t>
  </si>
  <si>
    <t>Bienes en Garantía (Excluye Depósitos en Garantía)</t>
  </si>
  <si>
    <t>11930-00000-000-000-000</t>
  </si>
  <si>
    <t xml:space="preserve">Bienes Derivados de Embargos, Decomisos, Aseguramientos y Dación en Pagos </t>
  </si>
  <si>
    <t>11940-00000-000-000-000</t>
  </si>
  <si>
    <t>Adquisición con Fondos de Terceros</t>
  </si>
  <si>
    <t>12910-00000-000-000-000</t>
  </si>
  <si>
    <t>Bienes en Concesión</t>
  </si>
  <si>
    <t>12920-00000-000-000-000</t>
  </si>
  <si>
    <t>Bienes en Arrendamiento Financiero.</t>
  </si>
  <si>
    <t>12930-00000-000-000-000</t>
  </si>
  <si>
    <t>Bienes en Comodato</t>
  </si>
  <si>
    <t xml:space="preserve">          Otros Activos No Circulantes.</t>
  </si>
  <si>
    <t>Pasivo</t>
  </si>
  <si>
    <t xml:space="preserve">     Cuentas y Documentos por Pagar</t>
  </si>
  <si>
    <t>1.-   Se elaborará una relación de las cuentas y documentos por pagar en una desagregación por su vencimiento en días a 90, 180, menor a igual a 365 y mayor a 365. Asimismo, se informará sobre la factibilidad del pago de dichos pasivos.</t>
  </si>
  <si>
    <t>21100-00000-000-000-000</t>
  </si>
  <si>
    <t>Cuentas por Pagar.</t>
  </si>
  <si>
    <t>21110-00000-000-000-000</t>
  </si>
  <si>
    <t>Servicios Personales a Corto Plazo.</t>
  </si>
  <si>
    <t>21120-00000-000-000-000</t>
  </si>
  <si>
    <t>Proveedores por Pagar a Corto Plazo.</t>
  </si>
  <si>
    <t>21130-00000-000-000-000</t>
  </si>
  <si>
    <t>Contratistas por Pagar a Corto Plazo.</t>
  </si>
  <si>
    <t>21140-00000-000-000-000</t>
  </si>
  <si>
    <t xml:space="preserve">Partcipaciones y aportaciones por pagar a corto plazo </t>
  </si>
  <si>
    <t>21150-00000-000-000-000</t>
  </si>
  <si>
    <t xml:space="preserve">Transferencias otorgadas para pagar a corto plazo </t>
  </si>
  <si>
    <t>21160-00000-000-000-000</t>
  </si>
  <si>
    <t>Ints. y comisiones y otros gastos de la deuda publica a corto plazo.</t>
  </si>
  <si>
    <t>21170-00000-000-000-000</t>
  </si>
  <si>
    <t>Retenc. y Contribuciones por Pagar a Corto Plazo</t>
  </si>
  <si>
    <t>21180-00000-000-000-000</t>
  </si>
  <si>
    <t xml:space="preserve">Dev. de la ley de ingresos por pagar a corto plazo. </t>
  </si>
  <si>
    <t>21190-00000-000-000-000</t>
  </si>
  <si>
    <t>Otras Cuentas por pagar.</t>
  </si>
  <si>
    <t>.</t>
  </si>
  <si>
    <t>“Bajo protesta de decir verdad declaramos que los Estados Financieros y sus Notas son razonablemente correctos y responsabilidad del emisor”</t>
  </si>
  <si>
    <t xml:space="preserve">     Fondos y Bienes de Terceros en Garantía y/o Administación</t>
  </si>
  <si>
    <t>2.   Se infromará de manera agrupada los recursos localizados en Fondos de Bienes de Terceros en Garantía y/o Administración a corto y largo plazo, así como la naturaleza de dichos recursos y sus características cualitativas significativas que les afecten o puedieran afectarles financieramente.</t>
  </si>
  <si>
    <t>Características cualitativas</t>
  </si>
  <si>
    <t>21610-00000-000-000-000</t>
  </si>
  <si>
    <t>Fondos en garantía a corto plazo</t>
  </si>
  <si>
    <t>21620-00000-000-000-000</t>
  </si>
  <si>
    <t>Fondos en administarción a corto plazo</t>
  </si>
  <si>
    <t>21630-00000-000-000-000</t>
  </si>
  <si>
    <t>Fondos Contingentes a corto plazo</t>
  </si>
  <si>
    <t>21640-00000-000-000-000</t>
  </si>
  <si>
    <t>Fondos de fideicomisos, mandatos y análogos a corto plazo</t>
  </si>
  <si>
    <t>21650-00000-000-000-000</t>
  </si>
  <si>
    <t>Otros fondos de terceros a corto plazo</t>
  </si>
  <si>
    <t>22510-00000-000-000-000</t>
  </si>
  <si>
    <t>Fondos en garantía a Largo Plazo</t>
  </si>
  <si>
    <t>22520-00000-000-000-000</t>
  </si>
  <si>
    <t>Fondos en administarción a Largo Plazo</t>
  </si>
  <si>
    <t>22530-00000-000-000-000</t>
  </si>
  <si>
    <t>Fondos contingentes a Largo Plazo</t>
  </si>
  <si>
    <t>22540-00000-000-000-000</t>
  </si>
  <si>
    <t>Fondos de fideicomisos, mandatos y contratos análogos a largo Plazo</t>
  </si>
  <si>
    <t xml:space="preserve">     Pasivos Diferidos </t>
  </si>
  <si>
    <t>3.   Se informará de las cuentas de los pasivos diferidos por tipo, monto y naturaleza, así como las características significativas que les impacten o pudieran impactarles financieramente.</t>
  </si>
  <si>
    <t>21510-00000-000-000-000</t>
  </si>
  <si>
    <t>Ingresos Cobrados por Adelantado a corto plazo</t>
  </si>
  <si>
    <t>Particulares</t>
  </si>
  <si>
    <t>21520-00000-000-000-000</t>
  </si>
  <si>
    <t>Intereses Cobrados por Adelantado a corto plazo</t>
  </si>
  <si>
    <t>21590-00000-000-000-000</t>
  </si>
  <si>
    <t>Otros pasivos diferidos a corto plazo</t>
  </si>
  <si>
    <t xml:space="preserve">     Provisiones</t>
  </si>
  <si>
    <t>4.   Se informará de las cuentas de los pasivos diferidos por tipo, monto y naturaleza, así como las características significativas que les impacten o pudieran impactarles financieramente.</t>
  </si>
  <si>
    <t>21700-00000-000-000-000</t>
  </si>
  <si>
    <t>Provisiones a Corto Plazo</t>
  </si>
  <si>
    <t>21710-00000-000-000-000</t>
  </si>
  <si>
    <t>Provisiones para Demandas y Juicios Corto Plazo</t>
  </si>
  <si>
    <t>21720-00000-000-000-000</t>
  </si>
  <si>
    <t>Provisiones para Contingencias Corto Plazo</t>
  </si>
  <si>
    <t>21790-00000-000-000-000</t>
  </si>
  <si>
    <t>Otras Provisiones a Corto Plazo</t>
  </si>
  <si>
    <t xml:space="preserve">     Otros Pasivos</t>
  </si>
  <si>
    <t>5.   De las cuentas de otros pasivos se informará por tipo circulante o no circulante, los montos totales y sus características cualitativas que les impanten financieramente.</t>
  </si>
  <si>
    <t>21910-00000-000-000-000</t>
  </si>
  <si>
    <t>Ingresos por Clasificar</t>
  </si>
  <si>
    <t>21920-00000-000-000-000</t>
  </si>
  <si>
    <t>Recaudacion por Participar</t>
  </si>
  <si>
    <t>21990-00000-000-000-000</t>
  </si>
  <si>
    <t>Otros Pasivos Circulantes</t>
  </si>
  <si>
    <r>
      <t xml:space="preserve">III) </t>
    </r>
    <r>
      <rPr>
        <b/>
        <sz val="12"/>
        <color theme="1"/>
        <rFont val="Calibri"/>
        <family val="2"/>
        <scheme val="minor"/>
      </rPr>
      <t>N</t>
    </r>
    <r>
      <rPr>
        <b/>
        <sz val="11"/>
        <color theme="1"/>
        <rFont val="Calibri"/>
        <family val="2"/>
        <scheme val="minor"/>
      </rPr>
      <t xml:space="preserve">OTAS AL </t>
    </r>
    <r>
      <rPr>
        <b/>
        <sz val="12"/>
        <color theme="1"/>
        <rFont val="Calibri"/>
        <family val="2"/>
        <scheme val="minor"/>
      </rPr>
      <t>E</t>
    </r>
    <r>
      <rPr>
        <b/>
        <sz val="11"/>
        <color theme="1"/>
        <rFont val="Calibri"/>
        <family val="2"/>
        <scheme val="minor"/>
      </rPr>
      <t xml:space="preserve">STADO DE </t>
    </r>
    <r>
      <rPr>
        <b/>
        <sz val="12"/>
        <color theme="1"/>
        <rFont val="Calibri"/>
        <family val="2"/>
        <scheme val="minor"/>
      </rPr>
      <t>V</t>
    </r>
    <r>
      <rPr>
        <b/>
        <sz val="11"/>
        <color theme="1"/>
        <rFont val="Calibri"/>
        <family val="2"/>
        <scheme val="minor"/>
      </rPr>
      <t xml:space="preserve">ARIARIÓN EN LA </t>
    </r>
    <r>
      <rPr>
        <b/>
        <sz val="12"/>
        <color theme="1"/>
        <rFont val="Calibri"/>
        <family val="2"/>
        <scheme val="minor"/>
      </rPr>
      <t>H</t>
    </r>
    <r>
      <rPr>
        <b/>
        <sz val="11"/>
        <color theme="1"/>
        <rFont val="Calibri"/>
        <family val="2"/>
        <scheme val="minor"/>
      </rPr>
      <t xml:space="preserve">ACIENDA </t>
    </r>
    <r>
      <rPr>
        <b/>
        <sz val="12"/>
        <color theme="1"/>
        <rFont val="Calibri"/>
        <family val="2"/>
        <scheme val="minor"/>
      </rPr>
      <t>P</t>
    </r>
    <r>
      <rPr>
        <b/>
        <sz val="11"/>
        <color theme="1"/>
        <rFont val="Calibri"/>
        <family val="2"/>
        <scheme val="minor"/>
      </rPr>
      <t>ÚBLICA</t>
    </r>
  </si>
  <si>
    <t>1.   Se informará de manera agrupada, acerca de las modificaciones al patrimonio contribuido por tipo, naturaleza y monto.</t>
  </si>
  <si>
    <t>Saldo Inicial</t>
  </si>
  <si>
    <t>Saldo Final</t>
  </si>
  <si>
    <t>Modificación</t>
  </si>
  <si>
    <t>Informe</t>
  </si>
  <si>
    <t>31100-00000-000-000-000</t>
  </si>
  <si>
    <t>En el periodo que se informa no hubo variaciones al Patrimonio Contribuido</t>
  </si>
  <si>
    <t>31200-00000-000-000-000</t>
  </si>
  <si>
    <t>Donación de Capital</t>
  </si>
  <si>
    <t>Donación</t>
  </si>
  <si>
    <t>Estatal, Privada</t>
  </si>
  <si>
    <t>31300-00000-000-000-000</t>
  </si>
  <si>
    <t>Actualización de la Hacienda Pública/Patrimonio</t>
  </si>
  <si>
    <t>2.   Se informará de manera agrupada, acerca del monto y procedencia de los recursos que modifiquen al patrimonio generado.</t>
  </si>
  <si>
    <t>32100-00000-000-000-000</t>
  </si>
  <si>
    <t>Resultado Del Ejercicio ( Ahorro/ Desahorro )</t>
  </si>
  <si>
    <t>Actualización de Hacienda</t>
  </si>
  <si>
    <t>Federal, Estatal y Recursos Propios</t>
  </si>
  <si>
    <t>32200-00000-000-000-000</t>
  </si>
  <si>
    <t>Resultado Del Ejercicios Anteriores</t>
  </si>
  <si>
    <t>Federal Estatal, Municipal y Recursos Propios</t>
  </si>
  <si>
    <t>32310-00000-000-000-000</t>
  </si>
  <si>
    <t>32320-00000-000-000-000</t>
  </si>
  <si>
    <t>32390-00000-000-000-000</t>
  </si>
  <si>
    <t>Revaluos de Bienes e Inmuebles</t>
  </si>
  <si>
    <t>Revaluos de Bienes Muebles</t>
  </si>
  <si>
    <t>Otros Revaluos</t>
  </si>
  <si>
    <t>Recursos Propios</t>
  </si>
  <si>
    <t>32520-00000-000-000-000</t>
  </si>
  <si>
    <t>Cambio por Errores Contables</t>
  </si>
  <si>
    <t>Subtotal</t>
  </si>
  <si>
    <t>"Bajo protesta de decir verdad declaramos que los Estados Financieros y sus Notas son razonablemente correctos y son responsabilidad del emisor"</t>
  </si>
  <si>
    <r>
      <t xml:space="preserve">IV) </t>
    </r>
    <r>
      <rPr>
        <b/>
        <sz val="12"/>
        <color theme="1"/>
        <rFont val="Calibri"/>
        <family val="2"/>
        <scheme val="minor"/>
      </rPr>
      <t>N</t>
    </r>
    <r>
      <rPr>
        <b/>
        <sz val="11"/>
        <color theme="1"/>
        <rFont val="Calibri"/>
        <family val="2"/>
        <scheme val="minor"/>
      </rPr>
      <t xml:space="preserve">OTAS AL </t>
    </r>
    <r>
      <rPr>
        <b/>
        <sz val="12"/>
        <color theme="1"/>
        <rFont val="Calibri"/>
        <family val="2"/>
        <scheme val="minor"/>
      </rPr>
      <t>E</t>
    </r>
    <r>
      <rPr>
        <b/>
        <sz val="11"/>
        <color theme="1"/>
        <rFont val="Calibri"/>
        <family val="2"/>
        <scheme val="minor"/>
      </rPr>
      <t xml:space="preserve">STADO DE </t>
    </r>
    <r>
      <rPr>
        <b/>
        <sz val="12"/>
        <color theme="1"/>
        <rFont val="Calibri"/>
        <family val="2"/>
        <scheme val="minor"/>
      </rPr>
      <t>F</t>
    </r>
    <r>
      <rPr>
        <b/>
        <sz val="11"/>
        <color theme="1"/>
        <rFont val="Calibri"/>
        <family val="2"/>
        <scheme val="minor"/>
      </rPr>
      <t xml:space="preserve">LUJO DE </t>
    </r>
    <r>
      <rPr>
        <b/>
        <sz val="12"/>
        <color theme="1"/>
        <rFont val="Calibri"/>
        <family val="2"/>
        <scheme val="minor"/>
      </rPr>
      <t>E</t>
    </r>
    <r>
      <rPr>
        <b/>
        <sz val="11"/>
        <color theme="1"/>
        <rFont val="Calibri"/>
        <family val="2"/>
        <scheme val="minor"/>
      </rPr>
      <t>FECTIVO</t>
    </r>
  </si>
  <si>
    <t>Concepto</t>
  </si>
  <si>
    <t xml:space="preserve">Efectivo </t>
  </si>
  <si>
    <t>11110-00000-000-000-000</t>
  </si>
  <si>
    <t>Efectivo</t>
  </si>
  <si>
    <t>Bancos - Tesorería</t>
  </si>
  <si>
    <t>11120-00000-000-000-000</t>
  </si>
  <si>
    <t>Bancos/tesoreria</t>
  </si>
  <si>
    <t>Bancos - Dependencias</t>
  </si>
  <si>
    <t>11130-00000-000-000-000</t>
  </si>
  <si>
    <t>Bancos/Dependencias y otros</t>
  </si>
  <si>
    <t>Inversiones Temporales (hasta 3 meses)</t>
  </si>
  <si>
    <t>11140-00000-000-000-000</t>
  </si>
  <si>
    <t xml:space="preserve">Inversiones temporales </t>
  </si>
  <si>
    <t>Fondos con  afecación específica</t>
  </si>
  <si>
    <t>11150-00000-000-000-000</t>
  </si>
  <si>
    <t>Fondos con efectaciones especificas</t>
  </si>
  <si>
    <t>11160-00000-000-000-000</t>
  </si>
  <si>
    <t>Total efectivo y equivalente</t>
  </si>
  <si>
    <t>Efectivo y Equivalente</t>
  </si>
  <si>
    <t>Depósitos de Fondos de Terceros en garantía y/o Administración</t>
  </si>
  <si>
    <t>Otros Efectivos y Equivalentes</t>
  </si>
  <si>
    <t>11190-00000-000-000-000</t>
  </si>
  <si>
    <t>2.-   Detallar las adquisiciones de las Actividades de Inversión efectivamente pagadas, respecto del apartado de aplicación.</t>
  </si>
  <si>
    <t>Adquisiciones de Actividades de Inversión efectivamente pagadas</t>
  </si>
  <si>
    <t>Bienes Inmuebles, Infraestructura y Construccion</t>
  </si>
  <si>
    <t>Edificio No Habitacionales</t>
  </si>
  <si>
    <t>Construcciones en Proceso de Dom Publico</t>
  </si>
  <si>
    <t>Construcciones en Proceso en Bienes Propios</t>
  </si>
  <si>
    <t>Otros Bienes Inmuebles</t>
  </si>
  <si>
    <t>Mobiliario y Equipo de Administración</t>
  </si>
  <si>
    <t>Mobiliario y Equipo Educacional y Recrativo</t>
  </si>
  <si>
    <t>Equipo e Instrumental MédIco y de Laboratorio</t>
  </si>
  <si>
    <t>Vehículos y Equipo de Transporte</t>
  </si>
  <si>
    <t>Equipo de Defensa y Seguridad</t>
  </si>
  <si>
    <t>Maquinaria y Otros Eqpo y herramientas</t>
  </si>
  <si>
    <t>Colecciones, Obras de Arte y Objetos Valiosos</t>
  </si>
  <si>
    <t>ActIvos Biologicos</t>
  </si>
  <si>
    <t>"Bajo protesta de decir verdad declaramos que los Estados Financieros y sus Notas son razonablemente correctos y son responsabilidad del emisor.</t>
  </si>
  <si>
    <t>3.   Presentar la Conciliación de los Flujos de Efectivo Netos de las Actividades de Operación y los Saldos de Resultados del Ejercicio (Ahorro/Desahorro).</t>
  </si>
  <si>
    <t>Resultados del Ejercicio Ahorro/Desahorro</t>
  </si>
  <si>
    <t>Movimientos de partidas (o rubros) que no afectan al efectivo</t>
  </si>
  <si>
    <t>Incremento en provisiones</t>
  </si>
  <si>
    <t>Incremento en Inversiones producido por revaluación</t>
  </si>
  <si>
    <t>Ganacia/pérdida en venta Bienes Muebles, Inmuebles e Intangibles.</t>
  </si>
  <si>
    <t>Intereses , Comisiones y Otros Gastos de la Deuda Publica</t>
  </si>
  <si>
    <t>Incremento de Cuentas por Cobrar</t>
  </si>
  <si>
    <t>Flujos de Efectivo Netos de las Actividades de Operación</t>
  </si>
  <si>
    <t>V) CONCILIACIÓN ENTRE LOS INGRESOS PRESUPUESTARIOS Y CONTABLES, ASI COMO ENTRE LOS EGRESOS PRESUPUESTARIOS Y LOS GASTOS CONTABLES.</t>
  </si>
  <si>
    <t>22500-00000-000-000-000</t>
  </si>
  <si>
    <t>Fondos y Bienes de Terceros en Garantía y/o Administración a Largo Plazo</t>
  </si>
  <si>
    <t>Fondos y Bienes de Terceros en Garantía y/o Administración a Corto Plazo</t>
  </si>
  <si>
    <t>21600-00000-000-000-000</t>
  </si>
  <si>
    <t>(Cifras en Pesos)</t>
  </si>
  <si>
    <t>9.   Se informará de manera agrupada por cuenta, los rubros de activos intengibles y diferidos, su monto y naturaleza, amortización del ejercicio acumulada, tasa y métodos aplicados</t>
  </si>
  <si>
    <t>Comision de Agua Potable y Alcantarillado del Municipio de Acapulco</t>
  </si>
  <si>
    <t>Conciliación entre los Ingresos Presupuestarios y Contables</t>
  </si>
  <si>
    <t>del 1° de Enero al 31 de Diciembre de 2023.</t>
  </si>
  <si>
    <t>(Cifras en pesos)</t>
  </si>
  <si>
    <t>1. Total de Ingresos Presupuestarios</t>
  </si>
  <si>
    <t>2. Más Ingresos Contables No Presupuestarios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</si>
  <si>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</si>
  <si>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</si>
  <si>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</si>
  <si>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</si>
  <si>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</si>
  <si>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</si>
  <si>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</si>
  <si>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3.1     Aprovechamientos Patrimoniales</t>
  </si>
  <si>
    <t>3.2     Ingresos Derivados de Financiamientos</t>
  </si>
  <si>
    <t>3.3     Otros Ingresos Presupuestarios No Contables</t>
  </si>
  <si>
    <t>1. Total de Ingresos Contables</t>
  </si>
  <si>
    <t>1. Total de Egresos Presupuestarios</t>
  </si>
  <si>
    <t>2. Menos Egresos Presupuestarios No Contables</t>
  </si>
  <si>
    <t>2.1     Materias Primas y Materiales de Producción y Comercialización</t>
  </si>
  <si>
    <t>2.2     Materiales y Suministros</t>
  </si>
  <si>
    <t>2.3     Mobiliario y Equipo de Administración</t>
  </si>
  <si>
    <t>2.4     Mobiliario y Equipo Educacional y Recreativo</t>
  </si>
  <si>
    <t>2.5     Equipo e Instrumental Médico y de Laboratorio</t>
  </si>
  <si>
    <t>2.6     Vehículos y Equipo de Transporte</t>
  </si>
  <si>
    <t>2.7     Equipo de Defensa y Seguridad</t>
  </si>
  <si>
    <t>2.8     Maquinaria, Otros Equipos y Herramientas</t>
  </si>
  <si>
    <t>2.9     Activos Biológicos</t>
  </si>
  <si>
    <t>2.10    Bienes Inmuebles</t>
  </si>
  <si>
    <t>2.11    Activos Intangibles</t>
  </si>
  <si>
    <t>2.12    Obra Pública en Bienes de Dominio Público</t>
  </si>
  <si>
    <t>2.13    Obra Pública en Bienes Propios</t>
  </si>
  <si>
    <t>2.14    Acciones y Particiapaciones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</si>
  <si>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</si>
  <si>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</si>
  <si>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</si>
  <si>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</si>
  <si>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</si>
  <si>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</si>
  <si>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</si>
  <si>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 Más Gastos Contables No Presupuestarios</t>
  </si>
  <si>
    <t>3.1     Estimaciones, Depreciaciones, Deterioros, Obsolescencia y Amortizaciones</t>
  </si>
  <si>
    <t>3.2     Provisiones</t>
  </si>
  <si>
    <t>3.3     Disminución de Inventarios</t>
  </si>
  <si>
    <t>3.4     Otros Gastos</t>
  </si>
  <si>
    <t>3.5     Inversión Pública no Capitalizable</t>
  </si>
  <si>
    <t>3.6     Materiales y Suministros (consumos)</t>
  </si>
  <si>
    <t>3.7     Otros Gastos Contables No Presupuestarios</t>
  </si>
  <si>
    <t>4. Total de Gastos Contables</t>
  </si>
  <si>
    <t>Pago de Estímulos a Servidores Publicos</t>
  </si>
  <si>
    <t>55160-00000-000-000-000</t>
  </si>
  <si>
    <t>Deterioro de Bienes</t>
  </si>
  <si>
    <t>Disminución de Bienes por pérdida u obsolescencia</t>
  </si>
  <si>
    <t>1.   Presentar el análisis de las cifras del periodo actual  y periodo anterior  del Efectivo y Equivalentes al Efectivo, al Final del ejercicio del Estado de Flujos de Efectivo, respecto a la composición del rubro de Efectivo y Equivalentes.</t>
  </si>
  <si>
    <t>Subsidios y subvenciones</t>
  </si>
  <si>
    <t>55930-00000-000-000-000</t>
  </si>
  <si>
    <t>Bonificaciones y Descuentos Otorgados</t>
  </si>
  <si>
    <t>Registros por diferencia en las comprobaciones de gastos entre otros.</t>
  </si>
  <si>
    <t>Perdidas por Responsabilidades</t>
  </si>
  <si>
    <t>55920-00000-000-000-000</t>
  </si>
  <si>
    <t>Estudios, Formulación y Evaluación de Proyectos.</t>
  </si>
  <si>
    <t>Poca Probabilidad de cobro.</t>
  </si>
  <si>
    <t>11141-00000-000-000</t>
  </si>
  <si>
    <t>Poca probabilidad de cobro.</t>
  </si>
  <si>
    <r>
      <t xml:space="preserve">Primeras Entradas Primeras Salidas </t>
    </r>
    <r>
      <rPr>
        <b/>
        <sz val="10"/>
        <color theme="1"/>
        <rFont val="Arial"/>
        <family val="2"/>
      </rPr>
      <t>(PEPS).</t>
    </r>
  </si>
  <si>
    <t>Regular Estado.</t>
  </si>
  <si>
    <t>Linea Recta.</t>
  </si>
  <si>
    <t>Terrenos.</t>
  </si>
  <si>
    <t>Viviendas.</t>
  </si>
  <si>
    <t>Edificios no Habitacionales.</t>
  </si>
  <si>
    <t>Infraestructura.</t>
  </si>
  <si>
    <t>Construcciones en Proceso en Bienes de Dominio Público.</t>
  </si>
  <si>
    <t>Participaciones y Aportaciones de Capital.</t>
  </si>
  <si>
    <t>Títulos y Valores a Largo Plazo.</t>
  </si>
  <si>
    <t>Inversiones a Largo Plazo.</t>
  </si>
  <si>
    <t>Sin Metodo.</t>
  </si>
  <si>
    <t>Depreciación en linea recta con tasa del 10% de los siguientes bienes: Maq. Y eqpo. De Sistema de Agua  y de Alcantarillado;  4% en Obras de Agua Potable y Alcantarillado.</t>
  </si>
  <si>
    <t>Conciliación entre los Egresos Presupuestarios y Contables</t>
  </si>
  <si>
    <t>Apoyo para la Fiesta Regional de Aguas calientes, perteneciente a los Bienes Comunales de Cacahuatepec.</t>
  </si>
  <si>
    <t>Registro de salidas de materiales y suministros de años anteriores.</t>
  </si>
  <si>
    <t>Se estima un 10% derivado de la nota informativa firmada por el Enc. De la Dirección comercial de fecha 31 de enero 2024, unicamente a las cuentas de Usuarios.</t>
  </si>
  <si>
    <t>Otras Inversiones</t>
  </si>
  <si>
    <t>Son Ingresos propios por la prestación del servicio de Agua Potable, Alcantarillado y Saneamiento, e Ingresos por los servicios administrativos establecidos en la Ley de Ingresos Municipal para el ejercicio fiscal 2025.</t>
  </si>
  <si>
    <t>Son retribuciones del ISR por salarios de acuerdo a la Ley de Coordinación Fiscal Art. 3B.</t>
  </si>
  <si>
    <t>Utilidades por Participación Patrimonial</t>
  </si>
  <si>
    <t>Diferencias por Restructuración de Deuda Pública a Favor</t>
  </si>
  <si>
    <t>51370-00000-000-000-000</t>
  </si>
  <si>
    <t>Adquiscion de Refacc. Y Accesorios para equipo de computo, de transporte, de equipo menor de maquinaria, neumaticos, etc.</t>
  </si>
  <si>
    <t>Consumo de energía electrica para los diversas plantas de tratamiento y rebombeos, carcamos y oficinas administrativas; telefonía fija, telefonía celular, internet, correo, permisos y licencias, etc.</t>
  </si>
  <si>
    <t xml:space="preserve">
</t>
  </si>
  <si>
    <t>Nombre de la Cuenta</t>
  </si>
  <si>
    <t>Factibilidad de Pago</t>
  </si>
  <si>
    <t>11610-00000-000-000-000</t>
  </si>
  <si>
    <t>Criterio</t>
  </si>
  <si>
    <t>Estimación Cuentas Incobrables por Derechos a Recibir Efectivos y Equivalentes.</t>
  </si>
  <si>
    <t xml:space="preserve">Se aplica el 10% sobre Saldo Insolutos de Ejercicios Anteriores  de la cuentas 11221-00000-000-000-00 para Aplicar en Diversos Campañas de Descuentos como Prescripciones Etc. </t>
  </si>
  <si>
    <t>Depreciación en linea recta con tasa del 10% de los siguientes bienes: Mob y Eqpo de Admon, Mob y Eqpo de Recracion, Inst. de Laboratorio, Mob y Eqpo de Transporte y Mob Eqpo de Herramientas.</t>
  </si>
  <si>
    <t>Minima, en relacion 365 y más.</t>
  </si>
  <si>
    <t xml:space="preserve">Pago de derechos de agua por uso y aprovechamiento, recargos, actualizaciones, 2% S/Nominas, indemnizaciones x daños a terceros etc. </t>
  </si>
  <si>
    <t>Adquisición de Productos Quimicos como Cloro Gas, Sulfato de Aluminio para la  Potabilización del Agua que se distribuye a la Ciudadania en Acapulco, Fibras Sintéticas, Hules Plásticos Material Médico, Material Dental.</t>
  </si>
  <si>
    <t>Del 1° de Enero al 31 de Diciembre de 2025</t>
  </si>
  <si>
    <t>del 1° de Enero al 31 de Diciembre de 2025.</t>
  </si>
  <si>
    <t>Intereses bancarios en cuentas productivas e inversiones.</t>
  </si>
  <si>
    <t>Son Ingresos del Programa Prodder.</t>
  </si>
  <si>
    <t>Remuneraciones al Personal de caráterTransitorio.</t>
  </si>
  <si>
    <r>
      <t xml:space="preserve">Consumo de gasolina y diesel para el parque vehícular </t>
    </r>
    <r>
      <rPr>
        <b/>
        <sz val="10"/>
        <color rgb="FF000000"/>
        <rFont val="Arial"/>
        <family val="2"/>
      </rPr>
      <t>propio</t>
    </r>
    <r>
      <rPr>
        <sz val="10"/>
        <color rgb="FF000000"/>
        <rFont val="Arial"/>
        <family val="2"/>
      </rPr>
      <t xml:space="preserve"> </t>
    </r>
    <r>
      <rPr>
        <b/>
        <sz val="10"/>
        <color rgb="FF000000"/>
        <rFont val="Arial"/>
        <family val="2"/>
      </rPr>
      <t>(137 Móviles)</t>
    </r>
    <r>
      <rPr>
        <sz val="10"/>
        <color rgb="FF000000"/>
        <rFont val="Arial"/>
        <family val="2"/>
      </rPr>
      <t xml:space="preserve"> y parque de vehículos en </t>
    </r>
    <r>
      <rPr>
        <b/>
        <sz val="10"/>
        <color rgb="FF000000"/>
        <rFont val="Arial"/>
        <family val="2"/>
      </rPr>
      <t>comodato ( 13 móviles)</t>
    </r>
    <r>
      <rPr>
        <sz val="10"/>
        <color rgb="FF000000"/>
        <rFont val="Arial"/>
        <family val="2"/>
      </rPr>
      <t>, para las actividades propias de cada dirección, cabe comentar que el costo del combustible es variable.</t>
    </r>
  </si>
  <si>
    <t>Se provisionan seis tipos de nominas: Base, Contrato, Funcionarios, Eventual, Considerados Base, y Considerados Contrato.</t>
  </si>
  <si>
    <t>El aumento del gasto se deriva de las recategorizaciones, ademas del número de empleados que aumento en cada una de las nominas, y asi como distintos cambios de nomina de contrato a base.De acuerdo al Pliego Petitorio 2025 el incremento esw proporcional en el concepto de Aguinaldo que se equivqle al 5% en la nomina de base (95 dias), Contrato (60 dias) y Eventual (30dias) asi como compensacionesy Horas EXtras, derivadas al desempeño laboral y los requerimientos del Organismo en Remuneraciones Adicionales y Epeciales refiere a las provisiones de la Prima Vacaional y Dias Economicos.</t>
  </si>
  <si>
    <t>Notas a los Estados Financieros</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</si>
  <si>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t>
  </si>
  <si>
    <t>Cuentas de Orden Contable:</t>
  </si>
  <si>
    <t>Se informará:</t>
  </si>
  <si>
    <t>Valores</t>
  </si>
  <si>
    <t>1. Los valores en custodia de instrumentos prestados o formadores de mercado e instrumentos de crédito recibidos en garantía de los formadores.</t>
  </si>
  <si>
    <t>Emisión de Obligaciones</t>
  </si>
  <si>
    <t>Avales y Garantías</t>
  </si>
  <si>
    <t>2. Por tipo de emisión de instrumento: monto, tasa y vencimiento.</t>
  </si>
  <si>
    <t>Juicios</t>
  </si>
  <si>
    <t>3. Los contratos firmados de construcciones por tipo de contrato.</t>
  </si>
  <si>
    <t>Inversión Mediante Proyectos para Prestación de Servicios (PPS) y Similares</t>
  </si>
  <si>
    <t>Bienes Concesionados o en Comodato</t>
  </si>
  <si>
    <t>CUENTAS DE ORDEN CONTABLES</t>
  </si>
  <si>
    <t>Cuentas</t>
  </si>
  <si>
    <t>Cargos</t>
  </si>
  <si>
    <t>Abonos</t>
  </si>
  <si>
    <t>Valores en Custodia</t>
  </si>
  <si>
    <t>Vencimiento</t>
  </si>
  <si>
    <t>Tipo de Contrato</t>
  </si>
  <si>
    <t>Custodia en Valores</t>
  </si>
  <si>
    <t>Instrumentos de Crédito Prestados a Formadores de Mercado</t>
  </si>
  <si>
    <t>Préstamos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</si>
  <si>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</si>
  <si>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</si>
  <si>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</si>
  <si>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</si>
  <si>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</si>
  <si>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Suscripciones de Contratos de Préstamos y Otras Obligaciones de la Deuda Pública Interna</t>
  </si>
  <si>
    <t>Suscripciones de Contratos de Préstamos y Otras Obligaciones de la Deuda Pública Exterma</t>
  </si>
  <si>
    <t>Contratos de Préstamos y Otras Obligaciones de la Deuda Pública Interna y Externa</t>
  </si>
  <si>
    <t>Avales Autorizados</t>
  </si>
  <si>
    <t>Avales Firmados</t>
  </si>
  <si>
    <t>Fianzas y Garantías Recibidas por Deudas x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</si>
  <si>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</si>
  <si>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</si>
  <si>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</si>
  <si>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</si>
  <si>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</si>
  <si>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</si>
  <si>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</si>
  <si>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</si>
  <si>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de Bienes</t>
  </si>
  <si>
    <t>Bienes Bajo Contrato de Comodato</t>
  </si>
  <si>
    <t>Contrato de Comodato en Bienes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</si>
  <si>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</si>
  <si>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</si>
  <si>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</si>
  <si>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</si>
  <si>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</si>
  <si>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</si>
  <si>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</si>
  <si>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</si>
  <si>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</si>
  <si>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de Presupuesto de Egresos Aprobado</t>
  </si>
  <si>
    <t>Presupuesto de Egresos Comprometido</t>
  </si>
  <si>
    <t>Presupuesto de Egresos Devengado</t>
  </si>
  <si>
    <t>Presupuesto de Egresos Ejercido</t>
  </si>
  <si>
    <t>Presupuesto de Egresos Pagado</t>
  </si>
  <si>
    <t>Bajo protesta de decir verdad declaramos que los Estados Financieros y sus notas son correctos, verídicos  y son responsabilidad del emisor.</t>
  </si>
  <si>
    <t>COMISION DE AGUA POTABLE Y ALCANTARILLADO DE L MUNICIPIO DE ACAPULCO</t>
  </si>
  <si>
    <t>Del 01 de Enero al 31 DE Diciembre del 2025</t>
  </si>
  <si>
    <t xml:space="preserve">             DEL 1° DE ENERO AL 31 DE DICIEMBRE 2025</t>
  </si>
  <si>
    <t xml:space="preserve">              NOTAS DE GESTIÓN ADMINISTRATIVAS</t>
  </si>
  <si>
    <t>1.  AUTORIZACION E HISTORIA.</t>
  </si>
  <si>
    <t xml:space="preserve">     a).- Fecha de creación del ente público.</t>
  </si>
  <si>
    <t>En el año de 1972, se desincorporaron los servicios de agua potable y alcantarillado sanitario, creándose una Junta Administradora de Agua Potable y Alcantarillado (J.A.A.P.A) con el propósito de descentralizar los servicios del Gobierno Federal y lograr una mayor participación ciudadana por parte de los usuarios.</t>
  </si>
  <si>
    <t>A pesar de que el Gobierno Federal no abandono su compromiso de dar apoyo para la solución del problema del agua potable al Puerto de Acapulco, durante los años comprendidos entre 1970 y 1974 el organismo administrador del Sistema de Agua Potable y Alcantarillado apenas si podía dar mediano servicio y hacer frente al constante auge de la ciudad.</t>
  </si>
  <si>
    <t xml:space="preserve">En 1975 la Secretaria de Recursos Hidráulicos realizo los estudios correspondientes para determinar la factibilidad para construir una nueva captación sobre la margen derecha del Rio Papagayo así como determinar las obras por realizar y su costo aproximado, tras un análisis de las alternativas obtenidas proponen como solución más adecuada para la captación, la construcción de una obra de toma directa o bocatoma sobre la margen derecha del Río Papagayo a una distancia aproximada de un kilómetro aguas abajo del Sistema Papagayo I, denominándose Unidad de Captación PAPAGAYO II. </t>
  </si>
  <si>
    <t xml:space="preserve">En el año de 1977, se crea la Comisión de Agua Potable y Alcantarillado del Municipio de Acapulco (CAPAMA) como Entidad Paraestatal de la Administración Pública del Estado. </t>
  </si>
  <si>
    <t>En 1989 se crea por disposición de la Ley, La Comisión de Agua Potable y Obras Urbanas de Interés Social del Municipio de Acapulco (CAPOUISMA), dicha entidad se convierte en organismo Público Municipal.</t>
  </si>
  <si>
    <t>De acuerdo a la “Ley de Aguas Nacionales para el Estado Libre y Soberano de Guerrero Número 574”</t>
  </si>
  <si>
    <t>Capítulo IV.- De la prestación de los servicios públicos por organismos operadores de agua municipales:</t>
  </si>
  <si>
    <t>Art. 41.- Los Organismos Operadores Municipales se crearán previo acuerdo del Cabildo Municipal y Conformidad con la legislación aplicable, como organismos públicos descentralizados de la administración pública municipal, con personalidad jurídica y patrimonio propio, y con funciones de autoridad a administrativas.</t>
  </si>
  <si>
    <t>En el acuerdo de creación de los organismos descentralizados mencionados, se deberá establecer el área geográfica en donde prestarán los servicios públicos.</t>
  </si>
  <si>
    <t>Reglamento Interior de la Comisión de Agua Potable y Alcantarillado del Municipio de Acapulco</t>
  </si>
  <si>
    <t>No ha sufrido ninguna modificación.</t>
  </si>
  <si>
    <t>2.  PANORAMA ECONOMICO Y FINANCIERO</t>
  </si>
  <si>
    <t>Se informará sobre las principales condiciones económico-financieras bajo las cuales el ente público estuvo operando, y las cuales influyeron en la toma decisiones de la administración.</t>
  </si>
  <si>
    <t>3.  ORGANIZACION Y OBJETIVO SOCIAL</t>
  </si>
  <si>
    <t>Es construir, rehabilitar, ampliar, operar, administrar, conservar, y mejorar los sistemas de agua potable. Drenaje y alcantarillado, así como el tratamiento de las aguas residuales, proporcionando un servicio público de calidad y eficiencia que logre la satisfacción de las necesidades de los ciudadanos acapulqueños y la protección al medio ambiente.</t>
  </si>
  <si>
    <t>Encargado de la Operación y Administración de los Sistemas de Agua Potable, Alcantarillado, tratamiento y disposición final de aguas residuales y Saneamiento del Municipio de Acapulco de Juárez, Guerrero.</t>
  </si>
  <si>
    <t xml:space="preserve">  c)  Ejercicio Fiscal: 2025.</t>
  </si>
  <si>
    <t>Ejercicio Fiscal periodo presentado del 1 de Enero al 31 de Diciembre de 2025.</t>
  </si>
  <si>
    <t xml:space="preserve">        d) Régimen Jurídico.</t>
  </si>
  <si>
    <t>Persona moral sin fines de lucro, con responsabilidad jurídica y patrimonio propio.</t>
  </si>
  <si>
    <t xml:space="preserve">        e) Consideraciones fiscales del ente: revelar el tipo de contribuciones que esté obligado a pagar o retener.</t>
  </si>
  <si>
    <t>Contribuciones federales obligadas a pagar</t>
  </si>
  <si>
    <t>Contribuciones estatales obligadas a pagar:</t>
  </si>
  <si>
    <t>f). -Estructura Organizacional Básica.</t>
  </si>
  <si>
    <t>g).- Fideicomisos, de los cuales es fideicomitente o fideicomisario, y contratos análogos, incluyendo mandatos de los cuales es parte.</t>
  </si>
  <si>
    <t xml:space="preserve">      No existen fideicomisos.</t>
  </si>
  <si>
    <t xml:space="preserve">         4.  BASES DE PREPARACION DE LOS ESTADOS FINANCIEROS.</t>
  </si>
  <si>
    <t>Si   (x)    No ( )</t>
  </si>
  <si>
    <t>Los presentes estados financieros se encuentran expresados en moneda nacional y han sido elaborados con las disposiciones de la LGCG, así como los acuerdos emitidos por el Consejo Nacional de Armonización Contable (CONAC) aplicable.</t>
  </si>
  <si>
    <t>Explicación del postulado básico</t>
  </si>
  <si>
    <t>Explicación del postulado básico.</t>
  </si>
  <si>
    <t xml:space="preserve"> </t>
  </si>
  <si>
    <t>Nada que manifestar.</t>
  </si>
  <si>
    <t xml:space="preserve"> Nada que manifestar.</t>
  </si>
  <si>
    <t xml:space="preserve">         5.   POLITICAS DE CONTABILIDAD SIGNIFICATIVAS.</t>
  </si>
  <si>
    <t xml:space="preserve">Son los principios, bases, reglas y procedimientos específicos adoptados por este organismo operador en la elaboración y presentación de sus estados financieros. </t>
  </si>
  <si>
    <t>El criterio que se considera es el establecido en las Reglas de Registro y Valuación del Patrimonio aprobadas por el CONAC.</t>
  </si>
  <si>
    <t>No se tienen operaciones realizadas en moneda extranjera.</t>
  </si>
  <si>
    <t>No se tienen inversiones en acciones de compañías subsidiarias y asociada.</t>
  </si>
  <si>
    <t>Un porcentaje de los pasivos contingentes están considerados dentro del presupuesto de egresos del ejercicio fiscal en operación.</t>
  </si>
  <si>
    <t>El organismo no ha realizado algún estudio actuarial para registrar las reservas laborales como prima de antigüedad.</t>
  </si>
  <si>
    <t xml:space="preserve">A partir del 2022 el organismo considera el ingreso devengado cuando existe jurídicamente el derecho de cobro con la emisión de la facturación electrónica (CFDI). </t>
  </si>
  <si>
    <t>En enero se reclasifico por cambios en políticas contables del ingreso el importe de $1,687,430.94 que estaban registrados en la cuenta contable número 11221-00000-000-000-000 de nombre Usuarios por servicios, que corresponden a los Ejercicios Fiscales (1994-2021) afectando la cuenta de 32520-51013-001-001 de nombre Errores contables.</t>
  </si>
  <si>
    <t>En enero se realizó el registro contable por error en nómina de funcionarios por un importe de $1,423.39 afectando la cuenta contable número 32520-51013-001-001-000 de nombre Errores contables.</t>
  </si>
  <si>
    <t>En el mes de febrero se reclasifico por cambios en políticas contables del ingreso el importe de $1,233,679.78 que estaban registrados en la cuenta contable número 11221-00000-000-000-000 de nombre Usuarios por servicios, que corresponden a los Ejercicios Fiscales (1994-2021) afectando la cuenta de 32520-51013-001-001-000 de nombre Errores contables.</t>
  </si>
  <si>
    <t>Se realizó el registro contable por reclasificación a las cuentas de almacenes por presentar saldos negativos por un importe de $26,258.44 afectando la cuenta contable número 32520-51013-001-001-000 de nombre Errores contable, esto derivado de la aplicación de la póliza de diario número 2-6-414 de fecha 30/06/2024.</t>
  </si>
  <si>
    <t>Se realizó el registro contable por a la reclasificación de la cuenta contable número 12467-51013-001-001-000 de nombre Herramientas aplicada en la póliza número 6-10-24 de fecha 04/10/2024, ya que se adquirieron 2 herramientas a un costo menor de las 70 UMA´S.</t>
  </si>
  <si>
    <t>En el mes de marzo se reclasifico por cambios en políticas contables del ingreso el importe de $965,990.95 que estaban registrados en la cuenta contable número 11221-00000-000-000-000 de nombre Usuarios por servicios, que corresponden a los Ejercicios Fiscales (1994-2021) afectando la cuenta de 32520-51013-001-001-000 de nombre Errores contables.</t>
  </si>
  <si>
    <t>Se realizó el registro contable por reclasificación a las cuentas de almacenes por presentar saldos negativos por un importe de $ -23,382.98 afectando la cuenta contable número 32520-51013-001-001-000 de nombre Errores contable, esto derivado de la aplicación de la póliza de diario número 2-6-414 de fecha 30/06/2024.</t>
  </si>
  <si>
    <t>En el mes de abril se reclasifico por cambios en políticas contables del ingreso el importe de $1,124,198.72 que estaban registrados en la cuenta contable número 11221-00000-000-000-000 de nombre Usuarios por servicios, que corresponden a los Ejercicios Fiscales (1994-2021) afectando la cuenta de 32520-51013-001-001-000 de nombre Errores contables.</t>
  </si>
  <si>
    <t>Se realizó el registro contable por reclasificación a las cuentas de almacenes por presentar saldos negativos por un importe de $ -16,076.96 afectando la cuenta contable número 32520-51013-001-001-000 de nombre Errores contable, esto derivado de la aplicación de la póliza de diario número 2-6-414 de fecha 30/06/2024.</t>
  </si>
  <si>
    <t>Se realizó el registro contable por ajuste al saldo en balanza por un importe de $ 3,662.51 afectando la cuenta contable número 32520-51013-001-001-000 Errores Contable, esto para efectos de conciliación respecto al saldo real declarado ante el SAT de Iva</t>
  </si>
  <si>
    <t>En el mes de mayo se reclasifico por cambios en políticas contables del ingreso el importe de $1,126,334.07 que estaban registrados en la cuenta contable número 11221-00000-000-000-000 de nombre Usuarios por servicios, que corresponden a los Ejercicios Fiscales (1994-2021) afectando la cuenta de 32520-51013-001-001-000 de nombre Errores contables</t>
  </si>
  <si>
    <t>Se realizó el registro contable por ajuste al saldo de C.F.E por un importe de $ 1,949,145.69 afectando la cuenta contable número 32520-51013-001-001-000 Errores Contable.</t>
  </si>
  <si>
    <t>Se realizó el registro contable por reclasificación a las cuentas de almacenes por presentar saldos negativos por un importe de $13,944.27 afectando la cuenta contable número 32520-51013-001-001-000 de nombre Errores contable, esto derivado de la aplicación de la póliza de diario número 6-5-85 de fecha 30/06/2025.</t>
  </si>
  <si>
    <t>En el mes de junio se reclasifico por cambios en políticas contables del ingreso el importe de $ 392,958.45 que estaban registrados en la cuenta contable número 11221-00000-000-000-000 de nombre Usuarios por servicios, que corresponden a los Ejercicios Fiscales (1994-2021) afectando la cuenta de 32520-51013-001-001-000 de nombre Errores contables.</t>
  </si>
  <si>
    <t>Se realizó el registro contable deudor tardío de la S.P. 4035-46 a nombre del proveedor Emmanuel Martínez Peralta por reclasificación de saldo a favor del IVA</t>
  </si>
  <si>
    <t xml:space="preserve"> del mes del mes de diciembre 2024 registrado en PD-266 en el mes de mayo 2025. Con PD-165 por un importe de $ 1,336,923.47 afectando la cuenta contable número 32520-51013-001-001-000 Errores Contables, y así mismo la PD 2-6-160 reclasificando el Iva y afectando la Cuenta de Errores Contables.</t>
  </si>
  <si>
    <t>Se realizó un registro contable acreedor con PA número 7-6-28 por un importe de $ 630.00 para corregir saldos negativos en la cuenta 11500-00000-000-000-000 afectando la cuenta contable 32520-51013-001-001-000.</t>
  </si>
  <si>
    <t>En el mes de julio se reclasifico por cambios en políticas contables del ingreso el importe de $826,175.64 que estaban registrados en la cuenta contable número 11221-00000-000-000-000 de nombre Usuarios por servicios, que corresponden a los Ejercicios Fiscales (1994-2021) afectando la cuenta de 32520-51013-001-001-000 de nombre Errores contables.</t>
  </si>
  <si>
    <t>Se realizó en el mes de julio el registro contable por reclasificación a las cuentas de almacenes por presentar saldos negativos por un importe de $ -20,600.34 afectando la cuenta contable número 32520-51013-001-001-000 de nombre Errores contable, esto derivado de la aplicación de la póliza de diario número 2-6-414 de fecha 30/06/2024.</t>
  </si>
  <si>
    <t>Se realizó en el mes de julio en la póliza 2-7-324 el acredita miento del impuesto al valor agregado correspondiente al mes de mayo 2025 por un importe de $44,800.00, el cual no fue afectado en la pd.266 del mes de mayo 2025.</t>
  </si>
  <si>
    <t>En el mes de agosto se reclasifico por cambios en políticas contables del ingreso el importe de $650,380.10 que estaban registrados en la cuenta contable número 11221-00000-000-000-000 de nombre Usuarios por servicios, que corresponden a los Ejercicios Fiscales (1994-2021) afectando la cuenta de 32520-51013-001-001-000 de nombre Errores contables.</t>
  </si>
  <si>
    <t>Se realizó en el mes de agosto el registro contable por reclasificación a las cuentas de almacenes por presentar saldos negativos por un importe de $ 1,494.70 afectando la cuenta contable número 32520-51013-001-001-000 de nombre Errores contable, esto derivado de la aplicación de la póliza de diario número 2-6-414 de fecha 30/06/2024.</t>
  </si>
  <si>
    <t>En el mes de septiembre se reclasifico por cambios en políticas contables del ingreso el importe de $1,522,803.59 que estaban registrados en la cuenta contable número 11221-00000-000-000-000 de nombre Usuarios por servicios, que corresponden a los Ejercicios Fiscales (1994-2021) afectando la cuenta de 32520-51013-001-001-000 de nombre Errores contables.</t>
  </si>
  <si>
    <t>Se realizó en el mes de septiembre el registro contable por reclasificación a las cuentas de almacenes por presentar saldos negativos por un importe de $ 398.54 afectando la cuenta contable número 32520-51013-001-001-000 de nombre Errores contable, esto derivado de la aplicación de la póliza de diario número 2-6-414 de fecha 30/06/2024.</t>
  </si>
  <si>
    <t>En el mes de octubre se reclasifico por cambios en políticas contables del ingreso el importe de $ 722,431.70 que estaban registrados en la cuenta contable número 11221-00000-000-000-000 de nombre Usuarios por servicios, que corresponden a los Ejercicios Fiscales (1994-2021) afectando la cuenta de 32520-51013-001-001-000 de nombre Errores contables.</t>
  </si>
  <si>
    <t>Se realizó en el mes de octubre el registro contable por reclasificación a las cuentas de almacenes por presentar saldos negativos por un importe de $ 70,382.60 afectando la cuenta contable número 32520-51013-001-001-000 de nombre Errores contable, esto derivado de la aplicación de la póliza de diario número 2-6-414 de fecha 30/06/2024.</t>
  </si>
  <si>
    <t>En el mes de noviembre se reclasifico por cambios en políticas contables del ingreso el importe de $ 795,717.72 que estaban registrados en la cuenta contable número 11221-00000-000-000-000 de nombre Usuarios por servicios, que corresponden a los Ejercicios Fiscales (1994-2021) afectando la cuenta de 32520-51013-001-001-000 de nombre Errores contables</t>
  </si>
  <si>
    <t>Se realizó en mes de noviembre un ajuste a las cuentas de Depreciaciones por la cantidad de $ 2,936,139.88 que estaban registrados de más  por errores en cálculos afectando las cuenta 32520-51013-001-001-000 de Nombre Errores Contables.</t>
  </si>
  <si>
    <t>Se realizó en el mes de noviembre el registro contable por reclasificación a las cuentas de almacenes por presentar saldos negativos por un de importe de $ 1,690,676.8 afectando la cuenta contable número 32520-51013-001-001-000 de nombre Errores contable, esto derivado de la aplicación de la póliza de diario número 2-6-414 de fecha 30/06/2024.</t>
  </si>
  <si>
    <t xml:space="preserve">Se realizó en el mes de noviembre el registro contable por cancelación de cheques un importe de $ 21,905.84 afectando la cuenta contable número 32520-51013-001-001-000 de nombre Errores contable. </t>
  </si>
  <si>
    <t>En el mes de diciembre se reclasifico por cambios en políticas contables del ingreso el importe de $ 412,113.61 que estaban registrados en la cuenta contable número 11221-00000-000-000-000 de nombre Usuarios por servicios, que corresponden a los Ejercicios Fiscales (1994-2021) afectando la cuenta de 32520-51013-001-001-000 de nombre Errores contables.</t>
  </si>
  <si>
    <t>En el mes de diciembre se cancelaron cheques de ejercicios anteriores según oficio CAP/DJ/01157/2025 por importe de $ 299,920.61 afectándose la cuenta contable 32520-51013-001-001-0000 de nombre Errores contable.</t>
  </si>
  <si>
    <t>En el mes de diciembre se canceló la S.P. 2001-108 del ejercicio 2022 por un importe de $ 59,603.00 afectándose la cuenta contable $ 32520-51013-001-001-000 de nombre Errores contable.</t>
  </si>
  <si>
    <t>Nada que informar</t>
  </si>
  <si>
    <t>6.  POSICION EN MONEDA EXTRANJERA Y PROTECCION POR RIESGO CAMBIARIO.</t>
  </si>
  <si>
    <t xml:space="preserve">    No se tiene activos en moneda extranjera.</t>
  </si>
  <si>
    <t xml:space="preserve">            No se tiene pasivos en moneda extranjera.</t>
  </si>
  <si>
    <t xml:space="preserve">         No se tiene operaciones en moneda extranjera.</t>
  </si>
  <si>
    <t xml:space="preserve">            No se tiene operaciones en moneda extranjera.</t>
  </si>
  <si>
    <t xml:space="preserve">            Nada que manifestar.</t>
  </si>
  <si>
    <t xml:space="preserve">      7.   REPORTE ANALITICO DEL ACTIVO.</t>
  </si>
  <si>
    <t xml:space="preserve">   Nada que manifestar.</t>
  </si>
  <si>
    <t xml:space="preserve">      de investigación y desarrollo.</t>
  </si>
  <si>
    <t xml:space="preserve">        Nada que manifestar.</t>
  </si>
  <si>
    <t xml:space="preserve">  Nada que manifestar.</t>
  </si>
  <si>
    <t>Contables.</t>
  </si>
  <si>
    <t>Se les da mantenimiento correctivo cada seis meses al Equipo de Transporte, Maquinaria Pesada, Equipo de Cómputo, aires acondicionados.</t>
  </si>
  <si>
    <t>Adicionalmente se deben incluir las explicaciones de las principales variaciones en el activo, en cuadros comparativos como sigue:</t>
  </si>
  <si>
    <t>8. FIDEICOMISOS, MANDATOS Y ANALOGOS.</t>
  </si>
  <si>
    <t xml:space="preserve">      Por el ramo administrativo que los reporta:</t>
  </si>
  <si>
    <t xml:space="preserve">              Nada que manifestar.</t>
  </si>
  <si>
    <t xml:space="preserve">                Nada que manifestar.</t>
  </si>
  <si>
    <t>a). Análisis del comportamiento de la recaudación correspondiente al ente público o cualquier tipo de ingreso, de forma separada los ingresos locales de los federales:</t>
  </si>
  <si>
    <t>b).-  Proyección de la recaudación e ingresos en el mediano plazo.</t>
  </si>
  <si>
    <t>Presupuesto Autorizado.</t>
  </si>
  <si>
    <t>10. INFORMACION SOBRE DEUDA Y EL REPORTE ANALITICO DE DEUDA.</t>
  </si>
  <si>
    <t xml:space="preserve">a).- Utilizar al  menos  los  siguientes  indicadores: deuda  respecto  al  PIB  y  deuda </t>
  </si>
  <si>
    <t xml:space="preserve">  respecto a la recaudación tomando como mínimo, un periodo igual o menor a 5 años.</t>
  </si>
  <si>
    <t xml:space="preserve">      Nada que manifestar.</t>
  </si>
  <si>
    <t>b).- Información de manera agrupada, por tipo de valor gubernamental o instrumento financiero en la que se considere intereses, comisiones, tasa, perfil de vencimiento y otros gastos de la deuda.</t>
  </si>
  <si>
    <t>11.  CALIFICACIONES OTORGADAS</t>
  </si>
  <si>
    <t>Informar, tanto del ente público como cualquier transacción realizada, que haya sido sujeta a calificación de créditos.</t>
  </si>
  <si>
    <t>12.  PROCESO DE MEJORA</t>
  </si>
  <si>
    <t xml:space="preserve">                   a).-   Principales Políticas de Control Interno</t>
  </si>
  <si>
    <t xml:space="preserve">            b). Medidas de desempeño financiero, metas y alcances:</t>
  </si>
  <si>
    <t>Se cumple con un Programa Operativo Anual y un Presupuesto Basado en Resultados, el cual es medido a través de indicadores concentrados en la Matriz de Indicadores para Resultados “MIR” por el área de Evaluación del Desempeño.</t>
  </si>
  <si>
    <t>13.   INFORMACION POR SEGMENTOS</t>
  </si>
  <si>
    <t xml:space="preserve">         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aéreas geográficas, de los grupos homogéneos con el objetivo de entender el desempeño del ente evaluar mejor los riesgos y beneficios del mismo, y entender como todo y sus partes integrantes.</t>
  </si>
  <si>
    <t>Toda la información del organismo está procesada y se encuentra disponible y esta segmentada en:</t>
  </si>
  <si>
    <t>Consecuentemente, esta información, contribuye al análisis más preciso de la situación financiera grados y fuentes de riesgos y crecimiento potencial de negocio.</t>
  </si>
  <si>
    <t>Para que se pueda tomar decisiones de acuerdo a las necesidades socioeconómicas del ente.</t>
  </si>
  <si>
    <t>14. EVENTOS POSTERIORES AL CIERRE</t>
  </si>
  <si>
    <t>El ente público informará el efecto en sus estados financieros de aquellos hechos ocurridos en el periodo posterior al que informa, que proporcionan mayor evidencia sobre eventos que le afecten económicamente y que no se conocían a la fecha del cierre.</t>
  </si>
  <si>
    <t>El organismo público no tiene hechos ocurridos en el periodo posterior al que se informa que proporcione mayor evidencia sobre eventos que afecten económicamente.</t>
  </si>
  <si>
    <t>15.  PARTES RELACIONADAS</t>
  </si>
  <si>
    <t>Se debe establecer por escrito que no existen partes relacionadas que pudieran ejercer influencia significativa sobre la toma de decisiones financieras y operativas.</t>
  </si>
  <si>
    <t>En la Comisión de Agua Potable y Alcantarillado del municipio de Acapulco no existen partes relacionadas que ejerzan influencia sobre la toma de decisiones operativas y financiera.</t>
  </si>
  <si>
    <t xml:space="preserve">16.  RESPONSABILIDAD SOBRE LA PRESENTACION RAZONABLE DE LA INFORMACION    </t>
  </si>
  <si>
    <t xml:space="preserve">CONTABLE       </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</si>
  <si>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</si>
  <si>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Se cumple con la normatividad vigente que a la letra dice:</t>
  </si>
  <si>
    <t>“Bajo protesta de decir verdad declaramos que los Estados Financieros y sus notas son razonablemente correctos, y son responsabilidad del emisor”.</t>
  </si>
  <si>
    <t xml:space="preserve">   De Contabilidad General                                                                                                                                                             </t>
  </si>
  <si>
    <t xml:space="preserve">                                                                                                                                                                                                                                                                                                                                                                                                 </t>
  </si>
  <si>
    <t xml:space="preserve">C.P. Antonio Lorenzo Rojas Marcial                                                            C.P. Inés Organiz Navarrete </t>
  </si>
  <si>
    <r>
      <t xml:space="preserve">Para efectos fiscales se cuenta con un registro de contribuyentes CAP940429IG1, por lo cual la secretaria de Hacienda y Crédito Público con fecha de creación el </t>
    </r>
    <r>
      <rPr>
        <b/>
        <sz val="10"/>
        <color theme="1"/>
        <rFont val="Arial"/>
        <family val="2"/>
      </rPr>
      <t>29 de abril de 1994 es reconocida como C.A.P.A.M.A. con carácter de Organismo Público Descentralizado.</t>
    </r>
  </si>
  <si>
    <r>
      <t>Art. 40.-</t>
    </r>
    <r>
      <rPr>
        <sz val="10"/>
        <color theme="1"/>
        <rFont val="Arial"/>
        <family val="2"/>
      </rPr>
      <t xml:space="preserve"> Con el objeto de eficientar y garantizar los servicios públicos y la construcción, operación, y mantenimiento de la infraestructura hidráulica correspondiente, en aquellos municipios en los que la población de la localidad principal sea mayor a 5,000 habitantes, Se deberá crear Organismos Operadores Municipales que se encarguen de la prestación de los mismos.</t>
    </r>
  </si>
  <si>
    <r>
      <t>Articulo 2.-</t>
    </r>
    <r>
      <rPr>
        <sz val="10"/>
        <color theme="1"/>
        <rFont val="Arial"/>
        <family val="2"/>
      </rPr>
      <t>La comisión de Agua Potable y Alcantarillado del Municipio de Acapulco, es un Organismo Público Descentralizado de la Administración Pública del Municipio de Acapulco de Juárez, Guerrero, con personalidad jurídica y patrimonio propios, encargado de la Operación y Administración de los Sistemas de Agua Potable, Alcantarillado, tratamiento y disposición final de aguas residuales y Saneamiento del Municipio de Acapulco de Juárez, Guerrero; creado como Organismo Operador Municipal por acuerdo del H. Ayuntamiento tomado en la Primera Sesión Ordinaria de Cabildo celebrada el día 17 de febrero de 2003 y su Complemento de fecha 17 de julio del mismo año, publicados en la Gaceta Municipal los días 31 de marzo y 24 de agosto del 2003.</t>
    </r>
  </si>
  <si>
    <r>
      <t xml:space="preserve">     b).- Principales cambios en su estructura durante el ejercicio 2025</t>
    </r>
    <r>
      <rPr>
        <sz val="10"/>
        <color theme="1"/>
        <rFont val="Arial"/>
        <family val="2"/>
      </rPr>
      <t>.</t>
    </r>
  </si>
  <si>
    <r>
      <t xml:space="preserve">La principal fuente de financiamiento que tiene este Organismo Público Descentralizado Municipal son de ingresos propios obtenidos por la prestación de servicios, se reciben recursos federales (PRODDER) se administra de acuerdo a sus reglas de operación, así también se reciben ingresos por (Devolución de ISR); El ingreso propio se distribuye de acuerdo al presupuesto de Egresos para cubrir los gastos de tipo corrientes, de capital, y disminución de pasivos del ente, dicho presupuesto es ejercido y administrado por la </t>
    </r>
    <r>
      <rPr>
        <b/>
        <sz val="10"/>
        <color theme="1"/>
        <rFont val="Arial"/>
        <family val="2"/>
      </rPr>
      <t>CAPAMA.</t>
    </r>
  </si>
  <si>
    <t>a)     Objeto Social.</t>
  </si>
  <si>
    <t>b)     Principal Actividad.</t>
  </si>
  <si>
    <t>Ø  Pago definitivo mensual de IVA</t>
  </si>
  <si>
    <t>Ø  Entero de retenciones mensuales de ISR por Sueldos y Salarios, 10% s/Honorarios y 10% s/Arrendamiento.</t>
  </si>
  <si>
    <t>Ø  Entero de retención de ISR 1.25% (RESICO)</t>
  </si>
  <si>
    <t>Ø  Declaración Informativa de Operaciones con Terceros (DIOT)</t>
  </si>
  <si>
    <t>Ø  Declaración de Impuestos del 2% S/Nomina de erogaciones por remuneraciones de salarios.</t>
  </si>
  <si>
    <t>Ø  5% al Millar sobre estimaciones de obras públicas.</t>
  </si>
  <si>
    <t>a)     Si se ha observado la normatividad emitida por el CONAC y las disposiciones legales aplicables.</t>
  </si>
  <si>
    <r>
      <t xml:space="preserve">La Comisión de agua Potable y Alcantarillado del Municipio de Acapulco a partir del 01 de enero de 2016 armonizo su sistema de contabilidad, alineando el plan de cuentas como lo regula el CONAC y se emiten los estados financieros, contables, presupuestarios, programáticos y complementarios que están establecidos. Las operaciones se registran el </t>
    </r>
    <r>
      <rPr>
        <b/>
        <sz val="10"/>
        <color theme="1"/>
        <rFont val="Arial"/>
        <family val="2"/>
      </rPr>
      <t>Sistema Automatizado de Administración y Contabilidad Gubernamental OPREGOB.</t>
    </r>
  </si>
  <si>
    <t>b)     La normatividad aplicada para el reconocimiento, valuación y revelación de los diferentes rubros de la información financiera, así como las bases de la medición utilizadas para la elaboración de los estados financieros, por ejemplo: costo histórico, valor de realización, valor razonable, valor de recuperación o cualquier otro método empleado y los criterios de aplicación de los mismos.</t>
  </si>
  <si>
    <r>
      <t xml:space="preserve">Con fundamento en el </t>
    </r>
    <r>
      <rPr>
        <b/>
        <sz val="10"/>
        <color theme="1"/>
        <rFont val="Arial"/>
        <family val="2"/>
      </rPr>
      <t xml:space="preserve">artículo 21 de la Ley General de Contabilidad Gubernamental (LGCG), </t>
    </r>
    <r>
      <rPr>
        <sz val="10"/>
        <color theme="1"/>
        <rFont val="Arial"/>
        <family val="2"/>
      </rPr>
      <t>el cual señala que la contabilidad se basara en el marco conceptual que representa los conceptos fundamentales para la contabilización y valuación de la información financiera confiable y comparable. La Comisión de Agua Potable y Alcantarillado del Municipio de Acapulco, registra sus operaciones a costo histórico, es decir las operaciones son registradas de acuerdo al monto erogado para su adquisición conforme a la documentación contable original comprobatoria. Por otra parte, este ente público aplica el mismo tratamiento contable a sus operaciones o transacciones.</t>
    </r>
  </si>
  <si>
    <t>c)     Postulados Básicos de contabilidad gubernamental (PBCG).</t>
  </si>
  <si>
    <r>
      <t>1.-</t>
    </r>
    <r>
      <rPr>
        <b/>
        <sz val="10"/>
        <color theme="1"/>
        <rFont val="Arial"/>
        <family val="2"/>
      </rPr>
      <t>Sustancia Económica</t>
    </r>
    <r>
      <rPr>
        <sz val="10"/>
        <color theme="1"/>
        <rFont val="Arial"/>
        <family val="2"/>
      </rPr>
      <t>. El organismo Operador reconoce los registros contables de las transacciones internas y otros eventos que afecten económicamente y en su caso delimitan la operación de sistema de contabilidad gubernamental.</t>
    </r>
  </si>
  <si>
    <t>Ø  El SCG estará estructurado de tal manera que permita la captación de la esencia económica en la delimitación y operación de este Organismo Operador, apegándose a la normatividad emitida por el Consejo Nacional de Armonización Contable (CONAC).</t>
  </si>
  <si>
    <t>Ø  Al reflejar la situación económica contable de las transacciones, se genera la información que proporciona los elementos necesarios para una adecuada toma de decisiones.</t>
  </si>
  <si>
    <r>
      <t>2.-</t>
    </r>
    <r>
      <rPr>
        <b/>
        <sz val="10"/>
        <color theme="1"/>
        <rFont val="Arial"/>
        <family val="2"/>
      </rPr>
      <t>Ente Público.</t>
    </r>
    <r>
      <rPr>
        <sz val="10"/>
        <color theme="1"/>
        <rFont val="Arial"/>
        <family val="2"/>
      </rPr>
      <t xml:space="preserve"> Es toda entidad gubernamental, plenamente identificable, que haya sido creada por mandato constitucional, Ley o Decreto, pudiendo contar y administrar recursos humanos, materiales y financieros que de origen a un centro de toma de decisiones.</t>
    </r>
  </si>
  <si>
    <t>Ø  Este organismo operador se encuentra establecido por un marco normativo específico, el cual determina sus objetivos, su ámbito de acción y sus limitaciones; con atribuciones para asumir derechos y contraer obligaciones.</t>
  </si>
  <si>
    <r>
      <t>3.-</t>
    </r>
    <r>
      <rPr>
        <b/>
        <sz val="10"/>
        <color theme="1"/>
        <rFont val="Arial"/>
        <family val="2"/>
      </rPr>
      <t>Existencia Permanente.</t>
    </r>
    <r>
      <rPr>
        <sz val="10"/>
        <color theme="1"/>
        <rFont val="Arial"/>
        <family val="2"/>
      </rPr>
      <t xml:space="preserve"> La existencia del organismo es permanente salvo, disposición legal que especifique lo contrario.</t>
    </r>
  </si>
  <si>
    <t>Ø  El sistema contable de este organismo operador se establece considerando que el periodo de vida del mismo es indefinido.</t>
  </si>
  <si>
    <r>
      <t>4.-</t>
    </r>
    <r>
      <rPr>
        <b/>
        <sz val="10"/>
        <color theme="1"/>
        <rFont val="Arial"/>
        <family val="2"/>
      </rPr>
      <t>Revelación Suficiente.</t>
    </r>
    <r>
      <rPr>
        <sz val="10"/>
        <color theme="1"/>
        <rFont val="Arial"/>
        <family val="2"/>
      </rPr>
      <t xml:space="preserve"> Los estados financieros y la información financiera muestran amplia y claramente la situación financiera, y su resultado de este Organismo operador.</t>
    </r>
  </si>
  <si>
    <t>Ø  Como información financiera se considera la contable y presupuestaria y se presentará en estados financieros, reportes e informes acompañándose, en su caso, de las notas explicativas y de la información necesaria que sea representativa de la situación de este organismo operador a una fecha establecida.</t>
  </si>
  <si>
    <t>Ø  Los estados financieros y presupuestarios con sus notas forman una unidad inseparable, por tanto, deben presentarse conjuntamente en todos los casos para una adecuada evaluación cuantitativa cumpliendo con las características de objetividad, verificabilidad y representatividad.</t>
  </si>
  <si>
    <r>
      <t>5.-</t>
    </r>
    <r>
      <rPr>
        <b/>
        <sz val="10"/>
        <color theme="1"/>
        <rFont val="Arial"/>
        <family val="2"/>
      </rPr>
      <t>Importancia Relativa.</t>
    </r>
    <r>
      <rPr>
        <sz val="10"/>
        <color theme="1"/>
        <rFont val="Arial"/>
        <family val="2"/>
      </rPr>
      <t xml:space="preserve"> Muestra los aspectos importantes del organismo que fueron reconocidos contablemente.</t>
    </r>
  </si>
  <si>
    <t>Ø  La información financiera tiene importancia relativa si existe el riesgo de que su omisión o presentación errónea afecte la percepción de los usuarios en relación con la rendición de cuentas, la fiscalización y la toma de decisiones.</t>
  </si>
  <si>
    <r>
      <t>6.-</t>
    </r>
    <r>
      <rPr>
        <b/>
        <sz val="10"/>
        <color theme="1"/>
        <rFont val="Arial"/>
        <family val="2"/>
      </rPr>
      <t>Registro e Integración Presupuestaria.</t>
    </r>
    <r>
      <rPr>
        <sz val="10"/>
        <color theme="1"/>
        <rFont val="Arial"/>
        <family val="2"/>
      </rPr>
      <t xml:space="preserve"> La información presupuestaria del organismo se integra en la contabilidad en los mismos términos que se presenta el Presupuesto de Ingresos publicado y el Presupuesto de Egresos.</t>
    </r>
  </si>
  <si>
    <t>Ø  El Sistema de Contabilidad Gubernamental (SCG) debe considerar cuentas de orden, para el registro del ingreso y el egreso, a fin de proporcionar información presupuestaria que permita evaluar los resultados obtenidos respecto de los presupuestos autorizados;</t>
  </si>
  <si>
    <t>Ø  El SCG identifica la vinculación entre las cuentas de orden y las de balance o resultados;</t>
  </si>
  <si>
    <t>Ø  Las contabilizaciones de los presupuestos siguen la metodología y registros equilibrados o igualados, representando las etapas presupuestarias de las transacciones a través de cuentas de orden del ingreso y del egreso; así como su efecto en la posición financiera y en los resultados;</t>
  </si>
  <si>
    <t>Ø  El SCG permitir identificar de forma individual y agregada el registro de las operaciones en las cuentas de orden, de balance y de resultados correspondientes; así como generar registros a diferentes niveles de agrupación;</t>
  </si>
  <si>
    <t>Ø  La clasificación de los egresos presupuestarios es al menos la siguiente: administrativa, conforme al Decreto del Presupuesto de Egresos, que es la que permite identificar quién gasta; funcional y programática, que indica para qué se gasta; y económica y por objeto del gasto que identifica en qué se gasta.</t>
  </si>
  <si>
    <r>
      <t xml:space="preserve">7.    </t>
    </r>
    <r>
      <rPr>
        <b/>
        <sz val="10"/>
        <color theme="1"/>
        <rFont val="Arial"/>
        <family val="2"/>
      </rPr>
      <t>Consolidación de la Información Financiera</t>
    </r>
    <r>
      <rPr>
        <sz val="10"/>
        <color theme="1"/>
        <rFont val="Arial"/>
        <family val="2"/>
      </rPr>
      <t xml:space="preserve">. </t>
    </r>
    <r>
      <rPr>
        <sz val="10"/>
        <color rgb="FF222222"/>
        <rFont val="Arial"/>
        <family val="2"/>
      </rPr>
      <t>Este principio determina que los entes públicos deberán integrar toda su información financiera y mostrarla como si fueran un solo ente público. Es decir, deberán presentar de manera consolidada sus resultados de operación, sus flujos de efectivo, cambios en la situación financiera y variaciones a la Hacienda Pública.</t>
    </r>
  </si>
  <si>
    <t>Ø  Para los entes públicos la consolidación se lleva a cabo sumando aritméticamente la información patrimonial que se genera de la contabilidad del ente público, en los sistemas de registro que conforman el SCG, considerando los efectos de eliminación de aquellas operaciones que dupliquen su efecto.</t>
  </si>
  <si>
    <t>Ø  Corresponde a la instancia normativa a nivel federal, entidades federativas o municipal, respectivamente, determinar la consolidación de las cuentas, así como de la información de los entes públicos y órganos sujetos a ésta, de acuerdo con los lineamientos que dicte el CONAC.</t>
  </si>
  <si>
    <r>
      <t>8.-</t>
    </r>
    <r>
      <rPr>
        <b/>
        <sz val="10"/>
        <color theme="1"/>
        <rFont val="Arial"/>
        <family val="2"/>
      </rPr>
      <t>Devengo Contable</t>
    </r>
    <r>
      <rPr>
        <sz val="10"/>
        <color theme="1"/>
        <rFont val="Arial"/>
        <family val="2"/>
      </rPr>
      <t>.  El Ingresos devengado, es el momento contable que realiza este organismo operador cuando exige jurídicamente el derecho de cobro. El gasto devengado se considera desde el momento que se formalizan las transacciones, mediante la recepción de conformidad de Bienes, servicios y Obras Públicas contratadas a entera satisfacción, independientemente de la fecha de pago.</t>
    </r>
  </si>
  <si>
    <t>Ø  Debe entenderse por realizado el ingreso derivado de contribuciones y participaciones cuando exista jurídicamente el derecho de cobro;</t>
  </si>
  <si>
    <t>Ø  Los gastos se consideran devengados desde el momento que se formalizan las transacciones, mediante la recepción de los servicios o bienes a satisfacción, independientemente de la fecha de pago.</t>
  </si>
  <si>
    <r>
      <t xml:space="preserve">9.- </t>
    </r>
    <r>
      <rPr>
        <b/>
        <sz val="10"/>
        <color theme="1"/>
        <rFont val="Arial"/>
        <family val="2"/>
      </rPr>
      <t>Valuación.</t>
    </r>
    <r>
      <rPr>
        <sz val="10"/>
        <color theme="1"/>
        <rFont val="Arial"/>
        <family val="2"/>
      </rPr>
      <t xml:space="preserve"> Todos los eventos que afectan económicamente a este organismo operador son cuantificados en términos monetarios y se registran a valor histórico.</t>
    </r>
  </si>
  <si>
    <t>Ø  El costo histórico de las operaciones corresponde al monto erogado para su adquisición conforme a la documentación contable original justificativa y comprobatoria, o bien a su valor estimado o de avalúo en caso de ser producto de una donación, expropiación, adjudicación o dación en pago;</t>
  </si>
  <si>
    <t>Ø  La información reflejada en los estados financieros deberá ser revaluada aplicando los métodos y lineamientos que para tal efecto emita el CONAC.</t>
  </si>
  <si>
    <r>
      <t>10.-</t>
    </r>
    <r>
      <rPr>
        <b/>
        <sz val="10"/>
        <color theme="1"/>
        <rFont val="Arial"/>
        <family val="2"/>
      </rPr>
      <t>Dualidad Económica</t>
    </r>
    <r>
      <rPr>
        <sz val="10"/>
        <color theme="1"/>
        <rFont val="Arial"/>
        <family val="2"/>
      </rPr>
      <t>. El organismo reconoce en la Contabilidad, la representación de las transacciones y de algún otro evento, que afecte la situación financiera, y la composición de los recursos asignados para el logro de las metas y/o programas</t>
    </r>
  </si>
  <si>
    <t>Ø  Los activos representan recursos que fueron asignados y capitalizados por este organismo operador, en tanto que los pasivos y el patrimonio representan los financiamientos y los activos netos, respectivamente;</t>
  </si>
  <si>
    <t>Ø  Las fuentes de los recursos están reconocidas dentro de los conceptos de la Ley de Ingresos.</t>
  </si>
  <si>
    <r>
      <t xml:space="preserve">11.- </t>
    </r>
    <r>
      <rPr>
        <b/>
        <sz val="10"/>
        <color theme="1"/>
        <rFont val="Arial"/>
        <family val="2"/>
      </rPr>
      <t>Consistencia.</t>
    </r>
    <r>
      <rPr>
        <sz val="10"/>
        <color theme="1"/>
        <rFont val="Arial"/>
        <family val="2"/>
      </rPr>
      <t xml:space="preserve"> Las operaciones similares en el organismo corresponden a un mismo tratamiento contable, lo cual permanece a través del tiempo, en tanto no cambie la esencia económica de las operaciones.</t>
    </r>
  </si>
  <si>
    <t>Ø  Las políticas, métodos de cuantificación, procedimientos contables y ordenamientos normativos, deberán ser acordes para cumplir con lo dispuesto en la Ley de Contabilidad, con la finalidad de reflejar de una mejor forma, la sustancia económica de las operaciones realizadas por este organismo operador, debiendo aplicarse de manera uniforme a lo largo del tiempo;</t>
  </si>
  <si>
    <t>Ø  Cuando por la emisión de una nueva norma, cambie el procedimiento de cuantificación, las políticas contables, los procedimientos de registro y la presentación de la información financiera que afecte la comparabilidad de la información, se deberá revelar claramente en los estados financieros el motivo, justificación y efecto;</t>
  </si>
  <si>
    <t>Ø  Los estados financieros correspondientes a cada ejercicio seguirán los mismos criterios y métodos de valuación utilizados en ejercicios precedentes, salvo cambios en el modelo contable de aplicación general;</t>
  </si>
  <si>
    <t>Ø  La observancia de este postulado no imposibilita el cambio en la aplicación de reglas, lineamientos, métodos de cuantificación y procedimientos contables; sólo se exige, que cuando se efectúe una modificación que afecte la comparabilidad de la información, se deberá revelar claramente en los estados financieros: su motivo, justificación y efecto, con el fin de fortalecer la utilidad de la información. También, obliga a este organismo operador a mostrar su situación financiera y resultados aplicando bases técnicas y jurídicas consistentes, que permitan la comparación con ella misma sobre la información de otros períodos y conocer su posición relativa con otros entes económicos similares.</t>
  </si>
  <si>
    <t>d)     Normatividad supletoria. En caso de emplear varios grupos de normatividades (normatividades suplementarias), deberá realizar la justificación razonable correspondiente, su alineación con PBCG y a las características cualitativas asociadas descritas en el MCCG y sus modificaciones.</t>
  </si>
  <si>
    <t>e)     Para las entidades que por primera vez estén implementando la base del devengado de acuerdo a la Ley de Contabilidad deberán:</t>
  </si>
  <si>
    <r>
      <t xml:space="preserve">Ø  </t>
    </r>
    <r>
      <rPr>
        <b/>
        <sz val="10"/>
        <color theme="1"/>
        <rFont val="Arial"/>
        <family val="2"/>
      </rPr>
      <t>Revelar las nuevas políticas de reconocimiento.</t>
    </r>
  </si>
  <si>
    <r>
      <t xml:space="preserve">Ø  </t>
    </r>
    <r>
      <rPr>
        <b/>
        <sz val="10"/>
        <color theme="1"/>
        <rFont val="Arial"/>
        <family val="2"/>
      </rPr>
      <t>Plan de implementación:</t>
    </r>
  </si>
  <si>
    <r>
      <t xml:space="preserve">Ø  </t>
    </r>
    <r>
      <rPr>
        <b/>
        <sz val="10"/>
        <color theme="1"/>
        <rFont val="Arial"/>
        <family val="2"/>
      </rPr>
      <t>Revelar los cambios en las políticas, la clasificación y medición de las     mismas, así como su impacto en información financiera:</t>
    </r>
  </si>
  <si>
    <r>
      <t xml:space="preserve">Ø  </t>
    </r>
    <r>
      <rPr>
        <b/>
        <sz val="10"/>
        <color theme="1"/>
        <rFont val="Arial"/>
        <family val="2"/>
      </rPr>
      <t>Presentar los últimos estados financieros con la normativa anteriormente utilizada con las nuevas políticas para fines de comparación en la transición a la base de devengo.</t>
    </r>
  </si>
  <si>
    <t>a)     Actualización: se informará sobre el método utilizado para la actualización del valor de los activos, pasivos y Hacienda Pública y/o patrimonio y las razones de dicha elección. Así como informar de la desconexión o                        reconexión inflacionaria.</t>
  </si>
  <si>
    <t>b)     Informar sobre la realización de operaciones en el extranjero y de sus efectos en la información financiera gubernamental. Considerando entre otros el importe de variaciones cambiarias reconocidas en el resultado (ahorro o desahorro)</t>
  </si>
  <si>
    <t>c)     Método de valuación de la inversión en acciones de Compañías subsidiarias no consolidadas y asociadas.</t>
  </si>
  <si>
    <t>d)     Sistema y método de valuación de inventarios y costo de lo vendido:</t>
  </si>
  <si>
    <r>
      <t>Este organismo operador utiliza el Sistema de contabilidad gubernamental (</t>
    </r>
    <r>
      <rPr>
        <b/>
        <sz val="10"/>
        <color theme="1"/>
        <rFont val="Arial"/>
        <family val="2"/>
      </rPr>
      <t>OPERGOB</t>
    </r>
    <r>
      <rPr>
        <sz val="10"/>
        <color theme="1"/>
        <rFont val="Arial"/>
        <family val="2"/>
      </rPr>
      <t>) y el método de valuación primeras entradas primeras salidas (</t>
    </r>
    <r>
      <rPr>
        <b/>
        <sz val="10"/>
        <color theme="1"/>
        <rFont val="Arial"/>
        <family val="2"/>
      </rPr>
      <t>PEPS</t>
    </r>
    <r>
      <rPr>
        <sz val="10"/>
        <color theme="1"/>
        <rFont val="Arial"/>
        <family val="2"/>
      </rPr>
      <t>).</t>
    </r>
  </si>
  <si>
    <t>e)     Beneficios a empleados: revelar el cálculo de la reserva actuarial, valor presente de los ingresos esperados comparado con el valor presente de la estimación de gastos tanto de los beneficios actuales como futuros.</t>
  </si>
  <si>
    <r>
      <t xml:space="preserve">El personal basificado tiene el beneficio de jubilarse por sus años laborados de acuerdo a la Ley 912 de Seguridad Social de los Servidores Públicos del Estado de Guerrero. Asimismo, el personal que se encuentra laborando bajo la figura de contrato, eventual y confianza reciben todas y cada una de sus prestaciones en relación a la Ley No. 51 estatuto de los trabajadores al servicio del estado de municipios y de los organismos públicos coordinados y descentralizados del estado de guerrero, en relación a la Ley Federal de Trabajo </t>
    </r>
    <r>
      <rPr>
        <b/>
        <sz val="10"/>
        <color theme="1"/>
        <rFont val="Arial"/>
        <family val="2"/>
      </rPr>
      <t>(LFT).</t>
    </r>
  </si>
  <si>
    <t>f)      Provisiones: Objetivo de su creación y monto y plazo:</t>
  </si>
  <si>
    <t>g)     Reservas: Objetivo de su creación, monto y plazo:</t>
  </si>
  <si>
    <t>h)     Cambios en políticas contables y correcciones de errores junto con la revelación de los efectos que se tendrá en la información financiera del ente público, ya sea retrospectivos o prospectivos:</t>
  </si>
  <si>
    <t>i)       Reclasificaciones: se deben de revelar todos aquellos movimientos entre cuentas por efectos de cambios en los tipos de operaciones:</t>
  </si>
  <si>
    <t>j)       y Cancelación de Saldos:</t>
  </si>
  <si>
    <t>a)      Activos en moneda extranjera</t>
  </si>
  <si>
    <t>b)     Pasivos en moneda extranjera.</t>
  </si>
  <si>
    <t>c)     Posición en moneda extranjera.</t>
  </si>
  <si>
    <t>d)     Tipo de cambio.</t>
  </si>
  <si>
    <r>
      <t>e)     Equivalente en moneda nacional</t>
    </r>
    <r>
      <rPr>
        <sz val="10"/>
        <color theme="1"/>
        <rFont val="Arial"/>
        <family val="2"/>
      </rPr>
      <t>.</t>
    </r>
  </si>
  <si>
    <t>a)     Vida útil o porcentaje de depreciación, deterioro o amortización utilizados en los diferentes tipos de activos o el importe de las pérdidas por el deterioro reconocidas.</t>
  </si>
  <si>
    <t>b)     Cambios en el porcentaje de depreciación o valor residual de los activos ocasionados por deterioro.</t>
  </si>
  <si>
    <t xml:space="preserve">c)     Importe de los gastos capitalizados en el ejercicio, tanto financieros como    </t>
  </si>
  <si>
    <r>
      <t xml:space="preserve">         Nada que manifestar</t>
    </r>
    <r>
      <rPr>
        <b/>
        <sz val="10"/>
        <color theme="1"/>
        <rFont val="Arial"/>
        <family val="2"/>
      </rPr>
      <t>.</t>
    </r>
  </si>
  <si>
    <t>d)     Riesgo por tipo de cambio o tipo de interés de las inversiones financiera.</t>
  </si>
  <si>
    <t>f)      Valor en el ejercicio de los bienes construidos por la entidad.</t>
  </si>
  <si>
    <r>
      <t xml:space="preserve">  Nada que manifestar</t>
    </r>
    <r>
      <rPr>
        <b/>
        <sz val="10"/>
        <color theme="1"/>
        <rFont val="Arial"/>
        <family val="2"/>
      </rPr>
      <t>.</t>
    </r>
  </si>
  <si>
    <t>g)     Otras circunstancias de carácter significativo que afecten al activo, tales como bienes en garantía, señalados en embargos, litigios, títulos de inversiones entregados en garantía, baja significativa del valor de inversiones financieras; etc.</t>
  </si>
  <si>
    <t>h)     Desmantelamiento de Activos, procedimientos, implicaciones, efectos</t>
  </si>
  <si>
    <t xml:space="preserve">i)       Administración de activos, planeación con el objetivo de que el ente los utilice de manera más efectiva.    </t>
  </si>
  <si>
    <t>a)     Inversiones en Valores.</t>
  </si>
  <si>
    <t>b)     Patrimonio de Organismos Descentralizados de Control Presupuestal indirecto.</t>
  </si>
  <si>
    <t>c)     Inversiones en empresas de participación mayoritaria.</t>
  </si>
  <si>
    <t>d)     Inversiones en empresas de participación minoritaria.</t>
  </si>
  <si>
    <t xml:space="preserve">e)     Patrimonio de Organismos Descentralizados de Control Presupuestario Directo según corresponda. </t>
  </si>
  <si>
    <r>
      <t>Nada que manifestar</t>
    </r>
    <r>
      <rPr>
        <b/>
        <sz val="10"/>
        <color theme="1"/>
        <rFont val="Arial"/>
        <family val="2"/>
      </rPr>
      <t>.</t>
    </r>
  </si>
  <si>
    <t>a)     Enlistar los de mayor monto de disponibilidad, relacionando aquellos que conforman el 80% de las disponibilidades.</t>
  </si>
  <si>
    <t>9. REPORTE DE LA RECAUDACIÓN.</t>
  </si>
  <si>
    <r>
      <t xml:space="preserve"> </t>
    </r>
    <r>
      <rPr>
        <sz val="10"/>
        <color theme="1"/>
        <rFont val="Arial"/>
        <family val="2"/>
      </rPr>
      <t xml:space="preserve">             Nada que manifestar.</t>
    </r>
  </si>
  <si>
    <t>Ø  Racionar el uso de los recursos para alcanzar el cumplimiento de las funciones para el ejercicio.</t>
  </si>
  <si>
    <t>Ø  Manual de procedimientos: Nos indica los procedimientos que debemos seguir de forma ordenada en el desarrollo de las actividades, evitando duplicidad de esfuerzos.</t>
  </si>
  <si>
    <t>Ø  Ley de Contabilidad General de Contabilidad Gubernamental: Nos establece los criterios generales que rigen la contabilidad gubernamental y la emisión de información financiera, incluyendo la presupuestaria y programática en forma razonable y transparente.</t>
  </si>
  <si>
    <t xml:space="preserve">a.     Contable y </t>
  </si>
  <si>
    <t>b.     Presupuestalmente.</t>
  </si>
  <si>
    <t>c.      Programática.</t>
  </si>
  <si>
    <t>d.     Disciplina financiera.</t>
  </si>
  <si>
    <t>e.     Evaluación del desempeño.</t>
  </si>
  <si>
    <t xml:space="preserve">               Director General                                                                             Enc. De la Contraloria General</t>
  </si>
  <si>
    <r>
      <t>C.P. Liliana Piedad Tornes López</t>
    </r>
    <r>
      <rPr>
        <sz val="10"/>
        <color theme="1"/>
        <rFont val="Arial"/>
        <family val="2"/>
      </rPr>
      <t xml:space="preserve">                                                                </t>
    </r>
    <r>
      <rPr>
        <b/>
        <sz val="10"/>
        <color theme="1"/>
        <rFont val="Arial"/>
        <family val="2"/>
      </rPr>
      <t>L.C. Alejandro Nava Medina</t>
    </r>
  </si>
  <si>
    <t xml:space="preserve">  Encargada del Departamento                                                                   Enc. De La Direccion de Finanzas</t>
  </si>
  <si>
    <t xml:space="preserve">         Elaborado por:                                                                                             Revisado por:</t>
  </si>
  <si>
    <t xml:space="preserve">              Aprobado por:                                                                                              Vo.Bo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</si>
</sst>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quot;$&quot;#,##0.00"/>
    <numFmt numFmtId="44" formatCode="_-&quot;$&quot;* #,##0.00_-;\-&quot;$&quot;* #,##0.00_-;_-&quot;$&quot;* &quot;-&quot;??_-;_-@_-"/>
    <numFmt numFmtId="43" formatCode="_-* #,##0.00_-;\-* #,##0.00_-;_-* &quot;-&quot;??_-;_-@_-"/>
    <numFmt numFmtId="164" formatCode="#,##0.00_ ;\-#,##0.00\ "/>
    <numFmt numFmtId="165" formatCode="&quot;$&quot;#,##0.00"/>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0"/>
      <name val="Arial"/>
      <family val="2"/>
    </font>
    <font>
      <b/>
      <sz val="10"/>
      <name val="Arial"/>
      <family val="2"/>
    </font>
    <font>
      <b/>
      <sz val="9"/>
      <name val="Arial"/>
      <family val="2"/>
    </font>
    <font>
      <sz val="9"/>
      <name val="Arial"/>
      <family val="2"/>
    </font>
    <font>
      <b/>
      <sz val="10"/>
      <color theme="1"/>
      <name val="Arial"/>
      <family val="2"/>
    </font>
    <font>
      <b/>
      <sz val="9"/>
      <color rgb="FF000000"/>
      <name val="Arial"/>
      <family val="2"/>
    </font>
    <font>
      <b/>
      <sz val="9"/>
      <color theme="1"/>
      <name val="Arial"/>
      <family val="2"/>
    </font>
    <font>
      <sz val="9"/>
      <color rgb="FF000000"/>
      <name val="Arial"/>
      <family val="2"/>
    </font>
    <font>
      <b/>
      <sz val="10"/>
      <color rgb="FF000000"/>
      <name val="Arial"/>
      <family val="2"/>
    </font>
    <font>
      <sz val="10"/>
      <color rgb="FF000000"/>
      <name val="Arial"/>
      <family val="2"/>
    </font>
    <font>
      <sz val="9"/>
      <color theme="1"/>
      <name val="Arial"/>
      <family val="2"/>
    </font>
    <font>
      <b/>
      <sz val="12"/>
      <color theme="1"/>
      <name val="Calibri"/>
      <family val="2"/>
      <scheme val="minor"/>
    </font>
    <font>
      <sz val="10"/>
      <color theme="1"/>
      <name val="Arial"/>
      <family val="2"/>
    </font>
    <font>
      <sz val="9"/>
      <color theme="1"/>
      <name val="Calibri"/>
      <family val="2"/>
      <scheme val="minor"/>
    </font>
    <font>
      <sz val="10"/>
      <color theme="1"/>
      <name val="Calibri"/>
      <family val="2"/>
      <scheme val="minor"/>
    </font>
    <font>
      <sz val="11"/>
      <color theme="1"/>
      <name val="Arial"/>
      <family val="2"/>
    </font>
    <font>
      <b/>
      <sz val="14"/>
      <color theme="1"/>
      <name val="Calibri"/>
      <family val="2"/>
      <scheme val="minor"/>
    </font>
    <font>
      <b/>
      <sz val="12"/>
      <color theme="1"/>
      <name val="Arial"/>
      <family val="2"/>
    </font>
    <font>
      <sz val="12"/>
      <color theme="1"/>
      <name val="Arial"/>
      <family val="2"/>
    </font>
    <font>
      <sz val="12"/>
      <color theme="1"/>
      <name val="Calibri"/>
      <family val="2"/>
      <scheme val="minor"/>
    </font>
    <font>
      <b/>
      <sz val="20"/>
      <color theme="1"/>
      <name val="Calibri"/>
      <family val="2"/>
      <scheme val="minor"/>
    </font>
    <font>
      <b/>
      <sz val="8"/>
      <name val="Arial"/>
      <family val="2"/>
    </font>
    <font>
      <b/>
      <sz val="11"/>
      <color rgb="FFFF0000"/>
      <name val="Calibri"/>
      <family val="2"/>
      <scheme val="minor"/>
    </font>
    <font>
      <sz val="8"/>
      <name val="Arial"/>
      <family val="2"/>
    </font>
    <font>
      <sz val="8"/>
      <color theme="1"/>
      <name val="Calibri"/>
      <family val="2"/>
      <scheme val="minor"/>
    </font>
    <font>
      <sz val="10"/>
      <color rgb="FF22222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FF"/>
      </patternFill>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rgb="FFFFFFFF"/>
        <bgColor indexed="64"/>
      </patternFill>
    </fill>
  </fills>
  <borders count="7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auto="1"/>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auto="1"/>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indexed="64"/>
      </right>
      <top/>
      <bottom/>
      <diagonal/>
    </border>
    <border>
      <left/>
      <right/>
      <top style="thin">
        <color rgb="FF000000"/>
      </top>
      <bottom style="thin">
        <color rgb="FF000000"/>
      </bottom>
      <diagonal/>
    </border>
    <border>
      <left/>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auto="1"/>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
      <left/>
      <right/>
      <top style="thin">
        <color rgb="FF000000"/>
      </top>
      <bottom/>
      <diagonal/>
    </border>
    <border>
      <left style="thin">
        <color rgb="FF000000"/>
      </left>
      <right/>
      <top style="thin">
        <color auto="1"/>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rgb="FFA7A7A7"/>
      </left>
      <right style="thin">
        <color rgb="FFA7A7A7"/>
      </right>
      <top style="thin">
        <color rgb="FFA7A7A7"/>
      </top>
      <bottom style="thin">
        <color rgb="FFA7A7A7"/>
      </bottom>
      <diagonal/>
    </border>
    <border>
      <left style="thin">
        <color indexed="64"/>
      </left>
      <right style="thin">
        <color indexed="64"/>
      </right>
      <top style="thin">
        <color rgb="FFA7A7A7"/>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5">
    <xf numFmtId="0" fontId="0" fillId="0" borderId="0"/>
    <xf numFmtId="0" fontId="1" fillId="0" borderId="0"/>
    <xf numFmtId="0" fontId="4" fillId="0" borderId="0"/>
    <xf numFmtId="0" fontId="1" fillId="0" borderId="0"/>
    <xf numFmtId="44"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4" fillId="0" borderId="0"/>
    <xf numFmtId="0" fontId="1" fillId="0" borderId="0"/>
  </cellStyleXfs>
  <cellXfs count="1090">
    <xf numFmtId="0" fontId="0" fillId="0" borderId="0" xfId="0"/>
    <xf numFmtId="0" fontId="1" fillId="0" borderId="0" xfId="1"/>
    <xf numFmtId="0" fontId="8" fillId="0" borderId="1" xfId="3" applyFont="1" applyFill="1" applyBorder="1" applyAlignment="1">
      <alignment horizontal="center" vertical="center"/>
    </xf>
    <xf numFmtId="44" fontId="8" fillId="0" borderId="2" xfId="4" applyFont="1" applyFill="1" applyBorder="1" applyAlignment="1">
      <alignment horizontal="center" vertical="center" wrapText="1"/>
    </xf>
    <xf numFmtId="4" fontId="8" fillId="0" borderId="2" xfId="5" applyNumberFormat="1" applyFont="1" applyFill="1" applyBorder="1" applyAlignment="1">
      <alignment horizontal="center" vertical="center" wrapText="1"/>
    </xf>
    <xf numFmtId="0" fontId="9" fillId="3" borderId="4" xfId="2" applyFont="1" applyFill="1" applyBorder="1" applyAlignment="1">
      <alignment horizontal="center" vertical="top" wrapText="1"/>
    </xf>
    <xf numFmtId="0" fontId="11" fillId="3" borderId="4" xfId="2" applyFont="1" applyFill="1" applyBorder="1" applyAlignment="1">
      <alignment horizontal="center" vertical="top" wrapText="1"/>
    </xf>
    <xf numFmtId="0" fontId="5" fillId="0" borderId="0" xfId="0" applyFont="1" applyAlignment="1">
      <alignment horizontal="justify" vertical="justify"/>
    </xf>
    <xf numFmtId="0" fontId="4" fillId="0" borderId="0" xfId="0" applyFont="1" applyAlignment="1">
      <alignment vertical="justify"/>
    </xf>
    <xf numFmtId="0" fontId="12"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164" fontId="13" fillId="0" borderId="5" xfId="4" applyNumberFormat="1" applyFont="1" applyFill="1" applyBorder="1" applyAlignment="1">
      <alignment vertical="center" wrapText="1"/>
    </xf>
    <xf numFmtId="10" fontId="10" fillId="0" borderId="5" xfId="6" applyNumberFormat="1" applyFont="1" applyBorder="1" applyAlignment="1">
      <alignment vertical="center"/>
    </xf>
    <xf numFmtId="164" fontId="12" fillId="0" borderId="5" xfId="4" applyNumberFormat="1" applyFont="1" applyFill="1" applyBorder="1" applyAlignment="1">
      <alignment vertical="center" wrapText="1"/>
    </xf>
    <xf numFmtId="0" fontId="13" fillId="3" borderId="4" xfId="0" applyFont="1" applyFill="1" applyBorder="1" applyAlignment="1">
      <alignment horizontal="center" vertical="top" wrapText="1"/>
    </xf>
    <xf numFmtId="164" fontId="13" fillId="0" borderId="5" xfId="4" applyNumberFormat="1" applyFont="1" applyFill="1" applyBorder="1" applyAlignment="1">
      <alignment vertical="top" wrapText="1"/>
    </xf>
    <xf numFmtId="0" fontId="9" fillId="3" borderId="8" xfId="2" applyFont="1" applyFill="1" applyBorder="1" applyAlignment="1">
      <alignment horizontal="center" vertical="top" wrapText="1"/>
    </xf>
    <xf numFmtId="164" fontId="8" fillId="0" borderId="7" xfId="4" applyNumberFormat="1" applyFont="1" applyFill="1" applyBorder="1" applyAlignment="1">
      <alignment horizontal="right" vertical="center" wrapText="1"/>
    </xf>
    <xf numFmtId="0" fontId="11" fillId="3" borderId="8" xfId="2" applyFont="1" applyFill="1" applyBorder="1" applyAlignment="1">
      <alignment horizontal="center" vertical="top" wrapText="1"/>
    </xf>
    <xf numFmtId="164" fontId="11" fillId="0" borderId="5" xfId="4" applyNumberFormat="1" applyFont="1" applyFill="1" applyBorder="1" applyAlignment="1">
      <alignment vertical="top" wrapText="1"/>
    </xf>
    <xf numFmtId="164" fontId="11" fillId="0" borderId="7" xfId="4" applyNumberFormat="1" applyFont="1" applyFill="1" applyBorder="1" applyAlignment="1">
      <alignment vertical="top" wrapText="1"/>
    </xf>
    <xf numFmtId="164" fontId="11" fillId="0" borderId="5" xfId="4" applyNumberFormat="1" applyFont="1" applyFill="1" applyBorder="1" applyAlignment="1">
      <alignment horizontal="right" wrapText="1"/>
    </xf>
    <xf numFmtId="164" fontId="11" fillId="0" borderId="5" xfId="4" applyNumberFormat="1" applyFont="1" applyFill="1" applyBorder="1" applyAlignment="1">
      <alignment wrapText="1"/>
    </xf>
    <xf numFmtId="0" fontId="9" fillId="3" borderId="9" xfId="2" applyFont="1" applyFill="1" applyBorder="1" applyAlignment="1">
      <alignment horizontal="center" vertical="top" wrapText="1"/>
    </xf>
    <xf numFmtId="7" fontId="9" fillId="3" borderId="10" xfId="4" applyNumberFormat="1" applyFont="1" applyFill="1" applyBorder="1" applyAlignment="1">
      <alignment vertical="top" wrapText="1"/>
    </xf>
    <xf numFmtId="44" fontId="8" fillId="0" borderId="3" xfId="4" applyFont="1" applyFill="1" applyBorder="1" applyAlignment="1">
      <alignment horizontal="center" vertical="center" wrapText="1"/>
    </xf>
    <xf numFmtId="0" fontId="9" fillId="3" borderId="18" xfId="2" applyFont="1" applyFill="1" applyBorder="1" applyAlignment="1">
      <alignment horizontal="center" vertical="top" wrapText="1"/>
    </xf>
    <xf numFmtId="0" fontId="11" fillId="3" borderId="18" xfId="2" applyFont="1" applyFill="1" applyBorder="1" applyAlignment="1">
      <alignment horizontal="center" vertical="top" wrapText="1"/>
    </xf>
    <xf numFmtId="0" fontId="11" fillId="3" borderId="4" xfId="2" applyFont="1" applyFill="1" applyBorder="1" applyAlignment="1">
      <alignment horizontal="center" vertical="center" wrapText="1"/>
    </xf>
    <xf numFmtId="0" fontId="7" fillId="0" borderId="0" xfId="2" applyFont="1" applyFill="1" applyAlignment="1">
      <alignment horizontal="left" vertical="justify"/>
    </xf>
    <xf numFmtId="0" fontId="15" fillId="0" borderId="0" xfId="1" applyFont="1"/>
    <xf numFmtId="0" fontId="14" fillId="0" borderId="4" xfId="7" applyFont="1" applyBorder="1" applyAlignment="1">
      <alignment horizontal="center" vertical="top" wrapText="1"/>
    </xf>
    <xf numFmtId="0" fontId="10" fillId="0" borderId="4" xfId="7" applyFont="1" applyBorder="1" applyAlignment="1">
      <alignment horizontal="center" wrapText="1"/>
    </xf>
    <xf numFmtId="164" fontId="9" fillId="0" borderId="5" xfId="4" applyNumberFormat="1" applyFont="1" applyFill="1" applyBorder="1" applyAlignment="1">
      <alignment vertical="center" wrapText="1"/>
    </xf>
    <xf numFmtId="164" fontId="11" fillId="0" borderId="5" xfId="4" applyNumberFormat="1" applyFont="1" applyFill="1" applyBorder="1" applyAlignment="1">
      <alignment horizontal="right" vertical="center" wrapText="1"/>
    </xf>
    <xf numFmtId="164" fontId="11" fillId="0" borderId="5" xfId="4" applyNumberFormat="1" applyFont="1" applyFill="1" applyBorder="1" applyAlignment="1">
      <alignment vertical="center" wrapText="1"/>
    </xf>
    <xf numFmtId="7" fontId="9" fillId="3" borderId="10" xfId="4" applyNumberFormat="1" applyFont="1" applyFill="1" applyBorder="1" applyAlignment="1">
      <alignment vertical="center" wrapText="1"/>
    </xf>
    <xf numFmtId="164" fontId="11" fillId="0" borderId="7" xfId="4" applyNumberFormat="1" applyFont="1" applyFill="1" applyBorder="1" applyAlignment="1">
      <alignment vertical="center" wrapText="1"/>
    </xf>
    <xf numFmtId="164" fontId="9" fillId="0" borderId="7" xfId="4" applyNumberFormat="1" applyFont="1" applyFill="1" applyBorder="1" applyAlignment="1">
      <alignment vertical="center" wrapText="1"/>
    </xf>
    <xf numFmtId="0" fontId="1" fillId="0" borderId="0" xfId="1" applyAlignment="1"/>
    <xf numFmtId="0" fontId="0" fillId="0" borderId="0" xfId="1" applyFont="1" applyAlignment="1">
      <alignment vertical="center"/>
    </xf>
    <xf numFmtId="0" fontId="2" fillId="0" borderId="0" xfId="0" applyFont="1"/>
    <xf numFmtId="0" fontId="2" fillId="0" borderId="0" xfId="0" applyFont="1" applyAlignment="1">
      <alignment vertical="center"/>
    </xf>
    <xf numFmtId="10" fontId="8" fillId="4" borderId="5" xfId="4" applyNumberFormat="1" applyFont="1" applyFill="1" applyBorder="1" applyAlignment="1">
      <alignment horizontal="center" vertical="center" wrapText="1"/>
    </xf>
    <xf numFmtId="0" fontId="12" fillId="0" borderId="5" xfId="0" applyFont="1" applyFill="1" applyBorder="1" applyAlignment="1">
      <alignment vertical="top" wrapText="1"/>
    </xf>
    <xf numFmtId="0" fontId="13" fillId="0" borderId="5" xfId="0" applyFont="1" applyFill="1" applyBorder="1" applyAlignment="1">
      <alignment vertical="center" wrapText="1"/>
    </xf>
    <xf numFmtId="44" fontId="10" fillId="4" borderId="5" xfId="4" applyFont="1" applyFill="1" applyBorder="1" applyAlignment="1">
      <alignment vertical="center" wrapText="1"/>
    </xf>
    <xf numFmtId="44" fontId="10" fillId="4" borderId="5" xfId="4" applyFont="1" applyFill="1" applyBorder="1" applyAlignment="1">
      <alignment horizontal="left" vertical="center" wrapText="1"/>
    </xf>
    <xf numFmtId="44" fontId="9" fillId="0" borderId="5" xfId="4" applyFont="1" applyFill="1" applyBorder="1" applyAlignment="1">
      <alignment horizontal="left" vertical="center" wrapText="1"/>
    </xf>
    <xf numFmtId="44" fontId="10" fillId="0" borderId="5" xfId="4" applyFont="1" applyFill="1" applyBorder="1" applyAlignment="1">
      <alignment horizontal="left" vertical="center" wrapText="1"/>
    </xf>
    <xf numFmtId="44" fontId="9" fillId="3" borderId="5" xfId="4" applyFont="1" applyFill="1" applyBorder="1" applyAlignment="1">
      <alignment horizontal="left" vertical="center" wrapText="1"/>
    </xf>
    <xf numFmtId="0" fontId="8" fillId="0" borderId="5" xfId="6" applyFont="1" applyBorder="1" applyAlignment="1">
      <alignment horizontal="left" vertical="center" wrapText="1"/>
    </xf>
    <xf numFmtId="0" fontId="16" fillId="0" borderId="5" xfId="6" applyFont="1" applyBorder="1" applyAlignment="1">
      <alignment horizontal="left" vertical="center" wrapText="1"/>
    </xf>
    <xf numFmtId="0" fontId="8" fillId="4" borderId="5" xfId="6" applyFont="1" applyFill="1" applyBorder="1" applyAlignment="1">
      <alignment horizontal="left" vertical="center" wrapText="1"/>
    </xf>
    <xf numFmtId="0" fontId="2" fillId="0" borderId="0" xfId="1" applyFont="1" applyAlignment="1">
      <alignment vertical="center"/>
    </xf>
    <xf numFmtId="0" fontId="11" fillId="3" borderId="42" xfId="2" applyFont="1" applyFill="1" applyBorder="1" applyAlignment="1">
      <alignment horizontal="center" vertical="top" wrapText="1"/>
    </xf>
    <xf numFmtId="0" fontId="9" fillId="3" borderId="32" xfId="2" applyFont="1" applyFill="1" applyBorder="1" applyAlignment="1">
      <alignment vertical="top" wrapText="1"/>
    </xf>
    <xf numFmtId="0" fontId="0" fillId="0" borderId="33" xfId="0" applyBorder="1"/>
    <xf numFmtId="0" fontId="0" fillId="0" borderId="34" xfId="0" applyBorder="1"/>
    <xf numFmtId="44" fontId="9" fillId="0" borderId="10" xfId="4" applyFont="1" applyFill="1" applyBorder="1" applyAlignment="1">
      <alignment horizontal="right" vertical="top" wrapText="1"/>
    </xf>
    <xf numFmtId="0" fontId="7" fillId="0" borderId="12" xfId="0" applyFont="1" applyBorder="1" applyAlignment="1">
      <alignment vertical="center"/>
    </xf>
    <xf numFmtId="0" fontId="7" fillId="0" borderId="0" xfId="0" applyFont="1" applyBorder="1" applyAlignment="1">
      <alignment vertical="center"/>
    </xf>
    <xf numFmtId="0" fontId="16" fillId="0" borderId="7" xfId="10" applyFont="1" applyBorder="1"/>
    <xf numFmtId="0" fontId="16" fillId="0" borderId="5" xfId="10" applyFont="1" applyBorder="1"/>
    <xf numFmtId="0" fontId="14" fillId="0" borderId="5" xfId="1" applyFont="1" applyBorder="1" applyAlignment="1">
      <alignment vertical="center" wrapText="1"/>
    </xf>
    <xf numFmtId="4" fontId="14" fillId="0" borderId="5" xfId="1" applyNumberFormat="1" applyFont="1" applyFill="1" applyBorder="1" applyAlignment="1">
      <alignment horizontal="right" vertical="center" wrapText="1"/>
    </xf>
    <xf numFmtId="0" fontId="14" fillId="0" borderId="5" xfId="1" applyFont="1" applyBorder="1" applyAlignment="1">
      <alignment horizontal="center" vertical="center"/>
    </xf>
    <xf numFmtId="0" fontId="17" fillId="0" borderId="5" xfId="0" applyFont="1" applyBorder="1"/>
    <xf numFmtId="0" fontId="14" fillId="0" borderId="5" xfId="1" applyFont="1" applyFill="1" applyBorder="1"/>
    <xf numFmtId="0" fontId="14" fillId="0" borderId="5" xfId="1" applyFont="1" applyBorder="1"/>
    <xf numFmtId="4" fontId="10" fillId="0" borderId="5" xfId="1" applyNumberFormat="1" applyFont="1" applyFill="1" applyBorder="1" applyAlignment="1">
      <alignment horizontal="right" vertical="center" wrapText="1"/>
    </xf>
    <xf numFmtId="4" fontId="14" fillId="0" borderId="45" xfId="10" applyNumberFormat="1" applyFont="1" applyFill="1" applyBorder="1" applyAlignment="1">
      <alignment horizontal="center" vertical="top" wrapText="1"/>
    </xf>
    <xf numFmtId="0" fontId="14" fillId="0" borderId="7" xfId="10" applyFont="1" applyBorder="1"/>
    <xf numFmtId="49" fontId="10" fillId="0" borderId="5" xfId="10" applyNumberFormat="1" applyFont="1" applyFill="1" applyBorder="1" applyAlignment="1">
      <alignment horizontal="left" vertical="center" wrapText="1"/>
    </xf>
    <xf numFmtId="0" fontId="14" fillId="0" borderId="21" xfId="10" applyFont="1" applyBorder="1"/>
    <xf numFmtId="49" fontId="14" fillId="0" borderId="12" xfId="10" applyNumberFormat="1" applyFont="1" applyFill="1" applyBorder="1" applyAlignment="1">
      <alignment horizontal="left" vertical="center" wrapText="1"/>
    </xf>
    <xf numFmtId="4" fontId="14" fillId="0" borderId="12" xfId="10" applyNumberFormat="1" applyFont="1" applyFill="1" applyBorder="1" applyAlignment="1">
      <alignment horizontal="right" vertical="center" wrapText="1"/>
    </xf>
    <xf numFmtId="0" fontId="14" fillId="0" borderId="22" xfId="10" applyFont="1" applyBorder="1"/>
    <xf numFmtId="0" fontId="14" fillId="0" borderId="5" xfId="10" applyFont="1" applyBorder="1"/>
    <xf numFmtId="49" fontId="10" fillId="0" borderId="12" xfId="10" applyNumberFormat="1" applyFont="1" applyFill="1" applyBorder="1" applyAlignment="1">
      <alignment horizontal="left" vertical="center" wrapText="1"/>
    </xf>
    <xf numFmtId="4" fontId="6" fillId="0" borderId="12" xfId="0" applyNumberFormat="1" applyFont="1" applyBorder="1" applyAlignment="1">
      <alignment horizontal="right" wrapText="1"/>
    </xf>
    <xf numFmtId="4" fontId="6" fillId="0" borderId="22" xfId="0" applyNumberFormat="1" applyFont="1" applyBorder="1" applyAlignment="1">
      <alignment horizontal="right" wrapText="1"/>
    </xf>
    <xf numFmtId="0" fontId="14" fillId="0" borderId="19" xfId="10" applyFont="1" applyBorder="1" applyAlignment="1">
      <alignment vertical="center" wrapText="1"/>
    </xf>
    <xf numFmtId="0" fontId="14" fillId="4" borderId="21" xfId="10" applyFont="1" applyFill="1" applyBorder="1" applyAlignment="1">
      <alignment horizontal="left" vertical="center" wrapText="1"/>
    </xf>
    <xf numFmtId="4" fontId="14" fillId="0" borderId="46" xfId="10" applyNumberFormat="1" applyFont="1" applyFill="1" applyBorder="1" applyAlignment="1">
      <alignment horizontal="center" wrapText="1"/>
    </xf>
    <xf numFmtId="0" fontId="10" fillId="0" borderId="5" xfId="10" applyFont="1" applyBorder="1" applyAlignment="1">
      <alignment vertical="center"/>
    </xf>
    <xf numFmtId="4" fontId="14" fillId="0" borderId="5" xfId="10" applyNumberFormat="1" applyFont="1" applyFill="1" applyBorder="1" applyAlignment="1">
      <alignment horizontal="center" wrapText="1"/>
    </xf>
    <xf numFmtId="49" fontId="10" fillId="0" borderId="20" xfId="10" applyNumberFormat="1" applyFont="1" applyFill="1" applyBorder="1" applyAlignment="1">
      <alignment horizontal="left" vertical="center" wrapText="1"/>
    </xf>
    <xf numFmtId="10" fontId="10" fillId="0" borderId="5" xfId="6" applyNumberFormat="1" applyFont="1" applyBorder="1" applyAlignment="1">
      <alignment horizontal="center" vertical="center"/>
    </xf>
    <xf numFmtId="44" fontId="9" fillId="0" borderId="5" xfId="4" applyFont="1" applyFill="1" applyBorder="1" applyAlignment="1">
      <alignment horizontal="right" vertical="center" wrapText="1"/>
    </xf>
    <xf numFmtId="49" fontId="14" fillId="0" borderId="5" xfId="10" applyNumberFormat="1" applyFont="1" applyFill="1" applyBorder="1" applyAlignment="1">
      <alignment horizontal="left" vertical="center" wrapText="1"/>
    </xf>
    <xf numFmtId="0" fontId="14" fillId="4" borderId="7" xfId="10" applyFont="1" applyFill="1" applyBorder="1" applyAlignment="1">
      <alignment horizontal="center" vertical="center" wrapText="1"/>
    </xf>
    <xf numFmtId="0" fontId="14" fillId="4" borderId="39" xfId="10" applyFont="1" applyFill="1" applyBorder="1" applyAlignment="1">
      <alignment horizontal="left" vertical="center" wrapText="1"/>
    </xf>
    <xf numFmtId="0" fontId="14" fillId="0" borderId="5" xfId="10" applyFont="1" applyBorder="1" applyAlignment="1">
      <alignment vertical="center" wrapText="1"/>
    </xf>
    <xf numFmtId="4" fontId="14" fillId="4" borderId="7" xfId="11" applyNumberFormat="1" applyFont="1" applyFill="1" applyBorder="1" applyAlignment="1">
      <alignment horizontal="center" vertical="center" wrapText="1"/>
    </xf>
    <xf numFmtId="4" fontId="14" fillId="0" borderId="37" xfId="10" applyNumberFormat="1" applyFont="1" applyFill="1" applyBorder="1" applyAlignment="1">
      <alignment horizontal="center" vertical="center" wrapText="1"/>
    </xf>
    <xf numFmtId="0" fontId="16" fillId="0" borderId="5" xfId="10" applyFont="1" applyBorder="1" applyAlignment="1">
      <alignment horizontal="left" vertical="center"/>
    </xf>
    <xf numFmtId="0" fontId="16" fillId="0" borderId="19" xfId="10" applyFont="1" applyBorder="1" applyAlignment="1">
      <alignment horizontal="left" vertical="center"/>
    </xf>
    <xf numFmtId="49" fontId="8" fillId="0" borderId="16" xfId="10" applyNumberFormat="1" applyFont="1" applyFill="1" applyBorder="1" applyAlignment="1">
      <alignment horizontal="left" vertical="center" wrapText="1"/>
    </xf>
    <xf numFmtId="49" fontId="8" fillId="0" borderId="53" xfId="10" applyNumberFormat="1" applyFont="1" applyFill="1" applyBorder="1" applyAlignment="1">
      <alignment horizontal="left" vertical="center" wrapText="1"/>
    </xf>
    <xf numFmtId="0" fontId="8" fillId="4" borderId="7" xfId="10" applyFont="1" applyFill="1" applyBorder="1" applyAlignment="1">
      <alignment horizontal="center" vertical="center" wrapText="1"/>
    </xf>
    <xf numFmtId="0" fontId="16" fillId="0" borderId="38" xfId="10" applyFont="1" applyBorder="1" applyAlignment="1">
      <alignment horizontal="center" vertical="center"/>
    </xf>
    <xf numFmtId="49" fontId="8" fillId="0" borderId="20" xfId="10" applyNumberFormat="1" applyFont="1" applyFill="1" applyBorder="1" applyAlignment="1">
      <alignment horizontal="left" vertical="center" wrapText="1"/>
    </xf>
    <xf numFmtId="49" fontId="16" fillId="0" borderId="21" xfId="10" applyNumberFormat="1" applyFont="1" applyFill="1" applyBorder="1" applyAlignment="1">
      <alignment horizontal="left" vertical="center" wrapText="1"/>
    </xf>
    <xf numFmtId="4" fontId="8" fillId="0" borderId="16" xfId="0" applyNumberFormat="1" applyFont="1" applyBorder="1" applyAlignment="1">
      <alignment horizontal="right" vertical="center" wrapText="1"/>
    </xf>
    <xf numFmtId="4" fontId="16" fillId="0" borderId="56" xfId="0" applyNumberFormat="1" applyFont="1" applyBorder="1" applyAlignment="1">
      <alignment horizontal="right" vertical="center" wrapText="1"/>
    </xf>
    <xf numFmtId="4" fontId="8" fillId="0" borderId="53" xfId="10" applyNumberFormat="1" applyFont="1" applyFill="1" applyBorder="1" applyAlignment="1">
      <alignment horizontal="right" vertical="center" wrapText="1"/>
    </xf>
    <xf numFmtId="4" fontId="8" fillId="0" borderId="37" xfId="0" applyNumberFormat="1" applyFont="1" applyBorder="1" applyAlignment="1">
      <alignment horizontal="right" vertical="center" wrapText="1"/>
    </xf>
    <xf numFmtId="0" fontId="16" fillId="0" borderId="56" xfId="10" applyFont="1" applyBorder="1" applyAlignment="1">
      <alignment horizontal="center" vertical="center"/>
    </xf>
    <xf numFmtId="0" fontId="16" fillId="0" borderId="17" xfId="10" applyFont="1" applyBorder="1" applyAlignment="1">
      <alignment horizontal="center" vertical="center"/>
    </xf>
    <xf numFmtId="0" fontId="16" fillId="0" borderId="7" xfId="12" applyFont="1" applyBorder="1"/>
    <xf numFmtId="0" fontId="16" fillId="0" borderId="7" xfId="12" applyFont="1" applyBorder="1" applyAlignment="1">
      <alignment vertical="top" wrapText="1"/>
    </xf>
    <xf numFmtId="0" fontId="16" fillId="0" borderId="7" xfId="12" applyFont="1" applyBorder="1" applyAlignment="1">
      <alignment vertical="center" wrapText="1"/>
    </xf>
    <xf numFmtId="0" fontId="16" fillId="0" borderId="7" xfId="12" applyFont="1" applyBorder="1" applyAlignment="1">
      <alignment wrapText="1"/>
    </xf>
    <xf numFmtId="0" fontId="16" fillId="0" borderId="7" xfId="12" applyFont="1" applyBorder="1" applyAlignment="1">
      <alignment horizontal="left" vertical="center" wrapText="1"/>
    </xf>
    <xf numFmtId="0" fontId="16" fillId="0" borderId="5" xfId="14" applyFont="1" applyBorder="1"/>
    <xf numFmtId="0" fontId="16" fillId="0" borderId="7" xfId="14" applyFont="1" applyBorder="1" applyAlignment="1">
      <alignment wrapText="1"/>
    </xf>
    <xf numFmtId="0" fontId="16" fillId="0" borderId="5" xfId="14" applyFont="1" applyBorder="1" applyAlignment="1">
      <alignment wrapText="1"/>
    </xf>
    <xf numFmtId="0" fontId="16" fillId="0" borderId="5" xfId="14" applyFont="1" applyBorder="1" applyAlignment="1">
      <alignment vertical="top" wrapText="1"/>
    </xf>
    <xf numFmtId="0" fontId="8" fillId="4" borderId="17" xfId="10" applyFont="1" applyFill="1" applyBorder="1" applyAlignment="1">
      <alignment horizontal="center" vertical="center"/>
    </xf>
    <xf numFmtId="49" fontId="16" fillId="0" borderId="37" xfId="10" applyNumberFormat="1" applyFont="1" applyFill="1" applyBorder="1" applyAlignment="1">
      <alignment horizontal="left" vertical="center" wrapText="1"/>
    </xf>
    <xf numFmtId="0" fontId="16" fillId="0" borderId="5" xfId="18" applyFont="1" applyBorder="1"/>
    <xf numFmtId="0" fontId="16" fillId="0" borderId="5" xfId="18" applyFont="1" applyBorder="1" applyAlignment="1">
      <alignment vertical="center" wrapText="1"/>
    </xf>
    <xf numFmtId="0" fontId="16" fillId="0" borderId="5" xfId="10" applyFont="1" applyBorder="1" applyAlignment="1">
      <alignment vertical="center" wrapText="1"/>
    </xf>
    <xf numFmtId="49" fontId="16" fillId="0" borderId="37" xfId="10" applyNumberFormat="1" applyFont="1" applyFill="1" applyBorder="1" applyAlignment="1">
      <alignment horizontal="left" wrapText="1"/>
    </xf>
    <xf numFmtId="0" fontId="3" fillId="0" borderId="0" xfId="12" applyFont="1" applyAlignment="1"/>
    <xf numFmtId="4" fontId="16" fillId="0" borderId="5" xfId="12" applyNumberFormat="1" applyFont="1" applyBorder="1" applyAlignment="1">
      <alignment horizontal="left" wrapText="1"/>
    </xf>
    <xf numFmtId="4" fontId="16" fillId="0" borderId="5" xfId="12" applyNumberFormat="1" applyFont="1" applyBorder="1"/>
    <xf numFmtId="0" fontId="16" fillId="0" borderId="5" xfId="12" applyFont="1" applyBorder="1" applyAlignment="1">
      <alignment horizontal="left" vertical="center" wrapText="1"/>
    </xf>
    <xf numFmtId="0" fontId="8" fillId="4" borderId="20" xfId="12" applyFont="1" applyFill="1" applyBorder="1" applyAlignment="1">
      <alignment horizontal="center" vertical="center" wrapText="1"/>
    </xf>
    <xf numFmtId="0" fontId="16" fillId="0" borderId="20" xfId="12" applyFont="1" applyBorder="1" applyAlignment="1">
      <alignment horizontal="left" vertical="center" wrapText="1"/>
    </xf>
    <xf numFmtId="0" fontId="16" fillId="0" borderId="21" xfId="12" applyFont="1" applyBorder="1" applyAlignment="1">
      <alignment vertical="center"/>
    </xf>
    <xf numFmtId="0" fontId="16" fillId="0" borderId="20" xfId="12" applyFont="1" applyBorder="1" applyAlignment="1">
      <alignment vertical="center"/>
    </xf>
    <xf numFmtId="0" fontId="7" fillId="0" borderId="0" xfId="0" applyFont="1" applyFill="1" applyAlignment="1">
      <alignment horizontal="left" vertical="justify" wrapText="1"/>
    </xf>
    <xf numFmtId="0" fontId="16" fillId="0" borderId="0" xfId="12" applyFont="1" applyBorder="1" applyAlignment="1">
      <alignment horizontal="left" vertical="center" wrapText="1"/>
    </xf>
    <xf numFmtId="49" fontId="8" fillId="0" borderId="0" xfId="12" applyNumberFormat="1" applyFont="1" applyFill="1" applyBorder="1" applyAlignment="1">
      <alignment horizontal="left" vertical="center" wrapText="1"/>
    </xf>
    <xf numFmtId="4" fontId="8" fillId="0" borderId="0" xfId="12" applyNumberFormat="1" applyFont="1" applyFill="1" applyBorder="1" applyAlignment="1">
      <alignment horizontal="right" wrapText="1"/>
    </xf>
    <xf numFmtId="4" fontId="8" fillId="0" borderId="0" xfId="12" applyNumberFormat="1" applyFont="1" applyFill="1" applyBorder="1" applyAlignment="1">
      <alignment horizontal="center" wrapText="1"/>
    </xf>
    <xf numFmtId="0" fontId="16" fillId="0" borderId="0" xfId="12" applyFont="1" applyBorder="1" applyAlignment="1">
      <alignment horizontal="left" wrapText="1"/>
    </xf>
    <xf numFmtId="0" fontId="3" fillId="0" borderId="0" xfId="22" applyFont="1" applyAlignment="1"/>
    <xf numFmtId="0" fontId="10" fillId="0" borderId="5" xfId="22" applyFont="1" applyBorder="1" applyAlignment="1">
      <alignment horizontal="left" wrapText="1"/>
    </xf>
    <xf numFmtId="0" fontId="14" fillId="0" borderId="5" xfId="22" applyFont="1" applyBorder="1" applyAlignment="1">
      <alignment horizontal="left" wrapText="1"/>
    </xf>
    <xf numFmtId="0" fontId="14" fillId="0" borderId="5" xfId="22" applyFont="1" applyBorder="1"/>
    <xf numFmtId="0" fontId="14" fillId="0" borderId="5" xfId="22" applyFont="1" applyBorder="1" applyAlignment="1">
      <alignment horizontal="left"/>
    </xf>
    <xf numFmtId="0" fontId="7" fillId="0" borderId="5" xfId="15" applyFont="1" applyFill="1" applyBorder="1" applyAlignment="1">
      <alignment horizontal="left" vertical="center" wrapText="1"/>
    </xf>
    <xf numFmtId="0" fontId="7" fillId="0" borderId="5" xfId="15" applyFont="1" applyFill="1" applyBorder="1" applyAlignment="1">
      <alignment horizontal="left" vertical="top" wrapText="1"/>
    </xf>
    <xf numFmtId="0" fontId="17" fillId="0" borderId="0" xfId="0" applyFont="1" applyBorder="1"/>
    <xf numFmtId="0" fontId="5" fillId="0" borderId="12" xfId="0" applyFont="1" applyBorder="1" applyAlignment="1">
      <alignment vertical="center"/>
    </xf>
    <xf numFmtId="0" fontId="3" fillId="0" borderId="0" xfId="23" applyFont="1" applyAlignment="1">
      <alignment vertical="center"/>
    </xf>
    <xf numFmtId="0" fontId="8" fillId="0" borderId="0" xfId="12" applyFont="1" applyAlignment="1"/>
    <xf numFmtId="0" fontId="8" fillId="0" borderId="0" xfId="12" applyFont="1" applyBorder="1" applyAlignment="1"/>
    <xf numFmtId="0" fontId="3" fillId="0" borderId="0" xfId="12" applyFont="1" applyAlignment="1">
      <alignment vertical="center"/>
    </xf>
    <xf numFmtId="0" fontId="3" fillId="0" borderId="0" xfId="24" applyFont="1" applyAlignment="1"/>
    <xf numFmtId="0" fontId="16" fillId="0" borderId="5" xfId="24" applyFont="1" applyBorder="1"/>
    <xf numFmtId="0" fontId="5" fillId="0" borderId="0" xfId="26" applyFont="1" applyAlignment="1">
      <alignment vertical="center"/>
    </xf>
    <xf numFmtId="0" fontId="16" fillId="0" borderId="0" xfId="24" applyFont="1" applyAlignment="1">
      <alignment horizontal="justify"/>
    </xf>
    <xf numFmtId="0" fontId="16" fillId="0" borderId="5" xfId="24" applyFont="1" applyBorder="1" applyAlignment="1">
      <alignment vertical="center" wrapText="1"/>
    </xf>
    <xf numFmtId="0" fontId="16" fillId="0" borderId="5" xfId="24" applyFont="1" applyBorder="1" applyAlignment="1">
      <alignment horizontal="left" vertical="top" wrapText="1"/>
    </xf>
    <xf numFmtId="0" fontId="16" fillId="0" borderId="5" xfId="24" applyFont="1" applyBorder="1" applyAlignment="1">
      <alignment vertical="top" wrapText="1"/>
    </xf>
    <xf numFmtId="0" fontId="8" fillId="4" borderId="5" xfId="24" applyFont="1" applyFill="1" applyBorder="1" applyAlignment="1">
      <alignment vertical="top" wrapText="1"/>
    </xf>
    <xf numFmtId="0" fontId="16" fillId="4" borderId="5" xfId="24" applyFont="1" applyFill="1" applyBorder="1" applyAlignment="1">
      <alignment vertical="top" wrapText="1"/>
    </xf>
    <xf numFmtId="0" fontId="3" fillId="0" borderId="0" xfId="27" applyFont="1" applyAlignment="1"/>
    <xf numFmtId="0" fontId="14" fillId="0" borderId="0" xfId="27" applyFont="1" applyBorder="1"/>
    <xf numFmtId="0" fontId="14" fillId="0" borderId="0" xfId="27" applyFont="1" applyFill="1" applyBorder="1" applyAlignment="1">
      <alignment horizontal="left" vertical="center" wrapText="1"/>
    </xf>
    <xf numFmtId="4" fontId="10" fillId="0" borderId="0" xfId="27" applyNumberFormat="1" applyFont="1" applyFill="1" applyBorder="1" applyAlignment="1">
      <alignment horizontal="right" wrapText="1"/>
    </xf>
    <xf numFmtId="4" fontId="14" fillId="0" borderId="0" xfId="27" applyNumberFormat="1" applyFont="1" applyFill="1" applyBorder="1" applyAlignment="1">
      <alignment horizontal="right" vertical="center" wrapText="1"/>
    </xf>
    <xf numFmtId="0" fontId="3" fillId="0" borderId="0" xfId="29" applyFont="1" applyAlignment="1"/>
    <xf numFmtId="4" fontId="16" fillId="0" borderId="5" xfId="2" applyNumberFormat="1" applyFont="1" applyBorder="1" applyAlignment="1">
      <alignment vertical="top" wrapText="1"/>
    </xf>
    <xf numFmtId="0" fontId="16" fillId="0" borderId="0" xfId="29" applyFont="1" applyBorder="1"/>
    <xf numFmtId="49" fontId="16" fillId="0" borderId="0" xfId="29" applyNumberFormat="1" applyFont="1" applyFill="1" applyBorder="1" applyAlignment="1">
      <alignment horizontal="left" vertical="center" wrapText="1"/>
    </xf>
    <xf numFmtId="4" fontId="16" fillId="0" borderId="0" xfId="29" applyNumberFormat="1" applyFont="1" applyFill="1" applyBorder="1" applyAlignment="1">
      <alignment horizontal="right" vertical="center" wrapText="1"/>
    </xf>
    <xf numFmtId="4" fontId="16" fillId="0" borderId="0" xfId="29" applyNumberFormat="1" applyFont="1" applyFill="1" applyBorder="1" applyAlignment="1">
      <alignment horizontal="right" wrapText="1"/>
    </xf>
    <xf numFmtId="4" fontId="8" fillId="0" borderId="5" xfId="32" applyNumberFormat="1" applyFont="1" applyFill="1" applyBorder="1" applyAlignment="1">
      <alignment horizontal="right" vertical="center" wrapText="1"/>
    </xf>
    <xf numFmtId="0" fontId="16" fillId="0" borderId="5" xfId="32" applyFont="1" applyBorder="1" applyAlignment="1">
      <alignment horizontal="center" vertical="center" wrapText="1"/>
    </xf>
    <xf numFmtId="0" fontId="16" fillId="0" borderId="5" xfId="34" applyFont="1" applyBorder="1"/>
    <xf numFmtId="0" fontId="16" fillId="0" borderId="5" xfId="34" applyFont="1" applyBorder="1" applyAlignment="1">
      <alignment vertical="center" wrapText="1"/>
    </xf>
    <xf numFmtId="0" fontId="16" fillId="0" borderId="5" xfId="34" applyFont="1" applyBorder="1" applyAlignment="1">
      <alignment horizontal="left" vertical="center" wrapText="1"/>
    </xf>
    <xf numFmtId="11" fontId="16" fillId="0" borderId="5" xfId="34" applyNumberFormat="1" applyFont="1" applyBorder="1" applyAlignment="1">
      <alignment vertical="center" wrapText="1"/>
    </xf>
    <xf numFmtId="11" fontId="16" fillId="0" borderId="5" xfId="34" applyNumberFormat="1" applyFont="1" applyBorder="1" applyAlignment="1">
      <alignment horizontal="left" vertical="center" wrapText="1"/>
    </xf>
    <xf numFmtId="0" fontId="16" fillId="0" borderId="5" xfId="34" applyFont="1" applyBorder="1" applyAlignment="1">
      <alignment horizontal="center" vertical="center" wrapText="1"/>
    </xf>
    <xf numFmtId="4" fontId="8" fillId="0" borderId="20" xfId="34" applyNumberFormat="1" applyFont="1" applyFill="1" applyBorder="1" applyAlignment="1">
      <alignment vertical="center" wrapText="1"/>
    </xf>
    <xf numFmtId="4" fontId="8" fillId="0" borderId="5" xfId="34" applyNumberFormat="1" applyFont="1" applyFill="1" applyBorder="1" applyAlignment="1">
      <alignment vertical="center" wrapText="1"/>
    </xf>
    <xf numFmtId="0" fontId="14" fillId="0" borderId="4" xfId="7" applyFont="1" applyBorder="1" applyAlignment="1">
      <alignment horizontal="center" vertical="center" wrapText="1"/>
    </xf>
    <xf numFmtId="0" fontId="6" fillId="0" borderId="12" xfId="0" applyFont="1" applyBorder="1" applyAlignment="1">
      <alignment vertical="center"/>
    </xf>
    <xf numFmtId="4" fontId="14" fillId="0" borderId="7" xfId="10" applyNumberFormat="1" applyFont="1" applyFill="1" applyBorder="1" applyAlignment="1">
      <alignment horizontal="right" vertical="center" wrapText="1"/>
    </xf>
    <xf numFmtId="4" fontId="14" fillId="0" borderId="37" xfId="10" applyNumberFormat="1" applyFont="1" applyFill="1" applyBorder="1" applyAlignment="1">
      <alignment horizontal="right" vertical="center" wrapText="1"/>
    </xf>
    <xf numFmtId="4" fontId="16" fillId="0" borderId="38" xfId="0" applyNumberFormat="1" applyFont="1" applyBorder="1" applyAlignment="1">
      <alignment horizontal="right" vertical="center" wrapText="1"/>
    </xf>
    <xf numFmtId="4" fontId="16" fillId="0" borderId="56" xfId="10" applyNumberFormat="1" applyFont="1" applyFill="1" applyBorder="1" applyAlignment="1">
      <alignment horizontal="right" vertical="center" wrapText="1"/>
    </xf>
    <xf numFmtId="0" fontId="16" fillId="0" borderId="54" xfId="10" applyFont="1" applyBorder="1" applyAlignment="1">
      <alignment horizontal="center" vertical="center"/>
    </xf>
    <xf numFmtId="4" fontId="16" fillId="0" borderId="37" xfId="10" applyNumberFormat="1" applyFont="1" applyFill="1" applyBorder="1" applyAlignment="1">
      <alignment horizontal="center" vertical="center" wrapText="1"/>
    </xf>
    <xf numFmtId="0" fontId="16" fillId="0" borderId="19" xfId="10" applyFont="1" applyBorder="1" applyAlignment="1">
      <alignment horizontal="left" vertical="center" wrapText="1"/>
    </xf>
    <xf numFmtId="0" fontId="16" fillId="0" borderId="5" xfId="10" applyFont="1" applyBorder="1" applyAlignment="1">
      <alignment horizontal="left" vertical="center" wrapText="1"/>
    </xf>
    <xf numFmtId="0" fontId="1" fillId="0" borderId="0" xfId="1" applyAlignment="1">
      <alignment vertical="center"/>
    </xf>
    <xf numFmtId="164" fontId="12" fillId="0" borderId="5" xfId="4" applyNumberFormat="1" applyFont="1" applyFill="1" applyBorder="1" applyAlignment="1">
      <alignment vertical="top" wrapText="1"/>
    </xf>
    <xf numFmtId="0" fontId="0" fillId="0" borderId="0" xfId="0" applyBorder="1"/>
    <xf numFmtId="0" fontId="14" fillId="0" borderId="5" xfId="7" applyFont="1" applyBorder="1" applyAlignment="1">
      <alignment horizontal="center" wrapText="1"/>
    </xf>
    <xf numFmtId="0" fontId="14" fillId="0" borderId="8" xfId="7" applyFont="1" applyBorder="1" applyAlignment="1">
      <alignment horizontal="center" wrapText="1"/>
    </xf>
    <xf numFmtId="164" fontId="11" fillId="0" borderId="7" xfId="4" applyNumberFormat="1" applyFont="1" applyFill="1" applyBorder="1" applyAlignment="1">
      <alignment wrapText="1"/>
    </xf>
    <xf numFmtId="0" fontId="3" fillId="0" borderId="0" xfId="23" applyFont="1" applyAlignment="1"/>
    <xf numFmtId="0" fontId="6" fillId="0" borderId="0" xfId="0" applyFont="1" applyBorder="1" applyAlignment="1">
      <alignment vertical="center"/>
    </xf>
    <xf numFmtId="0" fontId="5" fillId="0" borderId="0" xfId="2" applyFont="1" applyBorder="1" applyAlignment="1">
      <alignment horizontal="left" wrapText="1"/>
    </xf>
    <xf numFmtId="4" fontId="16" fillId="0" borderId="61" xfId="0" applyNumberFormat="1" applyFont="1" applyBorder="1" applyAlignment="1">
      <alignment horizontal="right" vertical="center" wrapText="1"/>
    </xf>
    <xf numFmtId="7" fontId="11" fillId="0" borderId="5" xfId="4" applyNumberFormat="1" applyFont="1" applyFill="1" applyBorder="1" applyAlignment="1">
      <alignment horizontal="right" vertical="center" wrapText="1"/>
    </xf>
    <xf numFmtId="44" fontId="8" fillId="0" borderId="5" xfId="4" applyFont="1" applyFill="1" applyBorder="1" applyAlignment="1">
      <alignment horizontal="center" vertical="center" wrapText="1"/>
    </xf>
    <xf numFmtId="9" fontId="4" fillId="0" borderId="5" xfId="20" applyNumberFormat="1" applyFont="1" applyFill="1" applyBorder="1" applyAlignment="1">
      <alignment horizontal="center" vertical="center"/>
    </xf>
    <xf numFmtId="0" fontId="0" fillId="0" borderId="0" xfId="0" applyAlignment="1">
      <alignment horizontal="right"/>
    </xf>
    <xf numFmtId="4" fontId="8" fillId="0" borderId="5" xfId="24" applyNumberFormat="1" applyFont="1" applyFill="1" applyBorder="1" applyAlignment="1">
      <alignment vertical="center" wrapText="1"/>
    </xf>
    <xf numFmtId="0" fontId="0" fillId="0" borderId="0" xfId="0" applyAlignment="1">
      <alignment vertical="center"/>
    </xf>
    <xf numFmtId="0" fontId="16" fillId="0" borderId="0" xfId="0" applyFont="1"/>
    <xf numFmtId="0" fontId="8" fillId="0" borderId="1" xfId="7" applyFont="1" applyFill="1" applyBorder="1" applyAlignment="1">
      <alignment horizontal="center" vertical="center"/>
    </xf>
    <xf numFmtId="0" fontId="8" fillId="0" borderId="5" xfId="6" applyFont="1" applyFill="1" applyBorder="1" applyAlignment="1">
      <alignment horizontal="center" vertical="center"/>
    </xf>
    <xf numFmtId="4" fontId="8" fillId="0" borderId="5" xfId="5" applyNumberFormat="1" applyFont="1" applyFill="1" applyBorder="1" applyAlignment="1">
      <alignment horizontal="center" vertical="center" wrapText="1"/>
    </xf>
    <xf numFmtId="0" fontId="19" fillId="0" borderId="0" xfId="36" applyFont="1" applyAlignment="1">
      <alignment horizontal="left" wrapText="1"/>
    </xf>
    <xf numFmtId="4" fontId="8" fillId="0" borderId="5" xfId="34" applyNumberFormat="1" applyFont="1" applyFill="1" applyBorder="1" applyAlignment="1">
      <alignment horizontal="right" vertical="center" wrapText="1"/>
    </xf>
    <xf numFmtId="0" fontId="8" fillId="0" borderId="5" xfId="34" applyFont="1" applyFill="1" applyBorder="1" applyAlignment="1">
      <alignment horizontal="center" vertical="center"/>
    </xf>
    <xf numFmtId="4" fontId="8" fillId="0" borderId="5" xfId="35" applyNumberFormat="1" applyFont="1" applyFill="1" applyBorder="1" applyAlignment="1">
      <alignment horizontal="center" vertical="center" wrapText="1"/>
    </xf>
    <xf numFmtId="4" fontId="16" fillId="0" borderId="5" xfId="34" applyNumberFormat="1" applyFont="1" applyFill="1" applyBorder="1" applyAlignment="1">
      <alignment horizontal="right" vertical="center" wrapText="1"/>
    </xf>
    <xf numFmtId="4" fontId="16" fillId="0" borderId="5" xfId="32" applyNumberFormat="1" applyFont="1" applyFill="1" applyBorder="1" applyAlignment="1">
      <alignment horizontal="center" vertical="center" wrapText="1"/>
    </xf>
    <xf numFmtId="0" fontId="8" fillId="0" borderId="5" xfId="32" applyFont="1" applyFill="1" applyBorder="1" applyAlignment="1">
      <alignment horizontal="center" vertical="center"/>
    </xf>
    <xf numFmtId="4" fontId="8" fillId="0" borderId="5" xfId="33" applyNumberFormat="1" applyFont="1" applyFill="1" applyBorder="1" applyAlignment="1">
      <alignment horizontal="center" vertical="center" wrapText="1"/>
    </xf>
    <xf numFmtId="0" fontId="16" fillId="0" borderId="5" xfId="32" applyFont="1" applyBorder="1" applyAlignment="1">
      <alignment horizontal="center" vertical="center"/>
    </xf>
    <xf numFmtId="4" fontId="8" fillId="0" borderId="5" xfId="30" applyNumberFormat="1" applyFont="1" applyFill="1" applyBorder="1" applyAlignment="1">
      <alignment horizontal="center" vertical="center" wrapText="1"/>
    </xf>
    <xf numFmtId="4" fontId="8" fillId="0" borderId="5" xfId="29" applyNumberFormat="1" applyFont="1" applyFill="1" applyBorder="1" applyAlignment="1">
      <alignment horizontal="right" vertical="center" wrapText="1"/>
    </xf>
    <xf numFmtId="4" fontId="16" fillId="0" borderId="5" xfId="29" applyNumberFormat="1" applyFont="1" applyFill="1" applyBorder="1" applyAlignment="1">
      <alignment horizontal="right" vertical="center" wrapText="1"/>
    </xf>
    <xf numFmtId="11" fontId="16" fillId="0" borderId="5" xfId="24" applyNumberFormat="1" applyFont="1" applyFill="1" applyBorder="1" applyAlignment="1">
      <alignment horizontal="right" wrapText="1"/>
    </xf>
    <xf numFmtId="4" fontId="16" fillId="0" borderId="5" xfId="24" applyNumberFormat="1" applyFont="1" applyFill="1" applyBorder="1" applyAlignment="1">
      <alignment horizontal="right" vertical="center" wrapText="1"/>
    </xf>
    <xf numFmtId="0" fontId="8" fillId="4" borderId="5" xfId="12" applyFont="1" applyFill="1" applyBorder="1" applyAlignment="1">
      <alignment horizontal="center" vertical="center" wrapText="1"/>
    </xf>
    <xf numFmtId="0" fontId="8" fillId="4" borderId="5" xfId="12" applyFont="1" applyFill="1" applyBorder="1" applyAlignment="1">
      <alignment horizontal="center" vertical="center"/>
    </xf>
    <xf numFmtId="0" fontId="16" fillId="0" borderId="5" xfId="12" applyFont="1" applyBorder="1" applyAlignment="1">
      <alignment horizontal="left" wrapText="1"/>
    </xf>
    <xf numFmtId="4" fontId="8" fillId="4" borderId="5" xfId="13" applyNumberFormat="1" applyFont="1" applyFill="1" applyBorder="1" applyAlignment="1">
      <alignment horizontal="center" vertical="center" wrapText="1"/>
    </xf>
    <xf numFmtId="0" fontId="7" fillId="0" borderId="5" xfId="15" applyFont="1" applyFill="1" applyBorder="1" applyAlignment="1">
      <alignment horizontal="left" wrapText="1"/>
    </xf>
    <xf numFmtId="0" fontId="8" fillId="4" borderId="5" xfId="22" applyFont="1" applyFill="1" applyBorder="1" applyAlignment="1">
      <alignment horizontal="center" vertical="center"/>
    </xf>
    <xf numFmtId="0" fontId="4" fillId="0" borderId="20" xfId="20" applyFont="1" applyFill="1" applyBorder="1" applyAlignment="1">
      <alignment horizontal="left" vertical="center" wrapText="1"/>
    </xf>
    <xf numFmtId="0" fontId="8" fillId="4" borderId="5" xfId="18" applyFont="1" applyFill="1" applyBorder="1" applyAlignment="1">
      <alignment horizontal="center" vertical="center"/>
    </xf>
    <xf numFmtId="0" fontId="5" fillId="0" borderId="0" xfId="0" applyFont="1" applyAlignment="1">
      <alignment horizontal="left" vertical="center" wrapText="1"/>
    </xf>
    <xf numFmtId="0" fontId="13" fillId="0"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6" xfId="3" applyFont="1" applyFill="1" applyBorder="1" applyAlignment="1">
      <alignment horizontal="center" vertical="center"/>
    </xf>
    <xf numFmtId="4" fontId="8" fillId="0" borderId="7" xfId="5" applyNumberFormat="1" applyFont="1" applyFill="1" applyBorder="1" applyAlignment="1">
      <alignment horizontal="center" vertical="center" wrapText="1"/>
    </xf>
    <xf numFmtId="4" fontId="8" fillId="4" borderId="5" xfId="5" applyNumberFormat="1" applyFont="1" applyFill="1" applyBorder="1" applyAlignment="1">
      <alignment horizontal="center" vertical="center" wrapText="1"/>
    </xf>
    <xf numFmtId="0" fontId="8" fillId="4" borderId="5" xfId="1" applyFont="1" applyFill="1" applyBorder="1" applyAlignment="1">
      <alignment horizontal="center" vertical="center"/>
    </xf>
    <xf numFmtId="0" fontId="13" fillId="3" borderId="5" xfId="0" applyFont="1" applyFill="1" applyBorder="1" applyAlignment="1">
      <alignment horizontal="center" vertical="top" wrapText="1"/>
    </xf>
    <xf numFmtId="0" fontId="6" fillId="0" borderId="0" xfId="0" applyFont="1" applyBorder="1" applyAlignment="1">
      <alignment horizontal="justify" vertical="justify" wrapText="1"/>
    </xf>
    <xf numFmtId="4" fontId="14" fillId="0" borderId="5" xfId="1" applyNumberFormat="1" applyFont="1" applyFill="1" applyBorder="1" applyAlignment="1">
      <alignment horizontal="center" vertical="center" wrapText="1"/>
    </xf>
    <xf numFmtId="49" fontId="14" fillId="0" borderId="5" xfId="1" applyNumberFormat="1" applyFont="1" applyFill="1" applyBorder="1" applyAlignment="1">
      <alignment horizontal="left" vertical="center" wrapText="1"/>
    </xf>
    <xf numFmtId="0" fontId="8" fillId="4" borderId="5" xfId="10" applyFont="1" applyFill="1" applyBorder="1" applyAlignment="1">
      <alignment horizontal="center" vertical="center" wrapText="1"/>
    </xf>
    <xf numFmtId="4" fontId="10" fillId="0" borderId="5" xfId="10" applyNumberFormat="1" applyFont="1" applyFill="1" applyBorder="1" applyAlignment="1">
      <alignment horizontal="right" vertical="center" wrapText="1"/>
    </xf>
    <xf numFmtId="4" fontId="6" fillId="0" borderId="5" xfId="0" applyNumberFormat="1" applyFont="1" applyBorder="1" applyAlignment="1">
      <alignment horizontal="right" wrapText="1"/>
    </xf>
    <xf numFmtId="0" fontId="8" fillId="4" borderId="5" xfId="10" applyFont="1" applyFill="1" applyBorder="1" applyAlignment="1">
      <alignment horizontal="center" vertical="center"/>
    </xf>
    <xf numFmtId="4" fontId="14" fillId="4" borderId="5" xfId="11" applyNumberFormat="1" applyFont="1" applyFill="1" applyBorder="1" applyAlignment="1">
      <alignment horizontal="right" vertical="center" wrapText="1"/>
    </xf>
    <xf numFmtId="4" fontId="14" fillId="4" borderId="5" xfId="11" applyNumberFormat="1" applyFont="1" applyFill="1" applyBorder="1" applyAlignment="1">
      <alignment horizontal="center" vertical="center" wrapText="1"/>
    </xf>
    <xf numFmtId="4" fontId="6" fillId="0" borderId="20" xfId="0" applyNumberFormat="1" applyFont="1" applyBorder="1" applyAlignment="1">
      <alignment horizontal="right" wrapText="1"/>
    </xf>
    <xf numFmtId="4" fontId="6" fillId="0" borderId="17" xfId="0" applyNumberFormat="1" applyFont="1" applyBorder="1" applyAlignment="1">
      <alignment horizontal="right" wrapText="1"/>
    </xf>
    <xf numFmtId="4" fontId="10" fillId="4" borderId="5" xfId="11" applyNumberFormat="1" applyFont="1" applyFill="1" applyBorder="1" applyAlignment="1">
      <alignment horizontal="right" vertical="center" wrapText="1"/>
    </xf>
    <xf numFmtId="0" fontId="0" fillId="0" borderId="0" xfId="0" applyAlignment="1">
      <alignment horizontal="left"/>
    </xf>
    <xf numFmtId="0" fontId="12" fillId="3" borderId="5" xfId="0" applyFont="1" applyFill="1" applyBorder="1" applyAlignment="1">
      <alignment vertical="center" wrapText="1"/>
    </xf>
    <xf numFmtId="49" fontId="16" fillId="0" borderId="55" xfId="10" applyNumberFormat="1" applyFont="1" applyFill="1" applyBorder="1" applyAlignment="1">
      <alignment horizontal="justify" vertical="justify" wrapText="1"/>
    </xf>
    <xf numFmtId="49" fontId="16" fillId="0" borderId="20" xfId="10" applyNumberFormat="1" applyFont="1" applyFill="1" applyBorder="1" applyAlignment="1">
      <alignment horizontal="justify" vertical="justify" wrapText="1"/>
    </xf>
    <xf numFmtId="4" fontId="16" fillId="0" borderId="5" xfId="34" applyNumberFormat="1" applyFont="1" applyFill="1" applyBorder="1" applyAlignment="1">
      <alignment horizontal="right" vertical="center" wrapText="1"/>
    </xf>
    <xf numFmtId="4" fontId="8" fillId="0" borderId="5" xfId="34" applyNumberFormat="1" applyFont="1" applyFill="1" applyBorder="1" applyAlignment="1">
      <alignment horizontal="right" vertical="center" wrapText="1"/>
    </xf>
    <xf numFmtId="10" fontId="14" fillId="0" borderId="5" xfId="6" applyNumberFormat="1" applyFont="1" applyBorder="1" applyAlignment="1">
      <alignment horizontal="center" vertical="center"/>
    </xf>
    <xf numFmtId="10" fontId="10" fillId="0" borderId="5" xfId="4" applyNumberFormat="1" applyFont="1" applyFill="1" applyBorder="1" applyAlignment="1">
      <alignment horizontal="center" vertical="center" wrapText="1"/>
    </xf>
    <xf numFmtId="10" fontId="10" fillId="0" borderId="5" xfId="6" applyNumberFormat="1" applyFont="1" applyFill="1" applyBorder="1" applyAlignment="1">
      <alignment horizontal="center" vertical="center" wrapText="1"/>
    </xf>
    <xf numFmtId="4" fontId="0" fillId="0" borderId="0" xfId="0" applyNumberFormat="1"/>
    <xf numFmtId="7" fontId="10" fillId="0" borderId="5" xfId="4" applyNumberFormat="1" applyFont="1" applyFill="1" applyBorder="1" applyAlignment="1">
      <alignment horizontal="right" vertical="center" wrapText="1"/>
    </xf>
    <xf numFmtId="7" fontId="9" fillId="0" borderId="5" xfId="4" applyNumberFormat="1" applyFont="1" applyFill="1" applyBorder="1" applyAlignment="1">
      <alignment horizontal="right" vertical="center" wrapText="1"/>
    </xf>
    <xf numFmtId="0" fontId="24" fillId="0" borderId="0" xfId="0" applyFont="1"/>
    <xf numFmtId="7" fontId="8" fillId="0" borderId="7" xfId="4" applyNumberFormat="1" applyFont="1" applyFill="1" applyBorder="1" applyAlignment="1">
      <alignment horizontal="right" vertical="center" wrapText="1"/>
    </xf>
    <xf numFmtId="166" fontId="4" fillId="0" borderId="5" xfId="20" applyNumberFormat="1" applyFont="1" applyFill="1" applyBorder="1" applyAlignment="1">
      <alignment horizontal="center" vertical="center"/>
    </xf>
    <xf numFmtId="9" fontId="16" fillId="0" borderId="5" xfId="12" applyNumberFormat="1" applyFont="1" applyBorder="1" applyAlignment="1">
      <alignment horizontal="center" vertical="center" wrapText="1"/>
    </xf>
    <xf numFmtId="4" fontId="14" fillId="4" borderId="5" xfId="11" applyNumberFormat="1" applyFont="1" applyFill="1" applyBorder="1" applyAlignment="1">
      <alignment horizontal="right" vertical="center" wrapText="1"/>
    </xf>
    <xf numFmtId="4" fontId="14" fillId="0" borderId="5" xfId="10" applyNumberFormat="1" applyFont="1" applyFill="1" applyBorder="1" applyAlignment="1">
      <alignment horizontal="right" vertical="center" wrapText="1"/>
    </xf>
    <xf numFmtId="44" fontId="9" fillId="0" borderId="26" xfId="4" applyFont="1" applyFill="1" applyBorder="1" applyAlignment="1">
      <alignment horizontal="right" wrapText="1"/>
    </xf>
    <xf numFmtId="4" fontId="18" fillId="7" borderId="70" xfId="0" applyNumberFormat="1" applyFont="1" applyFill="1" applyBorder="1" applyAlignment="1">
      <alignment vertical="center" wrapText="1"/>
    </xf>
    <xf numFmtId="4" fontId="16" fillId="0" borderId="5" xfId="24" applyNumberFormat="1" applyFont="1" applyFill="1" applyBorder="1" applyAlignment="1">
      <alignment horizontal="right" vertical="center" wrapText="1"/>
    </xf>
    <xf numFmtId="4" fontId="16" fillId="0" borderId="5" xfId="24" applyNumberFormat="1" applyFont="1" applyFill="1" applyBorder="1" applyAlignment="1">
      <alignment horizontal="right" vertical="center" wrapText="1"/>
    </xf>
    <xf numFmtId="0" fontId="13" fillId="0" borderId="5" xfId="0" applyFont="1" applyFill="1" applyBorder="1" applyAlignment="1">
      <alignment horizontal="left" vertical="center" wrapText="1"/>
    </xf>
    <xf numFmtId="4" fontId="14" fillId="7" borderId="70" xfId="0" applyNumberFormat="1" applyFont="1" applyFill="1" applyBorder="1" applyAlignment="1">
      <alignment vertical="center" wrapText="1"/>
    </xf>
    <xf numFmtId="4" fontId="14" fillId="7" borderId="5" xfId="0" applyNumberFormat="1" applyFont="1" applyFill="1" applyBorder="1" applyAlignment="1">
      <alignment vertical="center" wrapText="1"/>
    </xf>
    <xf numFmtId="4" fontId="14" fillId="7" borderId="71" xfId="0" applyNumberFormat="1" applyFont="1" applyFill="1" applyBorder="1" applyAlignment="1">
      <alignment vertical="center" wrapText="1"/>
    </xf>
    <xf numFmtId="0" fontId="0" fillId="0" borderId="0" xfId="0" applyAlignment="1">
      <alignment wrapText="1"/>
    </xf>
    <xf numFmtId="4" fontId="11" fillId="0" borderId="0" xfId="0" applyNumberFormat="1" applyFont="1"/>
    <xf numFmtId="4" fontId="12" fillId="0" borderId="0" xfId="0" applyNumberFormat="1" applyFont="1"/>
    <xf numFmtId="0" fontId="0" fillId="0" borderId="0" xfId="1" applyFont="1"/>
    <xf numFmtId="0" fontId="0" fillId="0" borderId="0" xfId="0" quotePrefix="1"/>
    <xf numFmtId="4" fontId="0" fillId="0" borderId="0" xfId="0" applyNumberFormat="1" applyAlignment="1">
      <alignment vertical="center"/>
    </xf>
    <xf numFmtId="4" fontId="16" fillId="0" borderId="5" xfId="24" applyNumberFormat="1" applyFont="1" applyFill="1" applyBorder="1" applyAlignment="1">
      <alignment horizontal="right" vertical="center" wrapText="1"/>
    </xf>
    <xf numFmtId="4" fontId="16" fillId="0" borderId="5" xfId="24" applyNumberFormat="1" applyFont="1" applyFill="1" applyBorder="1" applyAlignment="1">
      <alignment horizontal="center" vertical="center" wrapText="1"/>
    </xf>
    <xf numFmtId="4" fontId="16" fillId="0" borderId="5" xfId="24" applyNumberFormat="1" applyFont="1" applyFill="1" applyBorder="1" applyAlignment="1">
      <alignment vertical="center" wrapText="1"/>
    </xf>
    <xf numFmtId="0" fontId="5" fillId="0" borderId="0" xfId="0" applyFont="1" applyAlignment="1">
      <alignment horizontal="left" vertical="center" wrapText="1"/>
    </xf>
    <xf numFmtId="0" fontId="14" fillId="0" borderId="0" xfId="7" applyFont="1" applyBorder="1" applyAlignment="1">
      <alignment horizontal="center" wrapText="1"/>
    </xf>
    <xf numFmtId="0" fontId="14" fillId="0" borderId="0" xfId="7" applyFont="1" applyBorder="1" applyAlignment="1">
      <alignment horizontal="left" vertical="center"/>
    </xf>
    <xf numFmtId="164" fontId="11" fillId="0" borderId="0" xfId="4" applyNumberFormat="1" applyFont="1" applyFill="1" applyBorder="1" applyAlignment="1">
      <alignment horizontal="right" vertical="center" wrapText="1"/>
    </xf>
    <xf numFmtId="164" fontId="11" fillId="0" borderId="0" xfId="4" applyNumberFormat="1" applyFont="1" applyFill="1" applyBorder="1" applyAlignment="1">
      <alignment horizontal="right" wrapText="1"/>
    </xf>
    <xf numFmtId="164" fontId="11" fillId="0" borderId="0" xfId="4" applyNumberFormat="1" applyFont="1" applyFill="1" applyBorder="1" applyAlignment="1">
      <alignment horizontal="center" wrapText="1"/>
    </xf>
    <xf numFmtId="0" fontId="13" fillId="3" borderId="0" xfId="0" applyFont="1" applyFill="1" applyBorder="1" applyAlignment="1">
      <alignment horizontal="center" vertical="top" wrapText="1"/>
    </xf>
    <xf numFmtId="0" fontId="12" fillId="3" borderId="0" xfId="0" applyFont="1" applyFill="1" applyBorder="1" applyAlignment="1">
      <alignment horizontal="left" vertical="top" wrapText="1"/>
    </xf>
    <xf numFmtId="164" fontId="12" fillId="0" borderId="0" xfId="4" applyNumberFormat="1" applyFont="1" applyFill="1" applyBorder="1" applyAlignment="1">
      <alignment vertical="top" wrapText="1"/>
    </xf>
    <xf numFmtId="164" fontId="12" fillId="0" borderId="0" xfId="4" applyNumberFormat="1" applyFont="1" applyFill="1" applyBorder="1" applyAlignment="1">
      <alignment horizontal="center" vertical="top" wrapText="1"/>
    </xf>
    <xf numFmtId="0" fontId="16" fillId="0" borderId="5" xfId="10" applyFont="1" applyBorder="1" applyAlignment="1"/>
    <xf numFmtId="0" fontId="8" fillId="0" borderId="37" xfId="10" applyFont="1" applyFill="1" applyBorder="1" applyAlignment="1">
      <alignment horizontal="left" wrapText="1"/>
    </xf>
    <xf numFmtId="0" fontId="0" fillId="0" borderId="0" xfId="0" applyAlignment="1"/>
    <xf numFmtId="0" fontId="5" fillId="5" borderId="0" xfId="0" applyFont="1" applyFill="1" applyBorder="1" applyAlignment="1" applyProtection="1">
      <alignment horizontal="left" vertical="center" wrapText="1"/>
    </xf>
    <xf numFmtId="4" fontId="17" fillId="0" borderId="0" xfId="0" applyNumberFormat="1" applyFont="1"/>
    <xf numFmtId="44" fontId="0" fillId="0" borderId="0" xfId="0" applyNumberFormat="1"/>
    <xf numFmtId="44" fontId="1" fillId="0" borderId="0" xfId="1" applyNumberFormat="1"/>
    <xf numFmtId="43" fontId="17" fillId="0" borderId="0" xfId="0" applyNumberFormat="1" applyFont="1"/>
    <xf numFmtId="0" fontId="26" fillId="0" borderId="0" xfId="0" applyFont="1"/>
    <xf numFmtId="0" fontId="16" fillId="0" borderId="0" xfId="44" applyFont="1"/>
    <xf numFmtId="0" fontId="1" fillId="0" borderId="0" xfId="44"/>
    <xf numFmtId="0" fontId="3" fillId="0" borderId="0" xfId="44" applyFont="1"/>
    <xf numFmtId="0" fontId="27" fillId="0" borderId="0" xfId="43" applyFont="1" applyAlignment="1">
      <alignment horizontal="left" wrapText="1"/>
    </xf>
    <xf numFmtId="0" fontId="27" fillId="0" borderId="0" xfId="43" applyFont="1"/>
    <xf numFmtId="0" fontId="7" fillId="0" borderId="0" xfId="43" applyFont="1" applyAlignment="1">
      <alignment horizontal="left"/>
    </xf>
    <xf numFmtId="0" fontId="7" fillId="0" borderId="0" xfId="43" applyFont="1"/>
    <xf numFmtId="0" fontId="6" fillId="0" borderId="0" xfId="43" applyFont="1" applyAlignment="1">
      <alignment vertical="center" wrapText="1"/>
    </xf>
    <xf numFmtId="0" fontId="7" fillId="0" borderId="0" xfId="43" applyFont="1" applyAlignment="1">
      <alignment vertical="center" wrapText="1"/>
    </xf>
    <xf numFmtId="0" fontId="7" fillId="0" borderId="0" xfId="43" applyFont="1" applyAlignment="1">
      <alignment horizontal="left" vertical="top" wrapText="1"/>
    </xf>
    <xf numFmtId="0" fontId="7" fillId="0" borderId="0" xfId="43" applyFont="1" applyAlignment="1">
      <alignment horizontal="left" vertical="top"/>
    </xf>
    <xf numFmtId="0" fontId="7" fillId="0" borderId="0" xfId="43" applyFont="1" applyAlignment="1">
      <alignment horizontal="justify" vertical="center" wrapText="1"/>
    </xf>
    <xf numFmtId="0" fontId="7" fillId="0" borderId="0" xfId="43" applyFont="1" applyAlignment="1">
      <alignment wrapText="1"/>
    </xf>
    <xf numFmtId="0" fontId="16" fillId="0" borderId="0" xfId="44" applyFont="1" applyAlignment="1">
      <alignment vertical="center"/>
    </xf>
    <xf numFmtId="0" fontId="28" fillId="0" borderId="0" xfId="44" applyFont="1"/>
    <xf numFmtId="0" fontId="10" fillId="2" borderId="45" xfId="43" applyFont="1" applyFill="1" applyBorder="1" applyAlignment="1">
      <alignment horizontal="center" vertical="center" wrapText="1"/>
    </xf>
    <xf numFmtId="0" fontId="14" fillId="0" borderId="5" xfId="43" applyFont="1" applyBorder="1" applyAlignment="1">
      <alignment horizontal="center" vertical="center" wrapText="1"/>
    </xf>
    <xf numFmtId="0" fontId="14" fillId="0" borderId="5" xfId="43" applyFont="1" applyBorder="1" applyAlignment="1">
      <alignment horizontal="left" vertical="center" wrapText="1"/>
    </xf>
    <xf numFmtId="4" fontId="14" fillId="0" borderId="5" xfId="43" applyNumberFormat="1" applyFont="1" applyBorder="1" applyAlignment="1">
      <alignment horizontal="center" vertical="center" wrapText="1"/>
    </xf>
    <xf numFmtId="0" fontId="2" fillId="2" borderId="5" xfId="0" applyFont="1" applyFill="1" applyBorder="1" applyAlignment="1">
      <alignment horizontal="center"/>
    </xf>
    <xf numFmtId="0" fontId="0" fillId="0" borderId="5" xfId="0" applyBorder="1" applyAlignment="1">
      <alignment horizontal="center"/>
    </xf>
    <xf numFmtId="0" fontId="0" fillId="0" borderId="5" xfId="0" applyBorder="1"/>
    <xf numFmtId="4" fontId="0" fillId="0" borderId="5" xfId="0" applyNumberFormat="1" applyBorder="1"/>
    <xf numFmtId="0" fontId="0" fillId="0" borderId="5" xfId="0" applyBorder="1" applyAlignment="1">
      <alignment wrapText="1"/>
    </xf>
    <xf numFmtId="0" fontId="14" fillId="0" borderId="0" xfId="43" applyFont="1" applyAlignment="1">
      <alignment horizontal="center" vertical="center" wrapText="1"/>
    </xf>
    <xf numFmtId="0" fontId="10" fillId="0" borderId="0" xfId="43" applyFont="1" applyAlignment="1">
      <alignment horizontal="left" vertical="center" wrapText="1"/>
    </xf>
    <xf numFmtId="0" fontId="16"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justify" vertical="center"/>
    </xf>
    <xf numFmtId="0" fontId="16" fillId="0" borderId="0" xfId="0" applyFont="1" applyAlignment="1">
      <alignment vertical="center"/>
    </xf>
    <xf numFmtId="0" fontId="16" fillId="0" borderId="0" xfId="0" applyFont="1" applyAlignment="1">
      <alignment horizontal="left" vertical="center" indent="5"/>
    </xf>
    <xf numFmtId="0" fontId="8" fillId="0" borderId="0" xfId="0" applyFont="1" applyAlignment="1">
      <alignment horizontal="left" vertical="center" indent="2"/>
    </xf>
    <xf numFmtId="0" fontId="16" fillId="0" borderId="0" xfId="0" applyFont="1" applyAlignment="1">
      <alignment horizontal="left" vertical="center" indent="2"/>
    </xf>
    <xf numFmtId="0" fontId="29" fillId="0" borderId="0" xfId="0" applyFont="1" applyAlignment="1">
      <alignment horizontal="justify" vertical="center"/>
    </xf>
    <xf numFmtId="0" fontId="16" fillId="0" borderId="0" xfId="0" applyFont="1" applyAlignment="1">
      <alignment horizontal="left" vertical="center" indent="9"/>
    </xf>
    <xf numFmtId="0" fontId="16" fillId="0" borderId="0" xfId="0" applyFont="1" applyAlignment="1">
      <alignment horizontal="left" vertical="center" indent="4"/>
    </xf>
    <xf numFmtId="0" fontId="8" fillId="0" borderId="0" xfId="0" applyFont="1" applyAlignment="1">
      <alignment horizontal="left" vertical="center" indent="3"/>
    </xf>
    <xf numFmtId="0" fontId="16" fillId="0" borderId="0" xfId="0" applyFont="1" applyAlignment="1">
      <alignment horizontal="left" vertical="center" indent="3"/>
    </xf>
    <xf numFmtId="0" fontId="8" fillId="0" borderId="0" xfId="0" applyFont="1" applyAlignment="1">
      <alignment horizontal="left" vertical="center" indent="4"/>
    </xf>
    <xf numFmtId="0" fontId="18" fillId="0" borderId="0" xfId="0" applyFont="1"/>
    <xf numFmtId="0" fontId="8" fillId="0" borderId="0" xfId="0" applyFont="1" applyAlignment="1">
      <alignment horizontal="left" vertical="center" wrapText="1" indent="2"/>
    </xf>
    <xf numFmtId="0" fontId="8" fillId="0" borderId="0" xfId="0" applyFont="1" applyAlignment="1">
      <alignment horizontal="justify" vertical="center" wrapText="1"/>
    </xf>
    <xf numFmtId="0" fontId="16" fillId="0" borderId="0" xfId="0" applyFont="1" applyAlignment="1">
      <alignment horizontal="justify" vertical="center" wrapText="1"/>
    </xf>
    <xf numFmtId="2" fontId="16" fillId="0" borderId="0" xfId="0" applyNumberFormat="1" applyFont="1" applyAlignment="1">
      <alignment horizontal="justify" vertical="center" wrapText="1"/>
    </xf>
    <xf numFmtId="0" fontId="8"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horizontal="left" vertical="center" wrapText="1" indent="5"/>
    </xf>
    <xf numFmtId="0" fontId="8" fillId="0" borderId="0" xfId="0" applyFont="1" applyAlignment="1">
      <alignment horizontal="left" vertical="center" wrapText="1" indent="4"/>
    </xf>
    <xf numFmtId="2" fontId="16" fillId="0" borderId="0" xfId="0" applyNumberFormat="1" applyFont="1" applyAlignment="1">
      <alignment horizontal="left" vertical="center" wrapText="1" indent="1"/>
    </xf>
    <xf numFmtId="2" fontId="16" fillId="0" borderId="0" xfId="0" applyNumberFormat="1" applyFont="1" applyAlignment="1">
      <alignment vertical="center"/>
    </xf>
    <xf numFmtId="2" fontId="8" fillId="0" borderId="0" xfId="0" applyNumberFormat="1" applyFont="1" applyAlignment="1">
      <alignment horizontal="justify" vertical="center" wrapText="1"/>
    </xf>
    <xf numFmtId="2" fontId="16" fillId="0" borderId="0" xfId="0" applyNumberFormat="1" applyFont="1" applyAlignment="1">
      <alignment horizontal="justify" vertical="center"/>
    </xf>
    <xf numFmtId="2" fontId="8" fillId="0" borderId="0" xfId="0" applyNumberFormat="1" applyFont="1" applyAlignment="1">
      <alignment horizontal="left" vertical="center" indent="3"/>
    </xf>
    <xf numFmtId="2" fontId="8" fillId="0" borderId="0" xfId="0" applyNumberFormat="1" applyFont="1" applyAlignment="1">
      <alignment horizontal="justify" vertical="center"/>
    </xf>
    <xf numFmtId="0" fontId="16" fillId="0" borderId="0" xfId="0" applyFont="1" applyAlignment="1">
      <alignment horizontal="left" vertical="center" wrapText="1" indent="9"/>
    </xf>
    <xf numFmtId="0" fontId="8" fillId="0" borderId="0" xfId="0" applyFont="1" applyAlignment="1">
      <alignment horizontal="center" vertical="center"/>
    </xf>
    <xf numFmtId="4" fontId="14" fillId="0" borderId="20" xfId="1" applyNumberFormat="1" applyFont="1" applyFill="1" applyBorder="1" applyAlignment="1">
      <alignment horizontal="center" vertical="center" wrapText="1"/>
    </xf>
    <xf numFmtId="4" fontId="14" fillId="0" borderId="17" xfId="1" applyNumberFormat="1" applyFont="1" applyFill="1" applyBorder="1" applyAlignment="1">
      <alignment horizontal="center" vertical="center" wrapText="1"/>
    </xf>
    <xf numFmtId="0" fontId="8" fillId="0" borderId="0" xfId="0" applyFont="1" applyBorder="1" applyAlignment="1">
      <alignment horizontal="left" wrapText="1"/>
    </xf>
    <xf numFmtId="0" fontId="16" fillId="0" borderId="5" xfId="0" applyFont="1" applyBorder="1" applyAlignment="1">
      <alignment horizontal="left"/>
    </xf>
    <xf numFmtId="0" fontId="16" fillId="0" borderId="5" xfId="0" applyFont="1" applyBorder="1" applyAlignment="1">
      <alignment horizontal="center"/>
    </xf>
    <xf numFmtId="0" fontId="16" fillId="0" borderId="0" xfId="0" applyFont="1" applyBorder="1" applyAlignment="1">
      <alignment horizontal="left"/>
    </xf>
    <xf numFmtId="0" fontId="16" fillId="0" borderId="0" xfId="0" applyFont="1" applyBorder="1" applyAlignment="1">
      <alignment horizontal="center"/>
    </xf>
    <xf numFmtId="0" fontId="21" fillId="0" borderId="5" xfId="0" applyFont="1" applyBorder="1" applyAlignment="1">
      <alignment horizontal="left"/>
    </xf>
    <xf numFmtId="0" fontId="16" fillId="0" borderId="4" xfId="0" applyFont="1" applyBorder="1" applyAlignment="1">
      <alignment horizontal="left"/>
    </xf>
    <xf numFmtId="0" fontId="16" fillId="0" borderId="31" xfId="0" applyFont="1" applyBorder="1" applyAlignment="1">
      <alignment horizontal="center"/>
    </xf>
    <xf numFmtId="0" fontId="16" fillId="0" borderId="18" xfId="0" applyFont="1" applyBorder="1" applyAlignment="1">
      <alignment horizontal="left"/>
    </xf>
    <xf numFmtId="0" fontId="16" fillId="0" borderId="16" xfId="0" applyFont="1" applyBorder="1" applyAlignment="1">
      <alignment horizontal="left"/>
    </xf>
    <xf numFmtId="0" fontId="16" fillId="0" borderId="17" xfId="0" applyFont="1" applyBorder="1" applyAlignment="1">
      <alignment horizontal="left"/>
    </xf>
    <xf numFmtId="0" fontId="16" fillId="0" borderId="20" xfId="0" applyFont="1" applyBorder="1" applyAlignment="1">
      <alignment horizontal="center"/>
    </xf>
    <xf numFmtId="0" fontId="16" fillId="0" borderId="16" xfId="0" applyFont="1" applyBorder="1" applyAlignment="1">
      <alignment horizontal="center"/>
    </xf>
    <xf numFmtId="0" fontId="16" fillId="0" borderId="44" xfId="0" applyFont="1" applyBorder="1" applyAlignment="1">
      <alignment horizontal="center"/>
    </xf>
    <xf numFmtId="0" fontId="21" fillId="0" borderId="65" xfId="0" applyFont="1" applyBorder="1" applyAlignment="1">
      <alignment horizontal="left" vertical="center"/>
    </xf>
    <xf numFmtId="0" fontId="21" fillId="0" borderId="66" xfId="0" applyFont="1" applyBorder="1" applyAlignment="1">
      <alignment horizontal="left"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1" fillId="2" borderId="1" xfId="0" applyFont="1" applyFill="1" applyBorder="1" applyAlignment="1">
      <alignment horizontal="left" vertical="center"/>
    </xf>
    <xf numFmtId="0" fontId="21" fillId="2" borderId="28" xfId="0" applyFont="1" applyFill="1" applyBorder="1" applyAlignment="1">
      <alignment horizontal="left" vertical="center"/>
    </xf>
    <xf numFmtId="0" fontId="22" fillId="2" borderId="1"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3" xfId="0" applyFont="1" applyFill="1" applyBorder="1" applyAlignment="1">
      <alignment horizontal="center" vertical="center"/>
    </xf>
    <xf numFmtId="0" fontId="23" fillId="0" borderId="0" xfId="0" applyFont="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7" xfId="0" applyFont="1" applyFill="1" applyBorder="1" applyAlignment="1">
      <alignment horizontal="center" vertical="center"/>
    </xf>
    <xf numFmtId="0" fontId="3" fillId="2" borderId="1" xfId="0" applyFont="1" applyFill="1" applyBorder="1" applyAlignment="1">
      <alignment horizontal="center"/>
    </xf>
    <xf numFmtId="0" fontId="3" fillId="2" borderId="28" xfId="0" applyFont="1" applyFill="1" applyBorder="1" applyAlignment="1">
      <alignment horizontal="center"/>
    </xf>
    <xf numFmtId="0" fontId="3" fillId="2" borderId="3" xfId="0" applyFont="1" applyFill="1" applyBorder="1" applyAlignment="1">
      <alignment horizontal="center"/>
    </xf>
    <xf numFmtId="0" fontId="16" fillId="0" borderId="9" xfId="0" applyFont="1" applyBorder="1" applyAlignment="1">
      <alignment horizontal="left"/>
    </xf>
    <xf numFmtId="0" fontId="16" fillId="0" borderId="10" xfId="0" applyFont="1" applyBorder="1" applyAlignment="1">
      <alignment horizontal="left"/>
    </xf>
    <xf numFmtId="0" fontId="16" fillId="0" borderId="10" xfId="0" applyFont="1" applyBorder="1" applyAlignment="1">
      <alignment horizontal="center"/>
    </xf>
    <xf numFmtId="0" fontId="16" fillId="0" borderId="35" xfId="0" applyFont="1" applyBorder="1" applyAlignment="1">
      <alignment horizontal="center"/>
    </xf>
    <xf numFmtId="0" fontId="22" fillId="2" borderId="1" xfId="0" applyFont="1" applyFill="1" applyBorder="1" applyAlignment="1">
      <alignment horizontal="center"/>
    </xf>
    <xf numFmtId="0" fontId="22" fillId="2" borderId="28" xfId="0" applyFont="1" applyFill="1" applyBorder="1" applyAlignment="1">
      <alignment horizontal="center"/>
    </xf>
    <xf numFmtId="0" fontId="22" fillId="2" borderId="3" xfId="0" applyFont="1" applyFill="1"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0" xfId="0" applyAlignment="1">
      <alignment horizont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4" xfId="0" applyBorder="1" applyAlignment="1">
      <alignment horizontal="left"/>
    </xf>
    <xf numFmtId="0" fontId="0" fillId="0" borderId="5" xfId="0" applyBorder="1" applyAlignment="1">
      <alignment horizontal="left"/>
    </xf>
    <xf numFmtId="0" fontId="5" fillId="0" borderId="5" xfId="0" applyFont="1" applyBorder="1" applyAlignment="1">
      <alignment horizontal="left" vertical="center" wrapText="1"/>
    </xf>
    <xf numFmtId="4" fontId="8" fillId="0" borderId="5" xfId="4" applyNumberFormat="1" applyFont="1" applyBorder="1" applyAlignment="1">
      <alignment horizontal="right" vertical="center"/>
    </xf>
    <xf numFmtId="0" fontId="16" fillId="0" borderId="5" xfId="40" applyFont="1" applyBorder="1" applyAlignment="1">
      <alignment horizontal="left" vertical="center" wrapText="1"/>
    </xf>
    <xf numFmtId="4" fontId="16" fillId="0" borderId="5" xfId="4" applyNumberFormat="1" applyFont="1" applyBorder="1" applyAlignment="1">
      <alignment horizontal="right" vertical="center"/>
    </xf>
    <xf numFmtId="164" fontId="16" fillId="0" borderId="5" xfId="4" applyNumberFormat="1" applyFont="1" applyBorder="1" applyAlignment="1">
      <alignment horizontal="right" vertical="center"/>
    </xf>
    <xf numFmtId="0" fontId="16" fillId="0" borderId="5" xfId="40" applyFont="1" applyBorder="1" applyAlignment="1">
      <alignment horizontal="left" vertical="center"/>
    </xf>
    <xf numFmtId="0" fontId="8" fillId="4" borderId="5" xfId="40" applyFont="1" applyFill="1" applyBorder="1" applyAlignment="1">
      <alignment horizontal="left" vertical="center" wrapText="1"/>
    </xf>
    <xf numFmtId="44" fontId="8" fillId="0" borderId="5" xfId="4" applyFont="1" applyBorder="1" applyAlignment="1">
      <alignment horizontal="left" vertical="center"/>
    </xf>
    <xf numFmtId="44" fontId="8" fillId="0" borderId="5" xfId="4" applyFont="1" applyBorder="1" applyAlignment="1">
      <alignment horizontal="right" vertical="center"/>
    </xf>
    <xf numFmtId="0" fontId="8" fillId="0" borderId="5" xfId="40" applyFont="1" applyBorder="1" applyAlignment="1">
      <alignment horizontal="left" vertical="center" wrapText="1"/>
    </xf>
    <xf numFmtId="164" fontId="8" fillId="0" borderId="5" xfId="4" applyNumberFormat="1" applyFont="1" applyBorder="1" applyAlignment="1">
      <alignment horizontal="right" vertical="center"/>
    </xf>
    <xf numFmtId="0" fontId="8" fillId="0" borderId="5" xfId="37" applyFont="1" applyFill="1" applyBorder="1" applyAlignment="1">
      <alignment horizontal="left" vertical="center" wrapText="1"/>
    </xf>
    <xf numFmtId="7" fontId="8" fillId="0" borderId="5" xfId="4" applyNumberFormat="1" applyFont="1" applyFill="1" applyBorder="1" applyAlignment="1">
      <alignment horizontal="right" vertical="center" wrapText="1"/>
    </xf>
    <xf numFmtId="7" fontId="8" fillId="0" borderId="17" xfId="4" applyNumberFormat="1" applyFont="1" applyFill="1" applyBorder="1" applyAlignment="1">
      <alignment horizontal="right" vertical="center" wrapText="1"/>
    </xf>
    <xf numFmtId="0" fontId="5" fillId="5" borderId="12" xfId="0" applyFont="1" applyFill="1" applyBorder="1" applyAlignment="1" applyProtection="1">
      <alignment horizontal="left" vertical="center" wrapText="1"/>
    </xf>
    <xf numFmtId="0" fontId="19" fillId="2" borderId="0" xfId="39" applyFont="1" applyFill="1" applyAlignment="1">
      <alignment horizontal="left" wrapText="1"/>
    </xf>
    <xf numFmtId="0" fontId="8" fillId="4" borderId="5" xfId="40" applyFont="1" applyFill="1" applyBorder="1" applyAlignment="1">
      <alignment horizontal="center" vertical="center"/>
    </xf>
    <xf numFmtId="0" fontId="8" fillId="4" borderId="5" xfId="41" applyNumberFormat="1" applyFont="1" applyFill="1" applyBorder="1" applyAlignment="1">
      <alignment horizontal="center" vertical="center" wrapText="1"/>
    </xf>
    <xf numFmtId="0" fontId="16" fillId="0" borderId="5" xfId="37" applyFont="1" applyBorder="1" applyAlignment="1">
      <alignment horizontal="left"/>
    </xf>
    <xf numFmtId="4" fontId="16" fillId="0" borderId="20" xfId="37" applyNumberFormat="1" applyFont="1" applyBorder="1" applyAlignment="1">
      <alignment horizontal="right"/>
    </xf>
    <xf numFmtId="4" fontId="16" fillId="0" borderId="16" xfId="37" applyNumberFormat="1" applyFont="1" applyBorder="1" applyAlignment="1">
      <alignment horizontal="right"/>
    </xf>
    <xf numFmtId="4" fontId="16" fillId="0" borderId="17" xfId="37" applyNumberFormat="1" applyFont="1" applyBorder="1" applyAlignment="1">
      <alignment horizontal="right"/>
    </xf>
    <xf numFmtId="4" fontId="16" fillId="0" borderId="17" xfId="4" applyNumberFormat="1" applyFont="1" applyFill="1" applyBorder="1" applyAlignment="1">
      <alignment horizontal="right" vertical="center" wrapText="1"/>
    </xf>
    <xf numFmtId="4" fontId="16" fillId="0" borderId="5" xfId="4" applyNumberFormat="1" applyFont="1" applyFill="1" applyBorder="1" applyAlignment="1">
      <alignment horizontal="right" vertical="center" wrapText="1"/>
    </xf>
    <xf numFmtId="0" fontId="8" fillId="0" borderId="5" xfId="37" applyFont="1" applyBorder="1" applyAlignment="1">
      <alignment horizontal="left"/>
    </xf>
    <xf numFmtId="7" fontId="8" fillId="0" borderId="20" xfId="4" applyNumberFormat="1" applyFont="1" applyBorder="1" applyAlignment="1">
      <alignment horizontal="right"/>
    </xf>
    <xf numFmtId="7" fontId="8" fillId="0" borderId="16" xfId="4" applyNumberFormat="1" applyFont="1" applyBorder="1" applyAlignment="1">
      <alignment horizontal="right"/>
    </xf>
    <xf numFmtId="7" fontId="8" fillId="0" borderId="17" xfId="4" applyNumberFormat="1" applyFont="1" applyBorder="1" applyAlignment="1">
      <alignment horizontal="right"/>
    </xf>
    <xf numFmtId="7" fontId="8" fillId="0" borderId="5" xfId="4" applyNumberFormat="1" applyFont="1" applyBorder="1" applyAlignment="1">
      <alignment horizontal="right"/>
    </xf>
    <xf numFmtId="165" fontId="8" fillId="0" borderId="20" xfId="37" applyNumberFormat="1" applyFont="1" applyBorder="1" applyAlignment="1">
      <alignment horizontal="right"/>
    </xf>
    <xf numFmtId="165" fontId="8" fillId="0" borderId="16" xfId="37" applyNumberFormat="1" applyFont="1" applyBorder="1" applyAlignment="1">
      <alignment horizontal="right"/>
    </xf>
    <xf numFmtId="165" fontId="8" fillId="0" borderId="17" xfId="37" applyNumberFormat="1" applyFont="1" applyBorder="1" applyAlignment="1">
      <alignment horizontal="right"/>
    </xf>
    <xf numFmtId="4" fontId="16" fillId="0" borderId="5" xfId="37" applyNumberFormat="1" applyFont="1" applyBorder="1" applyAlignment="1">
      <alignment horizontal="right"/>
    </xf>
    <xf numFmtId="4" fontId="16" fillId="0" borderId="20" xfId="4" applyNumberFormat="1" applyFont="1" applyBorder="1" applyAlignment="1">
      <alignment horizontal="right"/>
    </xf>
    <xf numFmtId="4" fontId="16" fillId="0" borderId="16" xfId="4" applyNumberFormat="1" applyFont="1" applyBorder="1" applyAlignment="1">
      <alignment horizontal="right"/>
    </xf>
    <xf numFmtId="4" fontId="16" fillId="0" borderId="17" xfId="4" applyNumberFormat="1" applyFont="1" applyBorder="1" applyAlignment="1">
      <alignment horizontal="right"/>
    </xf>
    <xf numFmtId="164" fontId="16" fillId="0" borderId="20" xfId="4" applyNumberFormat="1" applyFont="1" applyBorder="1" applyAlignment="1">
      <alignment horizontal="right"/>
    </xf>
    <xf numFmtId="164" fontId="16" fillId="0" borderId="16" xfId="4" applyNumberFormat="1" applyFont="1" applyBorder="1" applyAlignment="1">
      <alignment horizontal="right"/>
    </xf>
    <xf numFmtId="164" fontId="16" fillId="0" borderId="17" xfId="4" applyNumberFormat="1" applyFont="1" applyBorder="1" applyAlignment="1">
      <alignment horizontal="right"/>
    </xf>
    <xf numFmtId="11" fontId="16" fillId="0" borderId="5" xfId="37" applyNumberFormat="1" applyFont="1" applyBorder="1" applyAlignment="1">
      <alignment horizontal="left"/>
    </xf>
    <xf numFmtId="11" fontId="16" fillId="0" borderId="20" xfId="4" applyNumberFormat="1" applyFont="1" applyBorder="1" applyAlignment="1">
      <alignment horizontal="right"/>
    </xf>
    <xf numFmtId="11" fontId="16" fillId="0" borderId="16" xfId="4" applyNumberFormat="1" applyFont="1" applyBorder="1" applyAlignment="1">
      <alignment horizontal="right"/>
    </xf>
    <xf numFmtId="11" fontId="16" fillId="0" borderId="17" xfId="4" applyNumberFormat="1" applyFont="1" applyBorder="1" applyAlignment="1">
      <alignment horizontal="right"/>
    </xf>
    <xf numFmtId="4" fontId="16" fillId="0" borderId="5" xfId="4" applyNumberFormat="1" applyFont="1" applyBorder="1" applyAlignment="1">
      <alignment horizontal="right"/>
    </xf>
    <xf numFmtId="4" fontId="16" fillId="0" borderId="20" xfId="4" applyNumberFormat="1" applyFont="1" applyFill="1" applyBorder="1" applyAlignment="1">
      <alignment horizontal="right" vertical="center" wrapText="1"/>
    </xf>
    <xf numFmtId="4" fontId="16" fillId="0" borderId="16" xfId="4" applyNumberFormat="1" applyFont="1" applyFill="1" applyBorder="1" applyAlignment="1">
      <alignment horizontal="right" vertical="center" wrapText="1"/>
    </xf>
    <xf numFmtId="0" fontId="19" fillId="6" borderId="20" xfId="37" applyFont="1" applyFill="1" applyBorder="1" applyAlignment="1">
      <alignment horizontal="center"/>
    </xf>
    <xf numFmtId="0" fontId="19" fillId="6" borderId="16" xfId="37" applyFont="1" applyFill="1" applyBorder="1" applyAlignment="1">
      <alignment horizontal="center"/>
    </xf>
    <xf numFmtId="0" fontId="19" fillId="6" borderId="17" xfId="37" applyFont="1" applyFill="1" applyBorder="1" applyAlignment="1">
      <alignment horizontal="center"/>
    </xf>
    <xf numFmtId="0" fontId="10" fillId="6" borderId="21" xfId="37" applyFont="1" applyFill="1" applyBorder="1" applyAlignment="1">
      <alignment horizontal="center" vertical="center"/>
    </xf>
    <xf numFmtId="0" fontId="10" fillId="6" borderId="12" xfId="37" applyFont="1" applyFill="1" applyBorder="1" applyAlignment="1">
      <alignment horizontal="center" vertical="center"/>
    </xf>
    <xf numFmtId="0" fontId="10" fillId="6" borderId="22" xfId="37" applyFont="1" applyFill="1" applyBorder="1" applyAlignment="1">
      <alignment horizontal="center" vertical="center"/>
    </xf>
    <xf numFmtId="0" fontId="10" fillId="6" borderId="20" xfId="38" applyNumberFormat="1" applyFont="1" applyFill="1" applyBorder="1" applyAlignment="1">
      <alignment horizontal="center" vertical="center" wrapText="1"/>
    </xf>
    <xf numFmtId="0" fontId="10" fillId="6" borderId="16" xfId="38" applyNumberFormat="1" applyFont="1" applyFill="1" applyBorder="1" applyAlignment="1">
      <alignment horizontal="center" vertical="center" wrapText="1"/>
    </xf>
    <xf numFmtId="0" fontId="10" fillId="6" borderId="17" xfId="38" applyNumberFormat="1" applyFont="1" applyFill="1" applyBorder="1" applyAlignment="1">
      <alignment horizontal="center" vertical="center" wrapText="1"/>
    </xf>
    <xf numFmtId="0" fontId="10" fillId="6" borderId="5" xfId="38" applyNumberFormat="1" applyFont="1" applyFill="1" applyBorder="1" applyAlignment="1">
      <alignment horizontal="center" vertical="center" wrapText="1"/>
    </xf>
    <xf numFmtId="0" fontId="8" fillId="0" borderId="5" xfId="37" applyFont="1" applyBorder="1" applyAlignment="1">
      <alignment horizontal="left" vertical="center" wrapText="1"/>
    </xf>
    <xf numFmtId="7" fontId="8" fillId="0" borderId="20" xfId="4" applyNumberFormat="1" applyFont="1" applyBorder="1" applyAlignment="1">
      <alignment horizontal="right" vertical="center"/>
    </xf>
    <xf numFmtId="7" fontId="8" fillId="0" borderId="16" xfId="4" applyNumberFormat="1" applyFont="1" applyBorder="1" applyAlignment="1">
      <alignment horizontal="right" vertical="center"/>
    </xf>
    <xf numFmtId="7" fontId="8" fillId="0" borderId="17" xfId="4" applyNumberFormat="1" applyFont="1" applyBorder="1" applyAlignment="1">
      <alignment horizontal="right" vertical="center"/>
    </xf>
    <xf numFmtId="7" fontId="8" fillId="0" borderId="5" xfId="4" applyNumberFormat="1" applyFont="1" applyBorder="1" applyAlignment="1">
      <alignment horizontal="right" vertical="center"/>
    </xf>
    <xf numFmtId="0" fontId="16" fillId="0" borderId="5" xfId="36" applyFont="1" applyBorder="1" applyAlignment="1">
      <alignment horizontal="center"/>
    </xf>
    <xf numFmtId="0" fontId="8" fillId="0" borderId="5" xfId="36" applyFont="1" applyFill="1" applyBorder="1" applyAlignment="1">
      <alignment horizontal="left" vertical="center" wrapText="1"/>
    </xf>
    <xf numFmtId="0" fontId="7" fillId="2" borderId="0" xfId="0" applyFont="1" applyFill="1" applyBorder="1" applyAlignment="1">
      <alignment horizontal="left" wrapText="1"/>
    </xf>
    <xf numFmtId="0" fontId="16" fillId="4" borderId="5" xfId="36" applyFont="1" applyFill="1" applyBorder="1" applyAlignment="1">
      <alignment horizontal="left"/>
    </xf>
    <xf numFmtId="0" fontId="16" fillId="6" borderId="20" xfId="36" applyFont="1" applyFill="1" applyBorder="1" applyAlignment="1">
      <alignment horizontal="left"/>
    </xf>
    <xf numFmtId="0" fontId="16" fillId="6" borderId="16" xfId="36" applyFont="1" applyFill="1" applyBorder="1" applyAlignment="1">
      <alignment horizontal="left"/>
    </xf>
    <xf numFmtId="0" fontId="16" fillId="6" borderId="17" xfId="36" applyFont="1" applyFill="1" applyBorder="1" applyAlignment="1">
      <alignment horizontal="left"/>
    </xf>
    <xf numFmtId="165" fontId="16" fillId="0" borderId="5" xfId="36" applyNumberFormat="1" applyFont="1" applyBorder="1" applyAlignment="1">
      <alignment horizontal="right"/>
    </xf>
    <xf numFmtId="0" fontId="16" fillId="0" borderId="5" xfId="36" applyFont="1" applyBorder="1" applyAlignment="1">
      <alignment horizontal="right"/>
    </xf>
    <xf numFmtId="0" fontId="16" fillId="4" borderId="20" xfId="36" applyFont="1" applyFill="1" applyBorder="1" applyAlignment="1">
      <alignment horizontal="center"/>
    </xf>
    <xf numFmtId="0" fontId="16" fillId="4" borderId="16" xfId="36" applyFont="1" applyFill="1" applyBorder="1" applyAlignment="1">
      <alignment horizontal="center"/>
    </xf>
    <xf numFmtId="0" fontId="16" fillId="4" borderId="17" xfId="36" applyFont="1" applyFill="1" applyBorder="1" applyAlignment="1">
      <alignment horizontal="center"/>
    </xf>
    <xf numFmtId="165" fontId="16" fillId="0" borderId="20" xfId="36" applyNumberFormat="1" applyFont="1" applyBorder="1" applyAlignment="1">
      <alignment horizontal="right"/>
    </xf>
    <xf numFmtId="165" fontId="16" fillId="0" borderId="16" xfId="36" applyNumberFormat="1" applyFont="1" applyBorder="1" applyAlignment="1">
      <alignment horizontal="right"/>
    </xf>
    <xf numFmtId="165" fontId="16" fillId="0" borderId="17" xfId="36" applyNumberFormat="1" applyFont="1" applyBorder="1" applyAlignment="1">
      <alignment horizontal="right"/>
    </xf>
    <xf numFmtId="0" fontId="16" fillId="6" borderId="5" xfId="36" applyFont="1" applyFill="1" applyBorder="1" applyAlignment="1">
      <alignment horizontal="left"/>
    </xf>
    <xf numFmtId="0" fontId="16" fillId="6" borderId="5" xfId="36" applyFont="1" applyFill="1" applyBorder="1" applyAlignment="1">
      <alignment horizontal="center"/>
    </xf>
    <xf numFmtId="0" fontId="16" fillId="6" borderId="20" xfId="36" applyFont="1" applyFill="1" applyBorder="1" applyAlignment="1">
      <alignment horizontal="left" wrapText="1"/>
    </xf>
    <xf numFmtId="0" fontId="16" fillId="6" borderId="16" xfId="36" applyFont="1" applyFill="1" applyBorder="1" applyAlignment="1">
      <alignment horizontal="left" wrapText="1"/>
    </xf>
    <xf numFmtId="0" fontId="16" fillId="6" borderId="17" xfId="36" applyFont="1" applyFill="1" applyBorder="1" applyAlignment="1">
      <alignment horizontal="left" wrapText="1"/>
    </xf>
    <xf numFmtId="0" fontId="16" fillId="0" borderId="5" xfId="36" applyFont="1" applyBorder="1" applyAlignment="1">
      <alignment horizontal="left"/>
    </xf>
    <xf numFmtId="0" fontId="16" fillId="0" borderId="20" xfId="36" applyFont="1" applyBorder="1" applyAlignment="1">
      <alignment horizontal="center"/>
    </xf>
    <xf numFmtId="0" fontId="16" fillId="0" borderId="16" xfId="36" applyFont="1" applyBorder="1" applyAlignment="1">
      <alignment horizontal="center"/>
    </xf>
    <xf numFmtId="0" fontId="16" fillId="0" borderId="17" xfId="36" applyFont="1" applyBorder="1" applyAlignment="1">
      <alignment horizontal="center"/>
    </xf>
    <xf numFmtId="43" fontId="16" fillId="0" borderId="5" xfId="21" applyFont="1" applyBorder="1" applyAlignment="1">
      <alignment horizontal="right"/>
    </xf>
    <xf numFmtId="44" fontId="16" fillId="0" borderId="5" xfId="4" applyFont="1" applyBorder="1" applyAlignment="1">
      <alignment horizontal="right"/>
    </xf>
    <xf numFmtId="0" fontId="5" fillId="5" borderId="0" xfId="0" applyFont="1" applyFill="1" applyBorder="1" applyAlignment="1" applyProtection="1">
      <alignment horizontal="left" vertical="top" wrapText="1"/>
    </xf>
    <xf numFmtId="0" fontId="19" fillId="0" borderId="0" xfId="36" applyFont="1" applyAlignment="1">
      <alignment horizontal="left" wrapText="1"/>
    </xf>
    <xf numFmtId="0" fontId="20" fillId="0" borderId="20" xfId="0" applyFont="1" applyBorder="1" applyAlignment="1">
      <alignment horizontal="center"/>
    </xf>
    <xf numFmtId="0" fontId="20" fillId="0" borderId="16" xfId="0" applyFont="1" applyBorder="1" applyAlignment="1">
      <alignment horizontal="center"/>
    </xf>
    <xf numFmtId="0" fontId="20" fillId="0" borderId="17" xfId="0" applyFont="1" applyBorder="1" applyAlignment="1">
      <alignment horizontal="center"/>
    </xf>
    <xf numFmtId="0" fontId="8" fillId="6" borderId="5" xfId="36" applyFont="1" applyFill="1" applyBorder="1" applyAlignment="1">
      <alignment horizontal="center" vertical="center"/>
    </xf>
    <xf numFmtId="0" fontId="8" fillId="6" borderId="5" xfId="35" applyNumberFormat="1" applyFont="1" applyFill="1" applyBorder="1" applyAlignment="1">
      <alignment horizontal="center" vertical="center" wrapText="1"/>
    </xf>
    <xf numFmtId="49" fontId="8" fillId="0" borderId="20" xfId="34" applyNumberFormat="1" applyFont="1" applyFill="1" applyBorder="1" applyAlignment="1">
      <alignment horizontal="left" vertical="center" wrapText="1"/>
    </xf>
    <xf numFmtId="49" fontId="8" fillId="0" borderId="16" xfId="34" applyNumberFormat="1" applyFont="1" applyFill="1" applyBorder="1" applyAlignment="1">
      <alignment horizontal="left" vertical="center" wrapText="1"/>
    </xf>
    <xf numFmtId="49" fontId="8" fillId="0" borderId="17" xfId="34" applyNumberFormat="1" applyFont="1" applyFill="1" applyBorder="1" applyAlignment="1">
      <alignment horizontal="left" vertical="center" wrapText="1"/>
    </xf>
    <xf numFmtId="4" fontId="16" fillId="0" borderId="5" xfId="34" applyNumberFormat="1" applyFont="1" applyFill="1" applyBorder="1" applyAlignment="1">
      <alignment horizontal="right" vertical="center" wrapText="1"/>
    </xf>
    <xf numFmtId="0" fontId="16" fillId="0" borderId="5" xfId="32" applyFont="1" applyBorder="1" applyAlignment="1">
      <alignment horizontal="left" vertical="center" wrapText="1"/>
    </xf>
    <xf numFmtId="4" fontId="8" fillId="0" borderId="5" xfId="34" applyNumberFormat="1" applyFont="1" applyFill="1" applyBorder="1" applyAlignment="1">
      <alignment horizontal="right" vertical="center" wrapText="1"/>
    </xf>
    <xf numFmtId="0" fontId="16" fillId="0" borderId="5" xfId="34" applyFont="1" applyBorder="1" applyAlignment="1">
      <alignment horizontal="center"/>
    </xf>
    <xf numFmtId="49" fontId="16" fillId="0" borderId="5" xfId="34" applyNumberFormat="1" applyFont="1" applyFill="1" applyBorder="1" applyAlignment="1">
      <alignment horizontal="left" vertical="center" wrapText="1"/>
    </xf>
    <xf numFmtId="0" fontId="16" fillId="0" borderId="21" xfId="32" applyFont="1" applyBorder="1" applyAlignment="1">
      <alignment horizontal="center" vertical="justify"/>
    </xf>
    <xf numFmtId="0" fontId="16" fillId="0" borderId="22" xfId="32" applyFont="1" applyBorder="1" applyAlignment="1">
      <alignment horizontal="center" vertical="justify"/>
    </xf>
    <xf numFmtId="0" fontId="16" fillId="0" borderId="14" xfId="32" applyFont="1" applyBorder="1" applyAlignment="1">
      <alignment horizontal="center" vertical="justify"/>
    </xf>
    <xf numFmtId="0" fontId="16" fillId="0" borderId="15" xfId="32" applyFont="1" applyBorder="1" applyAlignment="1">
      <alignment horizontal="center" vertical="justify"/>
    </xf>
    <xf numFmtId="0" fontId="16" fillId="0" borderId="39" xfId="32" applyFont="1" applyBorder="1" applyAlignment="1">
      <alignment horizontal="center" vertical="justify"/>
    </xf>
    <xf numFmtId="0" fontId="16" fillId="0" borderId="40" xfId="32" applyFont="1" applyBorder="1" applyAlignment="1">
      <alignment horizontal="center" vertical="justify"/>
    </xf>
    <xf numFmtId="0" fontId="0" fillId="0" borderId="16" xfId="0" applyBorder="1" applyAlignment="1">
      <alignment horizontal="center"/>
    </xf>
    <xf numFmtId="49" fontId="16" fillId="0" borderId="48" xfId="34" applyNumberFormat="1" applyFont="1" applyFill="1" applyBorder="1" applyAlignment="1">
      <alignment horizontal="left" vertical="center" wrapText="1"/>
    </xf>
    <xf numFmtId="49" fontId="16" fillId="0" borderId="58" xfId="34" applyNumberFormat="1" applyFont="1" applyFill="1" applyBorder="1" applyAlignment="1">
      <alignment horizontal="left" vertical="center" wrapText="1"/>
    </xf>
    <xf numFmtId="49" fontId="16" fillId="0" borderId="49" xfId="34" applyNumberFormat="1" applyFont="1" applyFill="1" applyBorder="1" applyAlignment="1">
      <alignment horizontal="left" vertical="center" wrapText="1"/>
    </xf>
    <xf numFmtId="0" fontId="16" fillId="0" borderId="20" xfId="34" applyFont="1" applyBorder="1" applyAlignment="1">
      <alignment horizontal="center" vertical="center"/>
    </xf>
    <xf numFmtId="0" fontId="16" fillId="0" borderId="17" xfId="34" applyFont="1" applyBorder="1" applyAlignment="1">
      <alignment horizontal="center" vertical="center"/>
    </xf>
    <xf numFmtId="0" fontId="8" fillId="0" borderId="5" xfId="34" applyFont="1" applyFill="1" applyBorder="1" applyAlignment="1">
      <alignment horizontal="center" vertical="center"/>
    </xf>
    <xf numFmtId="4" fontId="8" fillId="0" borderId="5" xfId="35" applyNumberFormat="1" applyFont="1" applyFill="1" applyBorder="1" applyAlignment="1">
      <alignment horizontal="center" vertical="center" wrapText="1"/>
    </xf>
    <xf numFmtId="49" fontId="16" fillId="0" borderId="55" xfId="34" applyNumberFormat="1" applyFont="1" applyFill="1" applyBorder="1" applyAlignment="1">
      <alignment horizontal="left" vertical="center" wrapText="1"/>
    </xf>
    <xf numFmtId="49" fontId="16" fillId="0" borderId="47" xfId="34" applyNumberFormat="1" applyFont="1" applyFill="1" applyBorder="1" applyAlignment="1">
      <alignment horizontal="left" vertical="center" wrapText="1"/>
    </xf>
    <xf numFmtId="49" fontId="16" fillId="0" borderId="54" xfId="34" applyNumberFormat="1" applyFont="1" applyFill="1" applyBorder="1" applyAlignment="1">
      <alignment horizontal="left" vertical="center" wrapText="1"/>
    </xf>
    <xf numFmtId="0" fontId="16" fillId="0" borderId="5" xfId="32" applyFont="1" applyBorder="1" applyAlignment="1">
      <alignment horizontal="center" vertical="justify"/>
    </xf>
    <xf numFmtId="49" fontId="16" fillId="0" borderId="60" xfId="34" applyNumberFormat="1" applyFont="1" applyFill="1" applyBorder="1" applyAlignment="1">
      <alignment horizontal="left" vertical="center" wrapText="1"/>
    </xf>
    <xf numFmtId="49" fontId="16" fillId="0" borderId="37" xfId="34" applyNumberFormat="1" applyFont="1" applyFill="1" applyBorder="1" applyAlignment="1">
      <alignment horizontal="left" vertical="center" wrapText="1"/>
    </xf>
    <xf numFmtId="49" fontId="16" fillId="0" borderId="59" xfId="34" applyNumberFormat="1" applyFont="1" applyFill="1" applyBorder="1" applyAlignment="1">
      <alignment horizontal="left" vertical="center" wrapText="1"/>
    </xf>
    <xf numFmtId="4" fontId="16" fillId="0" borderId="20" xfId="34" applyNumberFormat="1" applyFont="1" applyFill="1" applyBorder="1" applyAlignment="1">
      <alignment horizontal="center" vertical="center" wrapText="1"/>
    </xf>
    <xf numFmtId="4" fontId="16" fillId="0" borderId="17" xfId="34" applyNumberFormat="1" applyFont="1" applyFill="1" applyBorder="1" applyAlignment="1">
      <alignment horizontal="center" vertical="center" wrapText="1"/>
    </xf>
    <xf numFmtId="0" fontId="16" fillId="0" borderId="5" xfId="32" applyFont="1" applyBorder="1" applyAlignment="1">
      <alignment horizontal="center" vertical="center"/>
    </xf>
    <xf numFmtId="0" fontId="8" fillId="0" borderId="20" xfId="32" applyFont="1" applyFill="1" applyBorder="1" applyAlignment="1">
      <alignment horizontal="left" vertical="center" wrapText="1"/>
    </xf>
    <xf numFmtId="0" fontId="8" fillId="0" borderId="16" xfId="32" applyFont="1" applyFill="1" applyBorder="1" applyAlignment="1">
      <alignment horizontal="left" vertical="center" wrapText="1"/>
    </xf>
    <xf numFmtId="0" fontId="8" fillId="0" borderId="17" xfId="32" applyFont="1" applyFill="1" applyBorder="1" applyAlignment="1">
      <alignment horizontal="left" vertical="center" wrapText="1"/>
    </xf>
    <xf numFmtId="44" fontId="8" fillId="0" borderId="5" xfId="32" applyNumberFormat="1" applyFont="1" applyFill="1" applyBorder="1" applyAlignment="1">
      <alignment horizontal="center" vertical="top"/>
    </xf>
    <xf numFmtId="4" fontId="8" fillId="0" borderId="5" xfId="32" applyNumberFormat="1" applyFont="1" applyFill="1" applyBorder="1" applyAlignment="1">
      <alignment horizontal="center" vertical="center" wrapText="1"/>
    </xf>
    <xf numFmtId="164" fontId="16" fillId="0" borderId="5" xfId="32" applyNumberFormat="1" applyFont="1" applyFill="1" applyBorder="1" applyAlignment="1">
      <alignment horizontal="right" vertical="center"/>
    </xf>
    <xf numFmtId="49" fontId="16" fillId="0" borderId="5" xfId="32" applyNumberFormat="1" applyFont="1" applyFill="1" applyBorder="1" applyAlignment="1">
      <alignment horizontal="center" vertical="center" wrapText="1"/>
    </xf>
    <xf numFmtId="4" fontId="16" fillId="0" borderId="5" xfId="32" applyNumberFormat="1" applyFont="1" applyFill="1" applyBorder="1" applyAlignment="1">
      <alignment horizontal="center" vertical="center" wrapText="1"/>
    </xf>
    <xf numFmtId="0" fontId="4" fillId="2" borderId="0" xfId="0" applyFont="1" applyFill="1" applyAlignment="1">
      <alignment horizontal="left" wrapText="1"/>
    </xf>
    <xf numFmtId="0" fontId="8" fillId="0" borderId="5" xfId="29" applyFont="1" applyBorder="1" applyAlignment="1">
      <alignment horizontal="left"/>
    </xf>
    <xf numFmtId="49" fontId="8" fillId="0" borderId="5" xfId="29" applyNumberFormat="1" applyFont="1" applyFill="1" applyBorder="1" applyAlignment="1">
      <alignment horizontal="center" vertical="center" wrapText="1"/>
    </xf>
    <xf numFmtId="4" fontId="8" fillId="0" borderId="5" xfId="29" applyNumberFormat="1" applyFont="1" applyFill="1" applyBorder="1" applyAlignment="1">
      <alignment horizontal="right" vertical="center" wrapText="1"/>
    </xf>
    <xf numFmtId="4" fontId="16" fillId="0" borderId="5" xfId="29" applyNumberFormat="1" applyFont="1" applyFill="1" applyBorder="1" applyAlignment="1">
      <alignment horizontal="center" wrapText="1"/>
    </xf>
    <xf numFmtId="49" fontId="16" fillId="0" borderId="5" xfId="32" applyNumberFormat="1" applyFont="1" applyFill="1" applyBorder="1" applyAlignment="1">
      <alignment horizontal="left" vertical="center" wrapText="1"/>
    </xf>
    <xf numFmtId="0" fontId="16" fillId="0" borderId="21" xfId="32" applyFont="1" applyBorder="1" applyAlignment="1">
      <alignment horizontal="justify" vertical="center"/>
    </xf>
    <xf numFmtId="0" fontId="16" fillId="0" borderId="22" xfId="32" applyFont="1" applyBorder="1" applyAlignment="1">
      <alignment horizontal="justify" vertical="center"/>
    </xf>
    <xf numFmtId="0" fontId="16" fillId="0" borderId="14" xfId="32" applyFont="1" applyBorder="1" applyAlignment="1">
      <alignment horizontal="justify" vertical="center"/>
    </xf>
    <xf numFmtId="0" fontId="16" fillId="0" borderId="15" xfId="32" applyFont="1" applyBorder="1" applyAlignment="1">
      <alignment horizontal="justify" vertical="center"/>
    </xf>
    <xf numFmtId="0" fontId="16" fillId="0" borderId="39" xfId="32" applyFont="1" applyBorder="1" applyAlignment="1">
      <alignment horizontal="justify" vertical="center"/>
    </xf>
    <xf numFmtId="0" fontId="16" fillId="0" borderId="40" xfId="32" applyFont="1" applyBorder="1" applyAlignment="1">
      <alignment horizontal="justify" vertical="center"/>
    </xf>
    <xf numFmtId="44" fontId="16" fillId="0" borderId="5" xfId="32" applyNumberFormat="1" applyFont="1" applyFill="1" applyBorder="1" applyAlignment="1">
      <alignment horizontal="center" vertical="center"/>
    </xf>
    <xf numFmtId="49" fontId="16" fillId="0" borderId="20" xfId="29" applyNumberFormat="1" applyFont="1" applyFill="1" applyBorder="1" applyAlignment="1">
      <alignment horizontal="left" vertical="center" wrapText="1"/>
    </xf>
    <xf numFmtId="49" fontId="16" fillId="0" borderId="16" xfId="29" applyNumberFormat="1" applyFont="1" applyFill="1" applyBorder="1" applyAlignment="1">
      <alignment horizontal="left" vertical="center" wrapText="1"/>
    </xf>
    <xf numFmtId="49" fontId="16" fillId="0" borderId="17" xfId="29" applyNumberFormat="1" applyFont="1" applyFill="1" applyBorder="1" applyAlignment="1">
      <alignment horizontal="left" vertical="center" wrapText="1"/>
    </xf>
    <xf numFmtId="4" fontId="16" fillId="0" borderId="5" xfId="29" applyNumberFormat="1" applyFont="1" applyFill="1" applyBorder="1" applyAlignment="1">
      <alignment horizontal="right" vertical="center" wrapText="1"/>
    </xf>
    <xf numFmtId="0" fontId="5" fillId="0" borderId="0" xfId="2" applyFont="1" applyAlignment="1">
      <alignment horizontal="left" vertical="justify" wrapText="1"/>
    </xf>
    <xf numFmtId="0" fontId="4" fillId="2" borderId="0" xfId="0" applyFont="1" applyFill="1" applyAlignment="1">
      <alignment horizontal="left" vertical="justify" wrapText="1"/>
    </xf>
    <xf numFmtId="0" fontId="8" fillId="0" borderId="5" xfId="32" applyFont="1" applyFill="1" applyBorder="1" applyAlignment="1">
      <alignment horizontal="center" vertical="center"/>
    </xf>
    <xf numFmtId="4" fontId="8" fillId="0" borderId="5" xfId="33" applyNumberFormat="1" applyFont="1" applyFill="1" applyBorder="1" applyAlignment="1">
      <alignment horizontal="center" vertical="center" wrapText="1"/>
    </xf>
    <xf numFmtId="0" fontId="16" fillId="0" borderId="5" xfId="29" applyFont="1" applyBorder="1" applyAlignment="1">
      <alignment horizontal="left" vertical="center"/>
    </xf>
    <xf numFmtId="49" fontId="16" fillId="0" borderId="5" xfId="29" applyNumberFormat="1" applyFont="1" applyFill="1" applyBorder="1" applyAlignment="1">
      <alignment horizontal="left" vertical="center" wrapText="1"/>
    </xf>
    <xf numFmtId="0" fontId="16" fillId="0" borderId="5" xfId="29" applyFont="1" applyBorder="1" applyAlignment="1">
      <alignment horizontal="left"/>
    </xf>
    <xf numFmtId="0" fontId="4" fillId="2" borderId="0" xfId="2" applyFont="1" applyFill="1" applyAlignment="1">
      <alignment horizontal="left" vertical="justify" wrapText="1"/>
    </xf>
    <xf numFmtId="0" fontId="8" fillId="0" borderId="5" xfId="29" applyFont="1" applyFill="1" applyBorder="1" applyAlignment="1">
      <alignment horizontal="center" vertical="center"/>
    </xf>
    <xf numFmtId="4" fontId="8" fillId="0" borderId="5" xfId="30" applyNumberFormat="1" applyFont="1" applyFill="1" applyBorder="1" applyAlignment="1">
      <alignment horizontal="center" vertical="center" wrapText="1"/>
    </xf>
    <xf numFmtId="0" fontId="8" fillId="0" borderId="5" xfId="29" applyFont="1" applyFill="1" applyBorder="1" applyAlignment="1">
      <alignment horizontal="center" vertical="center" wrapText="1"/>
    </xf>
    <xf numFmtId="0" fontId="5" fillId="0" borderId="0" xfId="2" applyFont="1" applyAlignment="1">
      <alignment horizontal="left" vertical="center" wrapText="1"/>
    </xf>
    <xf numFmtId="0" fontId="4" fillId="0" borderId="5" xfId="31" applyFont="1" applyFill="1" applyBorder="1" applyAlignment="1">
      <alignment horizontal="left" vertical="center"/>
    </xf>
    <xf numFmtId="4" fontId="16" fillId="0" borderId="5" xfId="2" applyNumberFormat="1" applyFont="1" applyBorder="1" applyAlignment="1">
      <alignment horizontal="right" vertical="center" wrapText="1"/>
    </xf>
    <xf numFmtId="4" fontId="16" fillId="0" borderId="20" xfId="29" applyNumberFormat="1" applyFont="1" applyFill="1" applyBorder="1" applyAlignment="1">
      <alignment horizontal="center" vertical="center" wrapText="1"/>
    </xf>
    <xf numFmtId="4" fontId="16" fillId="0" borderId="17" xfId="29" applyNumberFormat="1" applyFont="1" applyFill="1" applyBorder="1" applyAlignment="1">
      <alignment horizontal="center" vertical="center" wrapText="1"/>
    </xf>
    <xf numFmtId="49" fontId="16" fillId="0" borderId="5" xfId="29" applyNumberFormat="1" applyFont="1" applyFill="1" applyBorder="1" applyAlignment="1">
      <alignment horizontal="center" vertical="center" wrapText="1"/>
    </xf>
    <xf numFmtId="0" fontId="6" fillId="0" borderId="0" xfId="0" applyFont="1" applyAlignment="1">
      <alignment horizontal="left" vertical="center" wrapText="1"/>
    </xf>
    <xf numFmtId="0" fontId="14" fillId="4" borderId="20" xfId="27" applyFont="1" applyFill="1" applyBorder="1" applyAlignment="1">
      <alignment horizontal="left" vertical="center"/>
    </xf>
    <xf numFmtId="0" fontId="14" fillId="4" borderId="17" xfId="27" applyFont="1" applyFill="1" applyBorder="1" applyAlignment="1">
      <alignment horizontal="left" vertical="center"/>
    </xf>
    <xf numFmtId="0" fontId="14" fillId="4" borderId="5" xfId="27" applyFont="1" applyFill="1" applyBorder="1" applyAlignment="1">
      <alignment horizontal="left" vertical="center" wrapText="1"/>
    </xf>
    <xf numFmtId="4" fontId="14" fillId="4" borderId="5" xfId="27" applyNumberFormat="1" applyFont="1" applyFill="1" applyBorder="1" applyAlignment="1">
      <alignment horizontal="right" vertical="center" wrapText="1"/>
    </xf>
    <xf numFmtId="49" fontId="14" fillId="0" borderId="5" xfId="27" applyNumberFormat="1" applyFont="1" applyFill="1" applyBorder="1" applyAlignment="1">
      <alignment horizontal="center" vertical="center" wrapText="1"/>
    </xf>
    <xf numFmtId="4" fontId="14" fillId="0" borderId="5" xfId="27" applyNumberFormat="1" applyFont="1" applyFill="1" applyBorder="1" applyAlignment="1">
      <alignment horizontal="center" wrapText="1"/>
    </xf>
    <xf numFmtId="0" fontId="14" fillId="0" borderId="5" xfId="27" applyFont="1" applyBorder="1" applyAlignment="1">
      <alignment horizontal="center"/>
    </xf>
    <xf numFmtId="49" fontId="10" fillId="0" borderId="5" xfId="27" applyNumberFormat="1" applyFont="1" applyFill="1" applyBorder="1" applyAlignment="1">
      <alignment horizontal="left" vertical="center" wrapText="1"/>
    </xf>
    <xf numFmtId="4" fontId="8" fillId="0" borderId="5" xfId="27" applyNumberFormat="1" applyFont="1" applyFill="1" applyBorder="1" applyAlignment="1">
      <alignment horizontal="right" wrapText="1"/>
    </xf>
    <xf numFmtId="0" fontId="14" fillId="4" borderId="5" xfId="27" applyFont="1" applyFill="1" applyBorder="1" applyAlignment="1">
      <alignment horizontal="left" vertical="center"/>
    </xf>
    <xf numFmtId="4" fontId="14" fillId="4" borderId="5" xfId="28" applyNumberFormat="1" applyFont="1" applyFill="1" applyBorder="1" applyAlignment="1">
      <alignment horizontal="right" vertical="center" wrapText="1"/>
    </xf>
    <xf numFmtId="0" fontId="10" fillId="4" borderId="20" xfId="27" applyFont="1" applyFill="1" applyBorder="1" applyAlignment="1">
      <alignment horizontal="left" vertical="center"/>
    </xf>
    <xf numFmtId="0" fontId="10" fillId="4" borderId="17" xfId="27" applyFont="1" applyFill="1" applyBorder="1" applyAlignment="1">
      <alignment horizontal="left" vertical="center"/>
    </xf>
    <xf numFmtId="0" fontId="9" fillId="0" borderId="20"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4" fontId="14" fillId="4" borderId="20" xfId="28" applyNumberFormat="1" applyFont="1" applyFill="1" applyBorder="1" applyAlignment="1">
      <alignment horizontal="right" vertical="center" wrapText="1"/>
    </xf>
    <xf numFmtId="4" fontId="14" fillId="4" borderId="17" xfId="28" applyNumberFormat="1" applyFont="1" applyFill="1" applyBorder="1" applyAlignment="1">
      <alignment horizontal="right" vertical="center" wrapText="1"/>
    </xf>
    <xf numFmtId="49" fontId="14" fillId="0" borderId="20" xfId="27" applyNumberFormat="1" applyFont="1" applyFill="1" applyBorder="1" applyAlignment="1">
      <alignment horizontal="center" vertical="center" wrapText="1"/>
    </xf>
    <xf numFmtId="49" fontId="14" fillId="0" borderId="17" xfId="27" applyNumberFormat="1" applyFont="1" applyFill="1" applyBorder="1" applyAlignment="1">
      <alignment horizontal="center" vertical="center" wrapText="1"/>
    </xf>
    <xf numFmtId="4" fontId="14" fillId="0" borderId="20" xfId="27" applyNumberFormat="1" applyFont="1" applyFill="1" applyBorder="1" applyAlignment="1">
      <alignment horizontal="center" wrapText="1"/>
    </xf>
    <xf numFmtId="4" fontId="14" fillId="0" borderId="16" xfId="27" applyNumberFormat="1" applyFont="1" applyFill="1" applyBorder="1" applyAlignment="1">
      <alignment horizontal="center" wrapText="1"/>
    </xf>
    <xf numFmtId="4" fontId="14" fillId="0" borderId="17" xfId="27" applyNumberFormat="1" applyFont="1" applyFill="1" applyBorder="1" applyAlignment="1">
      <alignment horizontal="center" wrapText="1"/>
    </xf>
    <xf numFmtId="0" fontId="14" fillId="4" borderId="5" xfId="27" applyFont="1" applyFill="1" applyBorder="1" applyAlignment="1">
      <alignment horizontal="left" vertical="top"/>
    </xf>
    <xf numFmtId="4" fontId="14" fillId="4" borderId="5" xfId="28" applyNumberFormat="1" applyFont="1" applyFill="1" applyBorder="1" applyAlignment="1">
      <alignment horizontal="left" vertical="top" wrapText="1"/>
    </xf>
    <xf numFmtId="0" fontId="11" fillId="0" borderId="5" xfId="0" applyFont="1" applyBorder="1" applyAlignment="1">
      <alignment horizontal="left" vertical="center"/>
    </xf>
    <xf numFmtId="4" fontId="8" fillId="0" borderId="20" xfId="28" applyNumberFormat="1" applyFont="1" applyFill="1" applyBorder="1" applyAlignment="1">
      <alignment horizontal="right" vertical="center" wrapText="1"/>
    </xf>
    <xf numFmtId="4" fontId="8" fillId="0" borderId="17" xfId="28" applyNumberFormat="1" applyFont="1" applyFill="1" applyBorder="1" applyAlignment="1">
      <alignment horizontal="right" vertical="center" wrapText="1"/>
    </xf>
    <xf numFmtId="0" fontId="8" fillId="0" borderId="20" xfId="27" applyFont="1" applyFill="1" applyBorder="1" applyAlignment="1">
      <alignment horizontal="center" vertical="center" wrapText="1"/>
    </xf>
    <xf numFmtId="0" fontId="8" fillId="0" borderId="17" xfId="27" applyFont="1" applyFill="1" applyBorder="1" applyAlignment="1">
      <alignment horizontal="center" vertical="center" wrapText="1"/>
    </xf>
    <xf numFmtId="0" fontId="8" fillId="0" borderId="16" xfId="27" applyFont="1" applyFill="1" applyBorder="1" applyAlignment="1">
      <alignment horizontal="center" vertical="center" wrapText="1"/>
    </xf>
    <xf numFmtId="0" fontId="19" fillId="2" borderId="0" xfId="27" applyFont="1" applyFill="1" applyAlignment="1">
      <alignment horizontal="center" vertical="justify" wrapText="1"/>
    </xf>
    <xf numFmtId="0" fontId="8" fillId="0" borderId="5" xfId="27" applyFont="1" applyFill="1" applyBorder="1" applyAlignment="1">
      <alignment horizontal="center" vertical="center"/>
    </xf>
    <xf numFmtId="4" fontId="8" fillId="0" borderId="5" xfId="28" applyNumberFormat="1" applyFont="1" applyFill="1" applyBorder="1" applyAlignment="1">
      <alignment horizontal="center" vertical="center" wrapText="1"/>
    </xf>
    <xf numFmtId="0" fontId="8" fillId="0" borderId="5" xfId="27" applyFont="1" applyFill="1" applyBorder="1" applyAlignment="1">
      <alignment horizontal="center" vertical="center" wrapText="1"/>
    </xf>
    <xf numFmtId="49" fontId="16" fillId="0" borderId="5" xfId="24" applyNumberFormat="1" applyFont="1" applyFill="1" applyBorder="1" applyAlignment="1">
      <alignment horizontal="center" vertical="center" wrapText="1"/>
    </xf>
    <xf numFmtId="11" fontId="16" fillId="0" borderId="5" xfId="24" applyNumberFormat="1" applyFont="1" applyFill="1" applyBorder="1" applyAlignment="1">
      <alignment horizontal="right" wrapText="1"/>
    </xf>
    <xf numFmtId="0" fontId="8" fillId="0" borderId="5" xfId="24" applyFont="1" applyFill="1" applyBorder="1" applyAlignment="1">
      <alignment horizontal="left" vertical="center" wrapText="1"/>
    </xf>
    <xf numFmtId="4" fontId="8" fillId="0" borderId="5" xfId="24" applyNumberFormat="1" applyFont="1" applyFill="1" applyBorder="1" applyAlignment="1">
      <alignment horizontal="right" vertical="center" wrapText="1"/>
    </xf>
    <xf numFmtId="4" fontId="8" fillId="0" borderId="20" xfId="24" applyNumberFormat="1" applyFont="1" applyFill="1" applyBorder="1" applyAlignment="1">
      <alignment horizontal="center" vertical="center" wrapText="1"/>
    </xf>
    <xf numFmtId="4" fontId="8" fillId="0" borderId="17" xfId="24" applyNumberFormat="1" applyFont="1" applyFill="1" applyBorder="1" applyAlignment="1">
      <alignment horizontal="center" vertical="center" wrapText="1"/>
    </xf>
    <xf numFmtId="11" fontId="16" fillId="0" borderId="20" xfId="24" applyNumberFormat="1" applyFont="1" applyFill="1" applyBorder="1" applyAlignment="1">
      <alignment horizontal="center" wrapText="1"/>
    </xf>
    <xf numFmtId="11" fontId="16" fillId="0" borderId="17" xfId="24" applyNumberFormat="1" applyFont="1" applyFill="1" applyBorder="1" applyAlignment="1">
      <alignment horizontal="center" wrapText="1"/>
    </xf>
    <xf numFmtId="4" fontId="8" fillId="0" borderId="20" xfId="24" applyNumberFormat="1" applyFont="1" applyFill="1" applyBorder="1" applyAlignment="1">
      <alignment horizontal="right" vertical="center" wrapText="1"/>
    </xf>
    <xf numFmtId="4" fontId="8" fillId="0" borderId="17" xfId="24" applyNumberFormat="1" applyFont="1" applyFill="1" applyBorder="1" applyAlignment="1">
      <alignment horizontal="right" vertical="center" wrapText="1"/>
    </xf>
    <xf numFmtId="4" fontId="16" fillId="0" borderId="20" xfId="24" applyNumberFormat="1" applyFont="1" applyFill="1" applyBorder="1" applyAlignment="1">
      <alignment horizontal="center" wrapText="1"/>
    </xf>
    <xf numFmtId="4" fontId="16" fillId="0" borderId="17" xfId="24" applyNumberFormat="1" applyFont="1" applyFill="1" applyBorder="1" applyAlignment="1">
      <alignment horizontal="center" wrapText="1"/>
    </xf>
    <xf numFmtId="49" fontId="16" fillId="0" borderId="5" xfId="24" applyNumberFormat="1" applyFont="1" applyFill="1" applyBorder="1" applyAlignment="1">
      <alignment horizontal="left" vertical="top" wrapText="1"/>
    </xf>
    <xf numFmtId="4" fontId="16" fillId="0" borderId="5" xfId="24" applyNumberFormat="1" applyFont="1" applyFill="1" applyBorder="1" applyAlignment="1">
      <alignment horizontal="right" vertical="center" wrapText="1"/>
    </xf>
    <xf numFmtId="4" fontId="16" fillId="0" borderId="20" xfId="24" applyNumberFormat="1" applyFont="1" applyFill="1" applyBorder="1" applyAlignment="1">
      <alignment horizontal="right" vertical="center" wrapText="1"/>
    </xf>
    <xf numFmtId="4" fontId="16" fillId="0" borderId="17" xfId="24" applyNumberFormat="1" applyFont="1" applyFill="1" applyBorder="1" applyAlignment="1">
      <alignment horizontal="right" vertical="center" wrapText="1"/>
    </xf>
    <xf numFmtId="4" fontId="16" fillId="7" borderId="20" xfId="0" applyNumberFormat="1" applyFont="1" applyFill="1" applyBorder="1" applyAlignment="1">
      <alignment horizontal="right" vertical="center" wrapText="1"/>
    </xf>
    <xf numFmtId="4" fontId="16" fillId="7" borderId="17" xfId="0" applyNumberFormat="1" applyFont="1" applyFill="1" applyBorder="1" applyAlignment="1">
      <alignment horizontal="right" vertical="center" wrapText="1"/>
    </xf>
    <xf numFmtId="0" fontId="8" fillId="4" borderId="5" xfId="24" applyFont="1" applyFill="1" applyBorder="1" applyAlignment="1">
      <alignment horizontal="center" vertical="center"/>
    </xf>
    <xf numFmtId="4" fontId="16" fillId="0" borderId="5" xfId="24" applyNumberFormat="1" applyFont="1" applyFill="1" applyBorder="1" applyAlignment="1">
      <alignment horizontal="center" vertical="center" wrapText="1"/>
    </xf>
    <xf numFmtId="0" fontId="16" fillId="4" borderId="5" xfId="24" applyFont="1" applyFill="1" applyBorder="1" applyAlignment="1">
      <alignment horizontal="left" vertical="top"/>
    </xf>
    <xf numFmtId="0" fontId="5" fillId="0" borderId="12" xfId="0" applyFont="1" applyBorder="1" applyAlignment="1">
      <alignment horizontal="left" vertical="center" wrapText="1"/>
    </xf>
    <xf numFmtId="0" fontId="8" fillId="0" borderId="5" xfId="24" applyFont="1" applyFill="1" applyBorder="1" applyAlignment="1">
      <alignment horizontal="center" vertical="center"/>
    </xf>
    <xf numFmtId="0" fontId="8" fillId="0" borderId="5" xfId="24" applyFont="1" applyFill="1" applyBorder="1" applyAlignment="1">
      <alignment horizontal="center" vertical="center" wrapText="1"/>
    </xf>
    <xf numFmtId="4" fontId="16" fillId="0" borderId="20" xfId="24" applyNumberFormat="1" applyFont="1" applyFill="1" applyBorder="1" applyAlignment="1">
      <alignment vertical="center" wrapText="1"/>
    </xf>
    <xf numFmtId="4" fontId="16" fillId="0" borderId="17" xfId="24" applyNumberFormat="1" applyFont="1" applyFill="1" applyBorder="1" applyAlignment="1">
      <alignment vertical="center" wrapText="1"/>
    </xf>
    <xf numFmtId="4" fontId="16" fillId="0" borderId="20" xfId="24" applyNumberFormat="1" applyFont="1" applyFill="1" applyBorder="1" applyAlignment="1">
      <alignment horizontal="center" vertical="center" wrapText="1"/>
    </xf>
    <xf numFmtId="4" fontId="16" fillId="0" borderId="17" xfId="24" applyNumberFormat="1" applyFont="1" applyFill="1" applyBorder="1" applyAlignment="1">
      <alignment horizontal="center" vertical="center" wrapText="1"/>
    </xf>
    <xf numFmtId="4" fontId="8" fillId="0" borderId="21" xfId="25" applyNumberFormat="1" applyFont="1" applyFill="1" applyBorder="1" applyAlignment="1">
      <alignment horizontal="center" vertical="center" wrapText="1"/>
    </xf>
    <xf numFmtId="4" fontId="8" fillId="0" borderId="22" xfId="25" applyNumberFormat="1" applyFont="1" applyFill="1" applyBorder="1" applyAlignment="1">
      <alignment horizontal="center" vertical="center" wrapText="1"/>
    </xf>
    <xf numFmtId="4" fontId="8" fillId="0" borderId="39" xfId="25" applyNumberFormat="1" applyFont="1" applyFill="1" applyBorder="1" applyAlignment="1">
      <alignment horizontal="center" vertical="center" wrapText="1"/>
    </xf>
    <xf numFmtId="4" fontId="8" fillId="0" borderId="40" xfId="25" applyNumberFormat="1" applyFont="1" applyFill="1" applyBorder="1" applyAlignment="1">
      <alignment horizontal="center" vertical="center" wrapText="1"/>
    </xf>
    <xf numFmtId="0" fontId="16" fillId="4" borderId="5" xfId="12" applyFont="1" applyFill="1" applyBorder="1" applyAlignment="1">
      <alignment horizontal="left" vertical="center" wrapText="1"/>
    </xf>
    <xf numFmtId="0" fontId="16" fillId="4" borderId="5" xfId="12" applyFont="1" applyFill="1" applyBorder="1" applyAlignment="1">
      <alignment horizontal="left" vertical="center"/>
    </xf>
    <xf numFmtId="4" fontId="16" fillId="4" borderId="5" xfId="12" applyNumberFormat="1" applyFont="1" applyFill="1" applyBorder="1" applyAlignment="1">
      <alignment horizontal="right" vertical="center" wrapText="1"/>
    </xf>
    <xf numFmtId="49" fontId="16" fillId="0" borderId="5" xfId="12" applyNumberFormat="1" applyFont="1" applyFill="1" applyBorder="1" applyAlignment="1">
      <alignment horizontal="center" vertical="center" wrapText="1"/>
    </xf>
    <xf numFmtId="4" fontId="16" fillId="0" borderId="5" xfId="12" applyNumberFormat="1" applyFont="1" applyFill="1" applyBorder="1" applyAlignment="1">
      <alignment horizontal="center" wrapText="1"/>
    </xf>
    <xf numFmtId="0" fontId="16" fillId="0" borderId="5" xfId="12" applyFont="1" applyBorder="1" applyAlignment="1">
      <alignment horizontal="left" wrapText="1"/>
    </xf>
    <xf numFmtId="49" fontId="8" fillId="0" borderId="5" xfId="12" applyNumberFormat="1" applyFont="1" applyFill="1" applyBorder="1" applyAlignment="1">
      <alignment horizontal="left" vertical="center" wrapText="1"/>
    </xf>
    <xf numFmtId="4" fontId="8" fillId="0" borderId="5" xfId="12" applyNumberFormat="1" applyFont="1" applyFill="1" applyBorder="1" applyAlignment="1">
      <alignment horizontal="right" wrapText="1"/>
    </xf>
    <xf numFmtId="0" fontId="16" fillId="4" borderId="5" xfId="12" applyFont="1" applyFill="1" applyBorder="1" applyAlignment="1">
      <alignment horizontal="center" vertical="center" wrapText="1"/>
    </xf>
    <xf numFmtId="0" fontId="8" fillId="4" borderId="5" xfId="12" applyFont="1" applyFill="1" applyBorder="1" applyAlignment="1">
      <alignment horizontal="center" vertical="center"/>
    </xf>
    <xf numFmtId="4" fontId="8" fillId="4" borderId="5" xfId="13" applyNumberFormat="1" applyFont="1" applyFill="1" applyBorder="1" applyAlignment="1">
      <alignment horizontal="center" vertical="center" wrapText="1"/>
    </xf>
    <xf numFmtId="0" fontId="8" fillId="4" borderId="5" xfId="12" applyFont="1" applyFill="1" applyBorder="1" applyAlignment="1">
      <alignment horizontal="center" vertical="center" wrapText="1"/>
    </xf>
    <xf numFmtId="0" fontId="8" fillId="0" borderId="0" xfId="12" applyFont="1" applyBorder="1" applyAlignment="1">
      <alignment horizontal="center"/>
    </xf>
    <xf numFmtId="4" fontId="16" fillId="4" borderId="5" xfId="13" applyNumberFormat="1" applyFont="1" applyFill="1" applyBorder="1" applyAlignment="1">
      <alignment horizontal="right" vertical="center" wrapText="1"/>
    </xf>
    <xf numFmtId="0" fontId="16" fillId="0" borderId="5" xfId="12" applyFont="1" applyBorder="1" applyAlignment="1">
      <alignment horizontal="center"/>
    </xf>
    <xf numFmtId="0" fontId="16" fillId="4" borderId="5" xfId="12" applyFont="1" applyFill="1" applyBorder="1" applyAlignment="1">
      <alignment horizontal="left" vertical="top" wrapText="1"/>
    </xf>
    <xf numFmtId="4" fontId="16" fillId="4" borderId="5" xfId="13" applyNumberFormat="1" applyFont="1" applyFill="1" applyBorder="1" applyAlignment="1">
      <alignment horizontal="right" vertical="top" wrapText="1"/>
    </xf>
    <xf numFmtId="0" fontId="16" fillId="0" borderId="0" xfId="23" applyFont="1" applyBorder="1" applyAlignment="1">
      <alignment horizontal="left"/>
    </xf>
    <xf numFmtId="0" fontId="16" fillId="0" borderId="0" xfId="23" applyFont="1" applyBorder="1" applyAlignment="1">
      <alignment horizontal="center"/>
    </xf>
    <xf numFmtId="0" fontId="5" fillId="0" borderId="0" xfId="2" applyFont="1" applyBorder="1" applyAlignment="1">
      <alignment horizontal="left" vertical="center" wrapText="1"/>
    </xf>
    <xf numFmtId="0" fontId="16" fillId="2" borderId="0" xfId="12" applyFont="1" applyFill="1" applyAlignment="1">
      <alignment horizontal="left" vertical="justify"/>
    </xf>
    <xf numFmtId="0" fontId="16" fillId="2" borderId="0" xfId="23" applyFont="1" applyFill="1" applyAlignment="1">
      <alignment horizontal="left" vertical="justify" wrapText="1"/>
    </xf>
    <xf numFmtId="0" fontId="18" fillId="0" borderId="12" xfId="23" applyFont="1" applyBorder="1" applyAlignment="1">
      <alignment horizontal="center"/>
    </xf>
    <xf numFmtId="0" fontId="4" fillId="0" borderId="12" xfId="2" applyFont="1" applyBorder="1" applyAlignment="1">
      <alignment horizontal="center" wrapText="1"/>
    </xf>
    <xf numFmtId="0" fontId="4" fillId="0" borderId="0" xfId="2" applyFont="1" applyBorder="1" applyAlignment="1">
      <alignment horizontal="center" wrapText="1"/>
    </xf>
    <xf numFmtId="0" fontId="10" fillId="0" borderId="5" xfId="22" applyFont="1" applyFill="1" applyBorder="1" applyAlignment="1">
      <alignment horizontal="left" wrapText="1"/>
    </xf>
    <xf numFmtId="4" fontId="10" fillId="0" borderId="5" xfId="22" applyNumberFormat="1" applyFont="1" applyFill="1" applyBorder="1" applyAlignment="1">
      <alignment horizontal="right" wrapText="1"/>
    </xf>
    <xf numFmtId="43" fontId="5" fillId="0" borderId="5" xfId="21" applyFont="1" applyFill="1" applyBorder="1" applyAlignment="1">
      <alignment horizontal="right"/>
    </xf>
    <xf numFmtId="0" fontId="14" fillId="0" borderId="5" xfId="22" applyFont="1" applyBorder="1" applyAlignment="1">
      <alignment horizontal="center"/>
    </xf>
    <xf numFmtId="4" fontId="10" fillId="0" borderId="5" xfId="22" applyNumberFormat="1" applyFont="1" applyFill="1" applyBorder="1" applyAlignment="1">
      <alignment horizontal="center" wrapText="1"/>
    </xf>
    <xf numFmtId="0" fontId="8" fillId="4" borderId="20" xfId="23" applyFont="1" applyFill="1" applyBorder="1" applyAlignment="1">
      <alignment horizontal="center" vertical="center"/>
    </xf>
    <xf numFmtId="0" fontId="8" fillId="4" borderId="17" xfId="23" applyFont="1" applyFill="1" applyBorder="1" applyAlignment="1">
      <alignment horizontal="center" vertical="center"/>
    </xf>
    <xf numFmtId="0" fontId="16" fillId="0" borderId="20" xfId="23" applyFont="1" applyBorder="1" applyAlignment="1">
      <alignment horizontal="center" vertical="center" wrapText="1"/>
    </xf>
    <xf numFmtId="0" fontId="16" fillId="0" borderId="17" xfId="23" applyFont="1" applyBorder="1" applyAlignment="1">
      <alignment horizontal="center" vertical="center" wrapText="1"/>
    </xf>
    <xf numFmtId="0" fontId="8" fillId="4" borderId="16" xfId="23" applyFont="1" applyFill="1" applyBorder="1" applyAlignment="1">
      <alignment horizontal="center" vertical="center"/>
    </xf>
    <xf numFmtId="4" fontId="4" fillId="0" borderId="20" xfId="2" applyNumberFormat="1" applyFont="1" applyBorder="1" applyAlignment="1">
      <alignment horizontal="right" vertical="center" wrapText="1"/>
    </xf>
    <xf numFmtId="0" fontId="4" fillId="0" borderId="17" xfId="2" applyFont="1" applyBorder="1" applyAlignment="1">
      <alignment horizontal="right" vertical="center" wrapText="1"/>
    </xf>
    <xf numFmtId="0" fontId="16" fillId="0" borderId="16" xfId="23" applyFont="1" applyBorder="1" applyAlignment="1">
      <alignment horizontal="center" vertical="center" wrapText="1"/>
    </xf>
    <xf numFmtId="4" fontId="4" fillId="0" borderId="39" xfId="2" applyNumberFormat="1" applyFont="1" applyBorder="1" applyAlignment="1">
      <alignment horizontal="justify" vertical="center" wrapText="1"/>
    </xf>
    <xf numFmtId="4" fontId="4" fillId="0" borderId="53" xfId="2" applyNumberFormat="1" applyFont="1" applyBorder="1" applyAlignment="1">
      <alignment horizontal="justify" vertical="center" wrapText="1"/>
    </xf>
    <xf numFmtId="4" fontId="4" fillId="0" borderId="40" xfId="2" applyNumberFormat="1" applyFont="1" applyBorder="1" applyAlignment="1">
      <alignment horizontal="justify" vertical="center" wrapText="1"/>
    </xf>
    <xf numFmtId="0" fontId="7" fillId="0" borderId="5" xfId="15" applyFont="1" applyFill="1" applyBorder="1" applyAlignment="1">
      <alignment horizontal="left"/>
    </xf>
    <xf numFmtId="4" fontId="14" fillId="0" borderId="5" xfId="22" applyNumberFormat="1" applyFont="1" applyFill="1" applyBorder="1" applyAlignment="1">
      <alignment horizontal="right" wrapText="1"/>
    </xf>
    <xf numFmtId="4" fontId="14" fillId="0" borderId="5" xfId="22" applyNumberFormat="1" applyFont="1" applyBorder="1" applyAlignment="1">
      <alignment horizontal="right" wrapText="1"/>
    </xf>
    <xf numFmtId="43" fontId="4" fillId="0" borderId="5" xfId="21" applyFont="1" applyFill="1" applyBorder="1" applyAlignment="1">
      <alignment horizontal="right" vertical="center"/>
    </xf>
    <xf numFmtId="9" fontId="7" fillId="0" borderId="5" xfId="15" applyNumberFormat="1" applyFont="1" applyFill="1" applyBorder="1" applyAlignment="1">
      <alignment horizontal="center"/>
    </xf>
    <xf numFmtId="4" fontId="14" fillId="0" borderId="5" xfId="22" applyNumberFormat="1" applyFont="1" applyBorder="1" applyAlignment="1">
      <alignment horizontal="center" wrapText="1"/>
    </xf>
    <xf numFmtId="0" fontId="7" fillId="0" borderId="5" xfId="15" applyFont="1" applyFill="1" applyBorder="1" applyAlignment="1">
      <alignment horizontal="left" wrapText="1"/>
    </xf>
    <xf numFmtId="0" fontId="6" fillId="0" borderId="5" xfId="15" applyFont="1" applyFill="1" applyBorder="1" applyAlignment="1">
      <alignment horizontal="center"/>
    </xf>
    <xf numFmtId="4" fontId="14" fillId="0" borderId="5" xfId="12" applyNumberFormat="1" applyFont="1" applyBorder="1" applyAlignment="1">
      <alignment horizontal="center" wrapText="1"/>
    </xf>
    <xf numFmtId="49" fontId="8" fillId="0" borderId="5" xfId="22" applyNumberFormat="1" applyFont="1" applyFill="1" applyBorder="1" applyAlignment="1">
      <alignment horizontal="left" wrapText="1"/>
    </xf>
    <xf numFmtId="4" fontId="14" fillId="0" borderId="5" xfId="22" applyNumberFormat="1" applyFont="1" applyFill="1" applyBorder="1" applyAlignment="1">
      <alignment horizontal="center" wrapText="1"/>
    </xf>
    <xf numFmtId="0" fontId="14" fillId="0" borderId="5" xfId="22" applyFont="1" applyBorder="1" applyAlignment="1">
      <alignment horizontal="center" wrapText="1"/>
    </xf>
    <xf numFmtId="0" fontId="6" fillId="0" borderId="5" xfId="20" applyFont="1" applyFill="1" applyBorder="1" applyAlignment="1">
      <alignment horizontal="center"/>
    </xf>
    <xf numFmtId="0" fontId="17" fillId="0" borderId="0" xfId="0" applyFont="1" applyBorder="1" applyAlignment="1">
      <alignment horizontal="center"/>
    </xf>
    <xf numFmtId="49" fontId="10" fillId="0" borderId="20" xfId="22" applyNumberFormat="1" applyFont="1" applyFill="1" applyBorder="1" applyAlignment="1">
      <alignment horizontal="left" wrapText="1"/>
    </xf>
    <xf numFmtId="49" fontId="10" fillId="0" borderId="16" xfId="22" applyNumberFormat="1" applyFont="1" applyFill="1" applyBorder="1" applyAlignment="1">
      <alignment horizontal="left" wrapText="1"/>
    </xf>
    <xf numFmtId="49" fontId="10" fillId="0" borderId="17" xfId="22" applyNumberFormat="1" applyFont="1" applyFill="1" applyBorder="1" applyAlignment="1">
      <alignment horizontal="left" wrapText="1"/>
    </xf>
    <xf numFmtId="49" fontId="14" fillId="0" borderId="5" xfId="22" applyNumberFormat="1" applyFont="1" applyFill="1" applyBorder="1" applyAlignment="1">
      <alignment horizontal="left" vertical="center" wrapText="1"/>
    </xf>
    <xf numFmtId="4" fontId="14" fillId="0" borderId="5" xfId="22" applyNumberFormat="1" applyFont="1" applyFill="1" applyBorder="1" applyAlignment="1">
      <alignment horizontal="right" vertical="center" wrapText="1"/>
    </xf>
    <xf numFmtId="4" fontId="14" fillId="0" borderId="5" xfId="22" applyNumberFormat="1" applyFont="1" applyBorder="1" applyAlignment="1">
      <alignment horizontal="right" vertical="center" wrapText="1"/>
    </xf>
    <xf numFmtId="49" fontId="10" fillId="0" borderId="5" xfId="22" applyNumberFormat="1" applyFont="1" applyFill="1" applyBorder="1" applyAlignment="1">
      <alignment horizontal="left" vertical="center" wrapText="1"/>
    </xf>
    <xf numFmtId="0" fontId="0" fillId="2" borderId="0" xfId="0" applyFill="1" applyAlignment="1">
      <alignment horizontal="left" vertical="center" wrapText="1"/>
    </xf>
    <xf numFmtId="0" fontId="3" fillId="0" borderId="0" xfId="22" applyFont="1" applyAlignment="1">
      <alignment horizontal="center"/>
    </xf>
    <xf numFmtId="0" fontId="8" fillId="4" borderId="5" xfId="22" applyFont="1" applyFill="1" applyBorder="1" applyAlignment="1">
      <alignment horizontal="center" vertical="center"/>
    </xf>
    <xf numFmtId="4" fontId="8" fillId="4" borderId="5" xfId="16" applyNumberFormat="1" applyFont="1" applyFill="1" applyBorder="1" applyAlignment="1">
      <alignment horizontal="center" vertical="center" wrapText="1"/>
    </xf>
    <xf numFmtId="0" fontId="8" fillId="0" borderId="5" xfId="12" applyFont="1" applyFill="1" applyBorder="1" applyAlignment="1">
      <alignment horizontal="left" vertical="center" wrapText="1"/>
    </xf>
    <xf numFmtId="43" fontId="25" fillId="0" borderId="5" xfId="21" applyFont="1" applyFill="1" applyBorder="1" applyAlignment="1">
      <alignment horizontal="center" vertical="center"/>
    </xf>
    <xf numFmtId="43" fontId="5" fillId="0" borderId="5" xfId="21" applyFont="1" applyFill="1" applyBorder="1" applyAlignment="1">
      <alignment horizontal="center" vertical="center"/>
    </xf>
    <xf numFmtId="4" fontId="8" fillId="0" borderId="5" xfId="12" applyNumberFormat="1" applyFont="1" applyFill="1" applyBorder="1" applyAlignment="1">
      <alignment horizontal="center" vertical="center" wrapText="1"/>
    </xf>
    <xf numFmtId="43" fontId="5" fillId="0" borderId="20" xfId="21" applyFont="1" applyFill="1" applyBorder="1" applyAlignment="1">
      <alignment horizontal="center" vertical="center"/>
    </xf>
    <xf numFmtId="43" fontId="5" fillId="0" borderId="17" xfId="21" applyFont="1" applyFill="1" applyBorder="1" applyAlignment="1">
      <alignment horizontal="center" vertical="center"/>
    </xf>
    <xf numFmtId="49" fontId="16" fillId="0" borderId="5" xfId="12" applyNumberFormat="1" applyFont="1" applyFill="1" applyBorder="1" applyAlignment="1">
      <alignment horizontal="left" vertical="center" wrapText="1"/>
    </xf>
    <xf numFmtId="4" fontId="16" fillId="0" borderId="5" xfId="12" applyNumberFormat="1" applyFont="1" applyFill="1" applyBorder="1" applyAlignment="1">
      <alignment horizontal="right" vertical="center" wrapText="1"/>
    </xf>
    <xf numFmtId="4" fontId="16" fillId="0" borderId="5" xfId="12" applyNumberFormat="1" applyFont="1" applyBorder="1" applyAlignment="1">
      <alignment horizontal="center" vertical="center" wrapText="1"/>
    </xf>
    <xf numFmtId="49" fontId="16" fillId="0" borderId="20" xfId="12" applyNumberFormat="1" applyFont="1" applyFill="1" applyBorder="1" applyAlignment="1">
      <alignment horizontal="left" vertical="center" wrapText="1"/>
    </xf>
    <xf numFmtId="49" fontId="16" fillId="0" borderId="17" xfId="12" applyNumberFormat="1" applyFont="1" applyFill="1" applyBorder="1" applyAlignment="1">
      <alignment horizontal="left" vertical="center" wrapText="1"/>
    </xf>
    <xf numFmtId="0" fontId="4" fillId="0" borderId="20" xfId="20" applyFont="1" applyFill="1" applyBorder="1" applyAlignment="1">
      <alignment horizontal="left" vertical="center" wrapText="1"/>
    </xf>
    <xf numFmtId="0" fontId="4" fillId="0" borderId="17" xfId="20" applyFont="1" applyFill="1" applyBorder="1" applyAlignment="1">
      <alignment horizontal="left" vertical="center" wrapText="1"/>
    </xf>
    <xf numFmtId="0" fontId="5" fillId="0" borderId="0" xfId="20" applyFont="1" applyFill="1" applyBorder="1" applyAlignment="1">
      <alignment horizontal="center" vertical="center" wrapText="1"/>
    </xf>
    <xf numFmtId="0" fontId="8" fillId="4" borderId="5" xfId="12" applyFont="1" applyFill="1" applyBorder="1" applyAlignment="1">
      <alignment horizontal="left" vertical="center"/>
    </xf>
    <xf numFmtId="49" fontId="8" fillId="0" borderId="20" xfId="12" applyNumberFormat="1" applyFont="1" applyFill="1" applyBorder="1" applyAlignment="1">
      <alignment horizontal="left" wrapText="1"/>
    </xf>
    <xf numFmtId="49" fontId="8" fillId="0" borderId="17" xfId="12" applyNumberFormat="1" applyFont="1" applyFill="1" applyBorder="1" applyAlignment="1">
      <alignment horizontal="left" wrapText="1"/>
    </xf>
    <xf numFmtId="43" fontId="5" fillId="0" borderId="5" xfId="21" applyFont="1" applyFill="1" applyBorder="1" applyAlignment="1">
      <alignment horizontal="center"/>
    </xf>
    <xf numFmtId="4" fontId="8" fillId="0" borderId="5" xfId="12" applyNumberFormat="1" applyFont="1" applyFill="1" applyBorder="1" applyAlignment="1">
      <alignment horizontal="center" wrapText="1"/>
    </xf>
    <xf numFmtId="4" fontId="16" fillId="0" borderId="20" xfId="12" applyNumberFormat="1" applyFont="1" applyFill="1" applyBorder="1" applyAlignment="1">
      <alignment horizontal="right" vertical="center" wrapText="1"/>
    </xf>
    <xf numFmtId="4" fontId="16" fillId="0" borderId="17" xfId="12" applyNumberFormat="1" applyFont="1" applyFill="1" applyBorder="1" applyAlignment="1">
      <alignment horizontal="right" vertical="center" wrapText="1"/>
    </xf>
    <xf numFmtId="164" fontId="4" fillId="0" borderId="5" xfId="21" applyNumberFormat="1" applyFont="1" applyFill="1" applyBorder="1" applyAlignment="1">
      <alignment horizontal="right" vertical="center"/>
    </xf>
    <xf numFmtId="4" fontId="16" fillId="0" borderId="5" xfId="12" applyNumberFormat="1" applyFont="1" applyBorder="1" applyAlignment="1">
      <alignment horizontal="right" vertical="center" wrapText="1"/>
    </xf>
    <xf numFmtId="4" fontId="16" fillId="0" borderId="5" xfId="12" applyNumberFormat="1" applyFont="1" applyBorder="1" applyAlignment="1">
      <alignment horizontal="center" vertical="top" wrapText="1"/>
    </xf>
    <xf numFmtId="4" fontId="16" fillId="0" borderId="5" xfId="18" applyNumberFormat="1" applyFont="1" applyFill="1" applyBorder="1" applyAlignment="1">
      <alignment horizontal="right" vertical="center" wrapText="1"/>
    </xf>
    <xf numFmtId="4" fontId="16" fillId="0" borderId="5" xfId="18" applyNumberFormat="1" applyFont="1" applyFill="1" applyBorder="1" applyAlignment="1">
      <alignment horizontal="center" wrapText="1"/>
    </xf>
    <xf numFmtId="4" fontId="16" fillId="0" borderId="5" xfId="12" applyNumberFormat="1" applyFont="1" applyBorder="1" applyAlignment="1">
      <alignment horizontal="center" wrapText="1"/>
    </xf>
    <xf numFmtId="0" fontId="5" fillId="0" borderId="0" xfId="0" applyFont="1" applyAlignment="1">
      <alignment horizontal="left" vertical="center" wrapText="1"/>
    </xf>
    <xf numFmtId="0" fontId="4" fillId="2" borderId="0" xfId="17" applyFont="1" applyFill="1" applyBorder="1" applyAlignment="1">
      <alignment horizontal="left" vertical="top" wrapText="1"/>
    </xf>
    <xf numFmtId="0" fontId="8" fillId="4" borderId="5" xfId="18" applyFont="1" applyFill="1" applyBorder="1" applyAlignment="1">
      <alignment horizontal="center" vertical="center"/>
    </xf>
    <xf numFmtId="4" fontId="8" fillId="4" borderId="5" xfId="19" applyNumberFormat="1" applyFont="1" applyFill="1" applyBorder="1" applyAlignment="1">
      <alignment horizontal="center" vertical="center" wrapText="1"/>
    </xf>
    <xf numFmtId="4" fontId="8" fillId="0" borderId="5" xfId="10" applyNumberFormat="1" applyFont="1" applyFill="1" applyBorder="1" applyAlignment="1">
      <alignment horizontal="right" wrapText="1"/>
    </xf>
    <xf numFmtId="4" fontId="16" fillId="0" borderId="5" xfId="10" applyNumberFormat="1" applyFont="1" applyFill="1" applyBorder="1" applyAlignment="1">
      <alignment horizontal="center" wrapText="1"/>
    </xf>
    <xf numFmtId="0" fontId="16" fillId="0" borderId="5" xfId="10" applyFont="1" applyBorder="1" applyAlignment="1">
      <alignment horizontal="center"/>
    </xf>
    <xf numFmtId="0" fontId="5" fillId="0" borderId="0" xfId="0" applyFont="1" applyBorder="1" applyAlignment="1">
      <alignment horizontal="left" vertical="center" wrapText="1"/>
    </xf>
    <xf numFmtId="0" fontId="6" fillId="0" borderId="0" xfId="0" applyFont="1" applyFill="1" applyAlignment="1">
      <alignment vertical="center" wrapText="1"/>
    </xf>
    <xf numFmtId="0" fontId="8" fillId="0" borderId="5" xfId="18" applyFont="1" applyFill="1" applyBorder="1" applyAlignment="1">
      <alignment horizontal="left" vertical="center" wrapText="1"/>
    </xf>
    <xf numFmtId="4" fontId="8" fillId="0" borderId="5" xfId="18" applyNumberFormat="1" applyFont="1" applyFill="1" applyBorder="1" applyAlignment="1">
      <alignment horizontal="right" vertical="center" wrapText="1"/>
    </xf>
    <xf numFmtId="0" fontId="7" fillId="2" borderId="0" xfId="0" applyFont="1" applyFill="1" applyAlignment="1">
      <alignment horizontal="left" vertical="justify" wrapText="1"/>
    </xf>
    <xf numFmtId="49" fontId="16" fillId="0" borderId="5" xfId="18" applyNumberFormat="1" applyFont="1" applyFill="1" applyBorder="1" applyAlignment="1">
      <alignment horizontal="left" vertical="center" wrapText="1"/>
    </xf>
    <xf numFmtId="4" fontId="16" fillId="0" borderId="55" xfId="14" applyNumberFormat="1" applyFont="1" applyFill="1" applyBorder="1" applyAlignment="1">
      <alignment horizontal="left" wrapText="1"/>
    </xf>
    <xf numFmtId="4" fontId="16" fillId="0" borderId="47" xfId="14" applyNumberFormat="1" applyFont="1" applyFill="1" applyBorder="1" applyAlignment="1">
      <alignment horizontal="left" wrapText="1"/>
    </xf>
    <xf numFmtId="4" fontId="16" fillId="0" borderId="54" xfId="14" applyNumberFormat="1" applyFont="1" applyFill="1" applyBorder="1" applyAlignment="1">
      <alignment horizontal="left" wrapText="1"/>
    </xf>
    <xf numFmtId="49" fontId="8" fillId="0" borderId="20" xfId="14" applyNumberFormat="1" applyFont="1" applyFill="1" applyBorder="1" applyAlignment="1">
      <alignment horizontal="left" wrapText="1"/>
    </xf>
    <xf numFmtId="49" fontId="8" fillId="0" borderId="16" xfId="14" applyNumberFormat="1" applyFont="1" applyFill="1" applyBorder="1" applyAlignment="1">
      <alignment horizontal="left" wrapText="1"/>
    </xf>
    <xf numFmtId="4" fontId="16" fillId="0" borderId="5" xfId="10" applyNumberFormat="1" applyFont="1" applyFill="1" applyBorder="1" applyAlignment="1">
      <alignment horizontal="right" vertical="center" wrapText="1"/>
    </xf>
    <xf numFmtId="0" fontId="16" fillId="0" borderId="20" xfId="10" applyFont="1" applyBorder="1" applyAlignment="1">
      <alignment horizontal="center"/>
    </xf>
    <xf numFmtId="0" fontId="16" fillId="0" borderId="16" xfId="10" applyFont="1" applyBorder="1" applyAlignment="1">
      <alignment horizontal="center"/>
    </xf>
    <xf numFmtId="0" fontId="16" fillId="0" borderId="17" xfId="10" applyFont="1" applyBorder="1" applyAlignment="1">
      <alignment horizontal="center"/>
    </xf>
    <xf numFmtId="4" fontId="8" fillId="4" borderId="5" xfId="11" applyNumberFormat="1" applyFont="1" applyFill="1" applyBorder="1" applyAlignment="1">
      <alignment horizontal="center" vertical="center" wrapText="1"/>
    </xf>
    <xf numFmtId="4" fontId="16" fillId="0" borderId="5" xfId="10" applyNumberFormat="1" applyFont="1" applyFill="1" applyBorder="1" applyAlignment="1">
      <alignment horizontal="right" wrapText="1"/>
    </xf>
    <xf numFmtId="49" fontId="16" fillId="0" borderId="20" xfId="14" applyNumberFormat="1" applyFont="1" applyFill="1" applyBorder="1" applyAlignment="1">
      <alignment horizontal="left" wrapText="1"/>
    </xf>
    <xf numFmtId="49" fontId="16" fillId="0" borderId="16" xfId="14" applyNumberFormat="1" applyFont="1" applyFill="1" applyBorder="1" applyAlignment="1">
      <alignment horizontal="left" wrapText="1"/>
    </xf>
    <xf numFmtId="49" fontId="16" fillId="0" borderId="17" xfId="14" applyNumberFormat="1" applyFont="1" applyFill="1" applyBorder="1" applyAlignment="1">
      <alignment horizontal="left" wrapText="1"/>
    </xf>
    <xf numFmtId="4" fontId="14" fillId="7" borderId="20" xfId="0" applyNumberFormat="1" applyFont="1" applyFill="1" applyBorder="1" applyAlignment="1">
      <alignment horizontal="right" wrapText="1"/>
    </xf>
    <xf numFmtId="4" fontId="14" fillId="7" borderId="17" xfId="0" applyNumberFormat="1" applyFont="1" applyFill="1" applyBorder="1" applyAlignment="1">
      <alignment horizontal="right" wrapText="1"/>
    </xf>
    <xf numFmtId="49" fontId="8" fillId="0" borderId="20" xfId="12" applyNumberFormat="1" applyFont="1" applyFill="1" applyBorder="1" applyAlignment="1">
      <alignment horizontal="center" wrapText="1"/>
    </xf>
    <xf numFmtId="49" fontId="8" fillId="0" borderId="16" xfId="12" applyNumberFormat="1" applyFont="1" applyFill="1" applyBorder="1" applyAlignment="1">
      <alignment horizontal="center" wrapText="1"/>
    </xf>
    <xf numFmtId="49" fontId="8" fillId="0" borderId="17" xfId="12" applyNumberFormat="1" applyFont="1" applyFill="1" applyBorder="1" applyAlignment="1">
      <alignment horizontal="center" wrapText="1"/>
    </xf>
    <xf numFmtId="0" fontId="5" fillId="0" borderId="0" xfId="0" applyFont="1" applyBorder="1" applyAlignment="1">
      <alignment horizontal="left" vertical="center"/>
    </xf>
    <xf numFmtId="0" fontId="4" fillId="2" borderId="0" xfId="15" applyFont="1" applyFill="1" applyBorder="1" applyAlignment="1">
      <alignment horizontal="left" vertical="top" wrapText="1"/>
    </xf>
    <xf numFmtId="0" fontId="8" fillId="4" borderId="5" xfId="14" applyFont="1" applyFill="1" applyBorder="1" applyAlignment="1">
      <alignment horizontal="center" vertical="center"/>
    </xf>
    <xf numFmtId="0" fontId="8" fillId="4" borderId="21" xfId="14" applyFont="1" applyFill="1" applyBorder="1" applyAlignment="1">
      <alignment horizontal="center" vertical="center" wrapText="1"/>
    </xf>
    <xf numFmtId="0" fontId="8" fillId="4" borderId="12" xfId="14" applyFont="1" applyFill="1" applyBorder="1" applyAlignment="1">
      <alignment horizontal="center" vertical="center" wrapText="1"/>
    </xf>
    <xf numFmtId="0" fontId="8" fillId="4" borderId="22" xfId="14" applyFont="1" applyFill="1" applyBorder="1" applyAlignment="1">
      <alignment horizontal="center" vertical="center" wrapText="1"/>
    </xf>
    <xf numFmtId="0" fontId="8" fillId="4" borderId="14" xfId="14" applyFont="1" applyFill="1" applyBorder="1" applyAlignment="1">
      <alignment horizontal="center" vertical="center" wrapText="1"/>
    </xf>
    <xf numFmtId="0" fontId="8" fillId="4" borderId="0" xfId="14" applyFont="1" applyFill="1" applyBorder="1" applyAlignment="1">
      <alignment horizontal="center" vertical="center" wrapText="1"/>
    </xf>
    <xf numFmtId="0" fontId="8" fillId="4" borderId="15" xfId="14" applyFont="1" applyFill="1" applyBorder="1" applyAlignment="1">
      <alignment horizontal="center" vertical="center" wrapText="1"/>
    </xf>
    <xf numFmtId="49" fontId="16" fillId="0" borderId="5" xfId="12" applyNumberFormat="1" applyFont="1" applyFill="1" applyBorder="1" applyAlignment="1">
      <alignment horizontal="left" wrapText="1"/>
    </xf>
    <xf numFmtId="4" fontId="16" fillId="0" borderId="5" xfId="12" applyNumberFormat="1" applyFont="1" applyFill="1" applyBorder="1" applyAlignment="1">
      <alignment horizontal="right" wrapText="1"/>
    </xf>
    <xf numFmtId="4" fontId="16" fillId="0" borderId="39" xfId="12" applyNumberFormat="1" applyFont="1" applyFill="1" applyBorder="1" applyAlignment="1">
      <alignment horizontal="center" wrapText="1"/>
    </xf>
    <xf numFmtId="4" fontId="16" fillId="0" borderId="53" xfId="12" applyNumberFormat="1" applyFont="1" applyFill="1" applyBorder="1" applyAlignment="1">
      <alignment horizontal="center" wrapText="1"/>
    </xf>
    <xf numFmtId="4" fontId="16" fillId="0" borderId="40" xfId="12" applyNumberFormat="1" applyFont="1" applyFill="1" applyBorder="1" applyAlignment="1">
      <alignment horizontal="center" wrapText="1"/>
    </xf>
    <xf numFmtId="0" fontId="8" fillId="4" borderId="21" xfId="14" applyFont="1" applyFill="1" applyBorder="1" applyAlignment="1">
      <alignment horizontal="center" vertical="center"/>
    </xf>
    <xf numFmtId="0" fontId="8" fillId="4" borderId="12" xfId="14" applyFont="1" applyFill="1" applyBorder="1" applyAlignment="1">
      <alignment horizontal="center" vertical="center"/>
    </xf>
    <xf numFmtId="0" fontId="8" fillId="4" borderId="22" xfId="14" applyFont="1" applyFill="1" applyBorder="1" applyAlignment="1">
      <alignment horizontal="center" vertical="center"/>
    </xf>
    <xf numFmtId="0" fontId="8" fillId="4" borderId="39" xfId="14" applyFont="1" applyFill="1" applyBorder="1" applyAlignment="1">
      <alignment horizontal="center" vertical="center"/>
    </xf>
    <xf numFmtId="0" fontId="8" fillId="4" borderId="53" xfId="14" applyFont="1" applyFill="1" applyBorder="1" applyAlignment="1">
      <alignment horizontal="center" vertical="center"/>
    </xf>
    <xf numFmtId="0" fontId="8" fillId="4" borderId="40" xfId="14" applyFont="1" applyFill="1" applyBorder="1" applyAlignment="1">
      <alignment horizontal="center" vertical="center"/>
    </xf>
    <xf numFmtId="4" fontId="8" fillId="4" borderId="21" xfId="16" applyNumberFormat="1" applyFont="1" applyFill="1" applyBorder="1" applyAlignment="1">
      <alignment horizontal="center" vertical="center" wrapText="1"/>
    </xf>
    <xf numFmtId="4" fontId="8" fillId="4" borderId="22" xfId="16" applyNumberFormat="1" applyFont="1" applyFill="1" applyBorder="1" applyAlignment="1">
      <alignment horizontal="center" vertical="center" wrapText="1"/>
    </xf>
    <xf numFmtId="4" fontId="8" fillId="4" borderId="39" xfId="16" applyNumberFormat="1" applyFont="1" applyFill="1" applyBorder="1" applyAlignment="1">
      <alignment horizontal="center" vertical="center" wrapText="1"/>
    </xf>
    <xf numFmtId="4" fontId="8" fillId="4" borderId="40" xfId="16" applyNumberFormat="1" applyFont="1" applyFill="1" applyBorder="1" applyAlignment="1">
      <alignment horizontal="center" vertical="center" wrapText="1"/>
    </xf>
    <xf numFmtId="0" fontId="16" fillId="2" borderId="0" xfId="12" applyFont="1" applyFill="1" applyAlignment="1">
      <alignment horizontal="justify" vertical="justify" wrapText="1"/>
    </xf>
    <xf numFmtId="4" fontId="16" fillId="0" borderId="12" xfId="14" applyNumberFormat="1" applyFont="1" applyFill="1" applyBorder="1" applyAlignment="1">
      <alignment horizontal="left" wrapText="1"/>
    </xf>
    <xf numFmtId="4" fontId="16" fillId="0" borderId="22" xfId="14" applyNumberFormat="1" applyFont="1" applyFill="1" applyBorder="1" applyAlignment="1">
      <alignment horizontal="left" wrapText="1"/>
    </xf>
    <xf numFmtId="4" fontId="8" fillId="0" borderId="5" xfId="0" applyNumberFormat="1" applyFont="1" applyBorder="1" applyAlignment="1">
      <alignment horizontal="right" vertical="center" wrapText="1"/>
    </xf>
    <xf numFmtId="4" fontId="16" fillId="0" borderId="5" xfId="0" applyNumberFormat="1" applyFont="1" applyBorder="1" applyAlignment="1">
      <alignment horizontal="right" vertical="center" wrapText="1"/>
    </xf>
    <xf numFmtId="0" fontId="16" fillId="0" borderId="5" xfId="10" applyFont="1" applyBorder="1" applyAlignment="1">
      <alignment horizontal="center" vertical="center" wrapText="1"/>
    </xf>
    <xf numFmtId="4" fontId="8" fillId="0" borderId="5" xfId="10" applyNumberFormat="1" applyFont="1" applyFill="1" applyBorder="1" applyAlignment="1">
      <alignment horizontal="right" vertical="center" wrapText="1"/>
    </xf>
    <xf numFmtId="4" fontId="8" fillId="0" borderId="5" xfId="10" applyNumberFormat="1" applyFont="1" applyFill="1" applyBorder="1" applyAlignment="1">
      <alignment horizontal="center" vertical="center" wrapText="1"/>
    </xf>
    <xf numFmtId="4" fontId="14" fillId="0" borderId="47" xfId="10" applyNumberFormat="1" applyFont="1" applyFill="1" applyBorder="1" applyAlignment="1">
      <alignment horizontal="center" vertical="center" wrapText="1"/>
    </xf>
    <xf numFmtId="4" fontId="14" fillId="0" borderId="0" xfId="10" applyNumberFormat="1" applyFont="1" applyFill="1" applyBorder="1" applyAlignment="1">
      <alignment horizontal="center" vertical="center" wrapText="1"/>
    </xf>
    <xf numFmtId="4" fontId="14" fillId="0" borderId="5" xfId="10" applyNumberFormat="1" applyFont="1" applyFill="1" applyBorder="1" applyAlignment="1">
      <alignment horizontal="right" vertical="center" wrapText="1"/>
    </xf>
    <xf numFmtId="4" fontId="14" fillId="0" borderId="20" xfId="10" applyNumberFormat="1" applyFont="1" applyFill="1" applyBorder="1" applyAlignment="1">
      <alignment horizontal="right" vertical="center" wrapText="1"/>
    </xf>
    <xf numFmtId="4" fontId="14" fillId="0" borderId="17" xfId="10" applyNumberFormat="1" applyFont="1" applyFill="1" applyBorder="1" applyAlignment="1">
      <alignment horizontal="right" vertical="center" wrapText="1"/>
    </xf>
    <xf numFmtId="0" fontId="8" fillId="4" borderId="5" xfId="10" applyFont="1" applyFill="1" applyBorder="1" applyAlignment="1">
      <alignment horizontal="center" vertical="center" wrapText="1"/>
    </xf>
    <xf numFmtId="4" fontId="6" fillId="0" borderId="5" xfId="0" applyNumberFormat="1" applyFont="1" applyBorder="1" applyAlignment="1">
      <alignment horizontal="right" wrapText="1"/>
    </xf>
    <xf numFmtId="4" fontId="6" fillId="0" borderId="20" xfId="0" applyNumberFormat="1" applyFont="1" applyBorder="1" applyAlignment="1">
      <alignment horizontal="right" wrapText="1"/>
    </xf>
    <xf numFmtId="4" fontId="6" fillId="0" borderId="17" xfId="0" applyNumberFormat="1" applyFont="1" applyBorder="1" applyAlignment="1">
      <alignment horizontal="right" wrapText="1"/>
    </xf>
    <xf numFmtId="0" fontId="4" fillId="2" borderId="0" xfId="0" applyFont="1" applyFill="1" applyAlignment="1">
      <alignment horizontal="justify" vertical="justify" wrapText="1"/>
    </xf>
    <xf numFmtId="0" fontId="8" fillId="4" borderId="5" xfId="10" applyFont="1" applyFill="1" applyBorder="1" applyAlignment="1">
      <alignment horizontal="center" vertical="center"/>
    </xf>
    <xf numFmtId="4" fontId="6" fillId="0" borderId="0" xfId="0" applyNumberFormat="1" applyFont="1" applyBorder="1" applyAlignment="1">
      <alignment horizontal="center" wrapText="1"/>
    </xf>
    <xf numFmtId="4" fontId="14" fillId="0" borderId="0" xfId="10" applyNumberFormat="1" applyFont="1" applyFill="1" applyBorder="1" applyAlignment="1">
      <alignment horizontal="right" vertical="center" wrapText="1"/>
    </xf>
    <xf numFmtId="4" fontId="6" fillId="0" borderId="16" xfId="0" applyNumberFormat="1" applyFont="1" applyBorder="1" applyAlignment="1">
      <alignment horizontal="center" wrapText="1"/>
    </xf>
    <xf numFmtId="49" fontId="16" fillId="0" borderId="5" xfId="6" applyNumberFormat="1" applyFont="1" applyFill="1" applyBorder="1" applyAlignment="1">
      <alignment horizontal="left" vertical="center" wrapText="1"/>
    </xf>
    <xf numFmtId="4" fontId="14" fillId="0" borderId="20" xfId="6" applyNumberFormat="1" applyFont="1" applyFill="1" applyBorder="1" applyAlignment="1">
      <alignment horizontal="justify" vertical="center" wrapText="1"/>
    </xf>
    <xf numFmtId="4" fontId="14" fillId="0" borderId="16" xfId="6" applyNumberFormat="1" applyFont="1" applyFill="1" applyBorder="1" applyAlignment="1">
      <alignment horizontal="justify" vertical="center" wrapText="1"/>
    </xf>
    <xf numFmtId="4" fontId="14" fillId="0" borderId="17" xfId="6" applyNumberFormat="1" applyFont="1" applyFill="1" applyBorder="1" applyAlignment="1">
      <alignment horizontal="justify" vertical="center" wrapText="1"/>
    </xf>
    <xf numFmtId="49" fontId="8" fillId="0" borderId="5" xfId="6" applyNumberFormat="1" applyFont="1" applyFill="1" applyBorder="1" applyAlignment="1">
      <alignment horizontal="left" vertical="center" wrapText="1"/>
    </xf>
    <xf numFmtId="4" fontId="16" fillId="0" borderId="5" xfId="6" applyNumberFormat="1" applyFont="1" applyFill="1" applyBorder="1" applyAlignment="1">
      <alignment horizontal="center" wrapText="1"/>
    </xf>
    <xf numFmtId="0" fontId="8" fillId="4" borderId="5" xfId="1" applyFont="1" applyFill="1" applyBorder="1" applyAlignment="1">
      <alignment horizontal="center" vertical="center"/>
    </xf>
    <xf numFmtId="4" fontId="8" fillId="4" borderId="5" xfId="5" applyNumberFormat="1" applyFont="1" applyFill="1" applyBorder="1" applyAlignment="1">
      <alignment horizontal="center" vertical="center" wrapText="1"/>
    </xf>
    <xf numFmtId="49" fontId="14" fillId="0" borderId="5" xfId="1" applyNumberFormat="1" applyFont="1" applyFill="1" applyBorder="1" applyAlignment="1">
      <alignment horizontal="center" vertical="center"/>
    </xf>
    <xf numFmtId="4" fontId="14" fillId="0" borderId="5" xfId="1" applyNumberFormat="1" applyFont="1" applyFill="1" applyBorder="1" applyAlignment="1">
      <alignment horizontal="center" vertical="center" wrapText="1"/>
    </xf>
    <xf numFmtId="49" fontId="14" fillId="0" borderId="5" xfId="1" applyNumberFormat="1" applyFont="1" applyFill="1" applyBorder="1" applyAlignment="1">
      <alignment horizontal="center" vertical="center" wrapText="1"/>
    </xf>
    <xf numFmtId="4" fontId="14" fillId="0" borderId="16" xfId="1" applyNumberFormat="1" applyFont="1" applyFill="1" applyBorder="1" applyAlignment="1">
      <alignment horizontal="center" vertical="center" wrapText="1"/>
    </xf>
    <xf numFmtId="49" fontId="14" fillId="0" borderId="20" xfId="1" applyNumberFormat="1" applyFont="1" applyFill="1" applyBorder="1" applyAlignment="1">
      <alignment horizontal="center" vertical="center" wrapText="1"/>
    </xf>
    <xf numFmtId="49" fontId="14" fillId="0" borderId="16" xfId="1" applyNumberFormat="1" applyFont="1" applyFill="1" applyBorder="1" applyAlignment="1">
      <alignment horizontal="center" vertical="center" wrapText="1"/>
    </xf>
    <xf numFmtId="49" fontId="14" fillId="0" borderId="17" xfId="1" applyNumberFormat="1" applyFont="1" applyFill="1" applyBorder="1" applyAlignment="1">
      <alignment horizontal="center" vertical="center" wrapText="1"/>
    </xf>
    <xf numFmtId="0" fontId="10" fillId="0" borderId="20"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10" fillId="0" borderId="17" xfId="1" applyFont="1" applyFill="1" applyBorder="1" applyAlignment="1">
      <alignment horizontal="left" vertical="center" wrapText="1"/>
    </xf>
    <xf numFmtId="4" fontId="10" fillId="0" borderId="20" xfId="1" applyNumberFormat="1" applyFont="1" applyFill="1" applyBorder="1" applyAlignment="1">
      <alignment horizontal="center" vertical="center" wrapText="1"/>
    </xf>
    <xf numFmtId="4" fontId="10" fillId="0" borderId="16" xfId="1" applyNumberFormat="1" applyFont="1" applyFill="1" applyBorder="1" applyAlignment="1">
      <alignment horizontal="center" vertical="center" wrapText="1"/>
    </xf>
    <xf numFmtId="4" fontId="10" fillId="0" borderId="17" xfId="1" applyNumberFormat="1" applyFont="1" applyFill="1" applyBorder="1" applyAlignment="1">
      <alignment horizontal="center" vertical="center" wrapText="1"/>
    </xf>
    <xf numFmtId="49" fontId="14" fillId="0" borderId="5" xfId="9" applyNumberFormat="1" applyFont="1" applyFill="1" applyBorder="1" applyAlignment="1">
      <alignment horizontal="left" vertical="center" wrapText="1"/>
    </xf>
    <xf numFmtId="4" fontId="14" fillId="4" borderId="20" xfId="1" applyNumberFormat="1" applyFont="1" applyFill="1" applyBorder="1" applyAlignment="1">
      <alignment horizontal="center" vertical="center" wrapText="1"/>
    </xf>
    <xf numFmtId="4" fontId="14" fillId="4" borderId="17" xfId="1" applyNumberFormat="1" applyFont="1" applyFill="1" applyBorder="1" applyAlignment="1">
      <alignment horizontal="center" vertical="center" wrapText="1"/>
    </xf>
    <xf numFmtId="49" fontId="14" fillId="0" borderId="5" xfId="1" applyNumberFormat="1" applyFont="1" applyFill="1" applyBorder="1" applyAlignment="1">
      <alignment horizontal="left" vertical="center" wrapText="1"/>
    </xf>
    <xf numFmtId="4" fontId="14" fillId="0" borderId="5" xfId="1" applyNumberFormat="1" applyFont="1" applyFill="1" applyBorder="1" applyAlignment="1">
      <alignment horizontal="left" vertical="center" wrapText="1"/>
    </xf>
    <xf numFmtId="4" fontId="16" fillId="0" borderId="20" xfId="6" applyNumberFormat="1" applyFont="1" applyFill="1" applyBorder="1" applyAlignment="1">
      <alignment horizontal="justify" vertical="center" wrapText="1"/>
    </xf>
    <xf numFmtId="4" fontId="16" fillId="0" borderId="16" xfId="6" applyNumberFormat="1" applyFont="1" applyFill="1" applyBorder="1" applyAlignment="1">
      <alignment horizontal="justify" vertical="center" wrapText="1"/>
    </xf>
    <xf numFmtId="4" fontId="16" fillId="0" borderId="17" xfId="6" applyNumberFormat="1" applyFont="1" applyFill="1" applyBorder="1" applyAlignment="1">
      <alignment horizontal="justify" vertical="center" wrapText="1"/>
    </xf>
    <xf numFmtId="49" fontId="16" fillId="0" borderId="20" xfId="6" applyNumberFormat="1" applyFont="1" applyFill="1" applyBorder="1" applyAlignment="1">
      <alignment horizontal="left" vertical="center" wrapText="1"/>
    </xf>
    <xf numFmtId="49" fontId="16" fillId="0" borderId="16" xfId="6" applyNumberFormat="1" applyFont="1" applyFill="1" applyBorder="1" applyAlignment="1">
      <alignment horizontal="left" vertical="center" wrapText="1"/>
    </xf>
    <xf numFmtId="49" fontId="16" fillId="0" borderId="17" xfId="6" applyNumberFormat="1" applyFont="1" applyFill="1" applyBorder="1" applyAlignment="1">
      <alignment horizontal="left" vertical="center" wrapText="1"/>
    </xf>
    <xf numFmtId="4" fontId="14" fillId="0" borderId="20" xfId="6" applyNumberFormat="1" applyFont="1" applyFill="1" applyBorder="1" applyAlignment="1">
      <alignment horizontal="justify" vertical="justify" wrapText="1"/>
    </xf>
    <xf numFmtId="4" fontId="14" fillId="0" borderId="16" xfId="6" applyNumberFormat="1" applyFont="1" applyFill="1" applyBorder="1" applyAlignment="1">
      <alignment horizontal="justify" vertical="justify" wrapText="1"/>
    </xf>
    <xf numFmtId="4" fontId="14" fillId="0" borderId="17" xfId="6" applyNumberFormat="1" applyFont="1" applyFill="1" applyBorder="1" applyAlignment="1">
      <alignment horizontal="justify" vertical="justify" wrapText="1"/>
    </xf>
    <xf numFmtId="0" fontId="8" fillId="0" borderId="5" xfId="6" applyFont="1" applyFill="1" applyBorder="1" applyAlignment="1">
      <alignment horizontal="center" vertical="center"/>
    </xf>
    <xf numFmtId="4" fontId="8" fillId="0" borderId="5" xfId="5" applyNumberFormat="1" applyFont="1" applyFill="1" applyBorder="1" applyAlignment="1">
      <alignment horizontal="center" vertical="center" wrapText="1"/>
    </xf>
    <xf numFmtId="4" fontId="16" fillId="0" borderId="20" xfId="6" applyNumberFormat="1" applyFont="1" applyFill="1" applyBorder="1" applyAlignment="1">
      <alignment horizontal="center" wrapText="1"/>
    </xf>
    <xf numFmtId="4" fontId="16" fillId="0" borderId="16" xfId="6" applyNumberFormat="1" applyFont="1" applyFill="1" applyBorder="1" applyAlignment="1">
      <alignment horizontal="center" wrapText="1"/>
    </xf>
    <xf numFmtId="4" fontId="16" fillId="0" borderId="17" xfId="6" applyNumberFormat="1" applyFont="1" applyFill="1" applyBorder="1" applyAlignment="1">
      <alignment horizontal="center" wrapText="1"/>
    </xf>
    <xf numFmtId="0" fontId="13" fillId="0" borderId="5" xfId="0" applyFont="1" applyFill="1" applyBorder="1" applyAlignment="1">
      <alignment horizontal="left" vertical="center" wrapText="1"/>
    </xf>
    <xf numFmtId="44" fontId="13" fillId="3" borderId="20" xfId="0" applyNumberFormat="1" applyFont="1" applyFill="1" applyBorder="1" applyAlignment="1">
      <alignment horizontal="justify" vertical="center" wrapText="1"/>
    </xf>
    <xf numFmtId="44" fontId="13" fillId="3" borderId="16" xfId="0" applyNumberFormat="1" applyFont="1" applyFill="1" applyBorder="1" applyAlignment="1">
      <alignment horizontal="justify" vertical="center" wrapText="1"/>
    </xf>
    <xf numFmtId="44" fontId="13" fillId="3" borderId="17" xfId="0" applyNumberFormat="1" applyFont="1" applyFill="1" applyBorder="1" applyAlignment="1">
      <alignment horizontal="justify" vertical="center" wrapText="1"/>
    </xf>
    <xf numFmtId="44" fontId="13" fillId="3" borderId="5" xfId="0" applyNumberFormat="1" applyFont="1" applyFill="1" applyBorder="1" applyAlignment="1">
      <alignment horizontal="center" vertical="top" wrapText="1"/>
    </xf>
    <xf numFmtId="0" fontId="13" fillId="3" borderId="5" xfId="0" applyFont="1" applyFill="1" applyBorder="1" applyAlignment="1">
      <alignment horizontal="center" vertical="top" wrapText="1"/>
    </xf>
    <xf numFmtId="44" fontId="13" fillId="3" borderId="5" xfId="0" applyNumberFormat="1" applyFont="1" applyFill="1" applyBorder="1" applyAlignment="1">
      <alignment horizontal="justify" vertical="justify" wrapText="1"/>
    </xf>
    <xf numFmtId="44" fontId="13" fillId="3" borderId="5" xfId="0" applyNumberFormat="1" applyFont="1" applyFill="1" applyBorder="1" applyAlignment="1">
      <alignment horizontal="justify" vertical="top" wrapText="1"/>
    </xf>
    <xf numFmtId="0" fontId="13" fillId="3" borderId="5" xfId="0" applyFont="1" applyFill="1" applyBorder="1" applyAlignment="1">
      <alignment horizontal="justify" vertical="top" wrapText="1"/>
    </xf>
    <xf numFmtId="7" fontId="13" fillId="0" borderId="5" xfId="4" applyNumberFormat="1" applyFont="1" applyFill="1" applyBorder="1" applyAlignment="1">
      <alignment horizontal="center" vertical="top" wrapText="1"/>
    </xf>
    <xf numFmtId="0" fontId="13" fillId="3" borderId="20" xfId="0" applyNumberFormat="1" applyFont="1" applyFill="1" applyBorder="1" applyAlignment="1">
      <alignment horizontal="justify" vertical="justify" wrapText="1"/>
    </xf>
    <xf numFmtId="0" fontId="13" fillId="3" borderId="16" xfId="0" applyNumberFormat="1" applyFont="1" applyFill="1" applyBorder="1" applyAlignment="1">
      <alignment horizontal="justify" vertical="justify" wrapText="1"/>
    </xf>
    <xf numFmtId="0" fontId="13" fillId="3" borderId="17" xfId="0" applyNumberFormat="1" applyFont="1" applyFill="1" applyBorder="1" applyAlignment="1">
      <alignment horizontal="justify" vertical="justify" wrapText="1"/>
    </xf>
    <xf numFmtId="7" fontId="13" fillId="0" borderId="20" xfId="4" applyNumberFormat="1" applyFont="1" applyFill="1" applyBorder="1" applyAlignment="1">
      <alignment horizontal="justify" vertical="justify" wrapText="1"/>
    </xf>
    <xf numFmtId="7" fontId="13" fillId="0" borderId="16" xfId="4" applyNumberFormat="1" applyFont="1" applyFill="1" applyBorder="1" applyAlignment="1">
      <alignment horizontal="justify" vertical="justify" wrapText="1"/>
    </xf>
    <xf numFmtId="7" fontId="13" fillId="0" borderId="17" xfId="4" applyNumberFormat="1" applyFont="1" applyFill="1" applyBorder="1" applyAlignment="1">
      <alignment horizontal="justify" vertical="justify" wrapText="1"/>
    </xf>
    <xf numFmtId="0" fontId="12" fillId="0" borderId="5" xfId="0" applyFont="1" applyFill="1" applyBorder="1" applyAlignment="1">
      <alignment horizontal="left" vertical="center" wrapText="1"/>
    </xf>
    <xf numFmtId="0" fontId="13" fillId="3" borderId="20" xfId="0" applyFont="1" applyFill="1" applyBorder="1" applyAlignment="1">
      <alignment horizontal="justify" vertical="justify" wrapText="1"/>
    </xf>
    <xf numFmtId="0" fontId="13" fillId="3" borderId="16" xfId="0" applyFont="1" applyFill="1" applyBorder="1" applyAlignment="1">
      <alignment horizontal="justify" vertical="justify" wrapText="1"/>
    </xf>
    <xf numFmtId="0" fontId="13" fillId="3" borderId="17" xfId="0" applyFont="1" applyFill="1" applyBorder="1" applyAlignment="1">
      <alignment horizontal="justify" vertical="justify" wrapText="1"/>
    </xf>
    <xf numFmtId="0" fontId="13" fillId="0" borderId="20" xfId="0" applyFont="1" applyFill="1" applyBorder="1" applyAlignment="1">
      <alignment horizontal="justify" vertical="justify" wrapText="1"/>
    </xf>
    <xf numFmtId="0" fontId="13" fillId="0" borderId="16" xfId="0" applyFont="1" applyFill="1" applyBorder="1" applyAlignment="1">
      <alignment horizontal="justify" vertical="justify" wrapText="1"/>
    </xf>
    <xf numFmtId="0" fontId="13" fillId="0" borderId="17" xfId="0" applyFont="1" applyFill="1" applyBorder="1" applyAlignment="1">
      <alignment horizontal="justify" vertical="justify" wrapText="1"/>
    </xf>
    <xf numFmtId="0" fontId="13" fillId="3" borderId="5" xfId="0" applyFont="1" applyFill="1" applyBorder="1" applyAlignment="1">
      <alignment horizontal="justify" vertical="justify" wrapText="1"/>
    </xf>
    <xf numFmtId="0" fontId="8" fillId="4" borderId="5" xfId="6" applyFont="1" applyFill="1" applyBorder="1" applyAlignment="1">
      <alignment horizontal="left"/>
    </xf>
    <xf numFmtId="0" fontId="8" fillId="4" borderId="5" xfId="6" applyFont="1" applyFill="1" applyBorder="1" applyAlignment="1">
      <alignment horizontal="left" vertical="center"/>
    </xf>
    <xf numFmtId="10" fontId="13" fillId="3" borderId="5" xfId="0" applyNumberFormat="1" applyFont="1" applyFill="1" applyBorder="1" applyAlignment="1">
      <alignment horizontal="justify" vertical="justify" wrapText="1"/>
    </xf>
    <xf numFmtId="0" fontId="9" fillId="3" borderId="32" xfId="2" applyFont="1" applyFill="1" applyBorder="1" applyAlignment="1">
      <alignment vertical="center" wrapText="1"/>
    </xf>
    <xf numFmtId="0" fontId="9" fillId="3" borderId="33" xfId="2" applyFont="1" applyFill="1" applyBorder="1" applyAlignment="1">
      <alignment vertical="center" wrapText="1"/>
    </xf>
    <xf numFmtId="0" fontId="9" fillId="3" borderId="34" xfId="2" applyFont="1" applyFill="1" applyBorder="1" applyAlignment="1">
      <alignment vertical="center" wrapText="1"/>
    </xf>
    <xf numFmtId="7" fontId="9" fillId="3" borderId="43" xfId="4" applyNumberFormat="1" applyFont="1" applyFill="1" applyBorder="1" applyAlignment="1">
      <alignment horizontal="center" vertical="top" wrapText="1"/>
    </xf>
    <xf numFmtId="7" fontId="9" fillId="3" borderId="13" xfId="4" applyNumberFormat="1" applyFont="1" applyFill="1" applyBorder="1" applyAlignment="1">
      <alignment horizontal="center" vertical="top" wrapText="1"/>
    </xf>
    <xf numFmtId="7" fontId="9" fillId="3" borderId="27" xfId="4" applyNumberFormat="1" applyFont="1" applyFill="1" applyBorder="1" applyAlignment="1">
      <alignment horizontal="center" vertical="top" wrapText="1"/>
    </xf>
    <xf numFmtId="0" fontId="5" fillId="0" borderId="11" xfId="2" applyFont="1" applyBorder="1" applyAlignment="1">
      <alignment horizontal="left" vertical="center" wrapText="1"/>
    </xf>
    <xf numFmtId="0" fontId="11" fillId="3" borderId="20" xfId="2" applyFont="1" applyFill="1" applyBorder="1" applyAlignment="1">
      <alignment vertical="center" wrapText="1"/>
    </xf>
    <xf numFmtId="0" fontId="11" fillId="3" borderId="16" xfId="2" applyFont="1" applyFill="1" applyBorder="1" applyAlignment="1">
      <alignment vertical="center" wrapText="1"/>
    </xf>
    <xf numFmtId="0" fontId="11" fillId="3" borderId="17" xfId="2" applyFont="1" applyFill="1" applyBorder="1" applyAlignment="1">
      <alignment vertical="center" wrapText="1"/>
    </xf>
    <xf numFmtId="164" fontId="11" fillId="0" borderId="5" xfId="4" applyNumberFormat="1" applyFont="1" applyFill="1" applyBorder="1" applyAlignment="1">
      <alignment horizontal="center" wrapText="1"/>
    </xf>
    <xf numFmtId="164" fontId="11" fillId="0" borderId="31" xfId="4" applyNumberFormat="1" applyFont="1" applyFill="1" applyBorder="1" applyAlignment="1">
      <alignment horizontal="center" wrapText="1"/>
    </xf>
    <xf numFmtId="164" fontId="11" fillId="0" borderId="5" xfId="4" applyNumberFormat="1" applyFont="1" applyFill="1" applyBorder="1" applyAlignment="1">
      <alignment horizontal="center" vertical="top" wrapText="1"/>
    </xf>
    <xf numFmtId="164" fontId="11" fillId="0" borderId="31" xfId="4" applyNumberFormat="1" applyFont="1" applyFill="1" applyBorder="1" applyAlignment="1">
      <alignment horizontal="center" vertical="top" wrapText="1"/>
    </xf>
    <xf numFmtId="0" fontId="14" fillId="0" borderId="20" xfId="7" applyFont="1" applyBorder="1" applyAlignment="1">
      <alignment vertical="center"/>
    </xf>
    <xf numFmtId="0" fontId="14" fillId="0" borderId="16" xfId="7" applyFont="1" applyBorder="1" applyAlignment="1">
      <alignment vertical="center"/>
    </xf>
    <xf numFmtId="0" fontId="14" fillId="0" borderId="17" xfId="7" applyFont="1" applyBorder="1" applyAlignment="1">
      <alignment vertical="center"/>
    </xf>
    <xf numFmtId="164" fontId="11" fillId="0" borderId="20" xfId="4" applyNumberFormat="1" applyFont="1" applyFill="1" applyBorder="1" applyAlignment="1">
      <alignment horizontal="justify" vertical="justify" wrapText="1"/>
    </xf>
    <xf numFmtId="164" fontId="11" fillId="0" borderId="16" xfId="4" applyNumberFormat="1" applyFont="1" applyFill="1" applyBorder="1" applyAlignment="1">
      <alignment horizontal="justify" vertical="justify" wrapText="1"/>
    </xf>
    <xf numFmtId="164" fontId="11" fillId="0" borderId="44" xfId="4" applyNumberFormat="1" applyFont="1" applyFill="1" applyBorder="1" applyAlignment="1">
      <alignment horizontal="justify" vertical="justify" wrapText="1"/>
    </xf>
    <xf numFmtId="0" fontId="11" fillId="3" borderId="39" xfId="2" applyFont="1" applyFill="1" applyBorder="1" applyAlignment="1">
      <alignment horizontal="left" vertical="center" wrapText="1"/>
    </xf>
    <xf numFmtId="0" fontId="11" fillId="3" borderId="53" xfId="2" applyFont="1" applyFill="1" applyBorder="1" applyAlignment="1">
      <alignment horizontal="left" vertical="center" wrapText="1"/>
    </xf>
    <xf numFmtId="0" fontId="11" fillId="3" borderId="40" xfId="2" applyFont="1" applyFill="1" applyBorder="1" applyAlignment="1">
      <alignment horizontal="left" vertical="center" wrapText="1"/>
    </xf>
    <xf numFmtId="164" fontId="11" fillId="0" borderId="7" xfId="4" applyNumberFormat="1" applyFont="1" applyFill="1" applyBorder="1" applyAlignment="1">
      <alignment horizontal="center" wrapText="1"/>
    </xf>
    <xf numFmtId="164" fontId="11" fillId="0" borderId="30" xfId="4" applyNumberFormat="1" applyFont="1" applyFill="1" applyBorder="1" applyAlignment="1">
      <alignment horizontal="center" wrapText="1"/>
    </xf>
    <xf numFmtId="0" fontId="11" fillId="3" borderId="20" xfId="2" applyFont="1" applyFill="1" applyBorder="1" applyAlignment="1">
      <alignment horizontal="left" vertical="center" wrapText="1"/>
    </xf>
    <xf numFmtId="0" fontId="11" fillId="3" borderId="16" xfId="2" applyFont="1" applyFill="1" applyBorder="1" applyAlignment="1">
      <alignment horizontal="left" vertical="center" wrapText="1"/>
    </xf>
    <xf numFmtId="0" fontId="11" fillId="3" borderId="17" xfId="2" applyFont="1" applyFill="1" applyBorder="1" applyAlignment="1">
      <alignment horizontal="left" vertical="center" wrapText="1"/>
    </xf>
    <xf numFmtId="0" fontId="9" fillId="3" borderId="20" xfId="2" applyFont="1" applyFill="1" applyBorder="1" applyAlignment="1">
      <alignment horizontal="left" vertical="center" wrapText="1"/>
    </xf>
    <xf numFmtId="0" fontId="9" fillId="3" borderId="16" xfId="2" applyFont="1" applyFill="1" applyBorder="1" applyAlignment="1">
      <alignment horizontal="left" vertical="center" wrapText="1"/>
    </xf>
    <xf numFmtId="0" fontId="9" fillId="3" borderId="17" xfId="2" applyFont="1" applyFill="1" applyBorder="1" applyAlignment="1">
      <alignment horizontal="left" vertical="center" wrapText="1"/>
    </xf>
    <xf numFmtId="0" fontId="14" fillId="0" borderId="5" xfId="7" applyFont="1" applyBorder="1" applyAlignment="1">
      <alignment horizontal="left" vertical="center"/>
    </xf>
    <xf numFmtId="0" fontId="8" fillId="0" borderId="1" xfId="7" applyFont="1" applyFill="1" applyBorder="1" applyAlignment="1">
      <alignment horizontal="center" vertical="center"/>
    </xf>
    <xf numFmtId="0" fontId="8" fillId="0" borderId="28" xfId="7" applyFont="1" applyFill="1" applyBorder="1" applyAlignment="1">
      <alignment horizontal="center" vertical="center"/>
    </xf>
    <xf numFmtId="0" fontId="8" fillId="0" borderId="3" xfId="7" applyFont="1" applyFill="1" applyBorder="1" applyAlignment="1">
      <alignment horizontal="center" vertical="center"/>
    </xf>
    <xf numFmtId="4" fontId="8" fillId="0" borderId="1" xfId="5" applyNumberFormat="1" applyFont="1" applyFill="1" applyBorder="1" applyAlignment="1">
      <alignment horizontal="center" vertical="center" wrapText="1"/>
    </xf>
    <xf numFmtId="4" fontId="8" fillId="0" borderId="28" xfId="5" applyNumberFormat="1" applyFont="1" applyFill="1" applyBorder="1" applyAlignment="1">
      <alignment horizontal="center" vertical="center" wrapText="1"/>
    </xf>
    <xf numFmtId="4" fontId="8" fillId="0" borderId="3" xfId="5" applyNumberFormat="1" applyFont="1" applyFill="1" applyBorder="1" applyAlignment="1">
      <alignment horizontal="center" vertical="center" wrapText="1"/>
    </xf>
    <xf numFmtId="0" fontId="11" fillId="0" borderId="20" xfId="2" applyFont="1" applyBorder="1" applyAlignment="1">
      <alignment horizontal="left" vertical="center" wrapText="1"/>
    </xf>
    <xf numFmtId="0" fontId="11" fillId="0" borderId="16" xfId="2" applyFont="1" applyBorder="1" applyAlignment="1">
      <alignment horizontal="left" vertical="center" wrapText="1"/>
    </xf>
    <xf numFmtId="0" fontId="11" fillId="0" borderId="17" xfId="2" applyFont="1" applyBorder="1" applyAlignment="1">
      <alignment horizontal="left" vertical="center" wrapText="1"/>
    </xf>
    <xf numFmtId="0" fontId="9" fillId="0" borderId="20" xfId="2" applyFont="1" applyBorder="1" applyAlignment="1">
      <alignment horizontal="left" vertical="center" wrapText="1"/>
    </xf>
    <xf numFmtId="0" fontId="9" fillId="0" borderId="16" xfId="2" applyFont="1" applyBorder="1" applyAlignment="1">
      <alignment horizontal="left" vertical="center" wrapText="1"/>
    </xf>
    <xf numFmtId="0" fontId="9" fillId="0" borderId="17" xfId="2" applyFont="1" applyBorder="1" applyAlignment="1">
      <alignment horizontal="left" vertical="center" wrapText="1"/>
    </xf>
    <xf numFmtId="0" fontId="12" fillId="3" borderId="5" xfId="0" applyFont="1" applyFill="1" applyBorder="1" applyAlignment="1">
      <alignment horizontal="left" vertical="top" wrapText="1"/>
    </xf>
    <xf numFmtId="164" fontId="12" fillId="0" borderId="5" xfId="4" applyNumberFormat="1" applyFont="1" applyFill="1" applyBorder="1" applyAlignment="1">
      <alignment horizontal="center" vertical="top" wrapText="1"/>
    </xf>
    <xf numFmtId="0" fontId="6" fillId="0" borderId="0" xfId="0" applyFont="1" applyBorder="1" applyAlignment="1">
      <alignment horizontal="justify" vertical="center"/>
    </xf>
    <xf numFmtId="0" fontId="8" fillId="0" borderId="6" xfId="7" applyFont="1" applyFill="1" applyBorder="1" applyAlignment="1">
      <alignment horizontal="center" vertical="center"/>
    </xf>
    <xf numFmtId="0" fontId="8" fillId="0" borderId="11" xfId="7" applyFont="1" applyFill="1" applyBorder="1" applyAlignment="1">
      <alignment horizontal="center" vertical="center"/>
    </xf>
    <xf numFmtId="0" fontId="8" fillId="0" borderId="29" xfId="7" applyFont="1" applyFill="1" applyBorder="1" applyAlignment="1">
      <alignment horizontal="center" vertical="center"/>
    </xf>
    <xf numFmtId="0" fontId="8" fillId="0" borderId="20" xfId="7" applyFont="1" applyFill="1" applyBorder="1" applyAlignment="1">
      <alignment horizontal="left" vertical="center"/>
    </xf>
    <xf numFmtId="0" fontId="8" fillId="0" borderId="16" xfId="7" applyFont="1" applyFill="1" applyBorder="1" applyAlignment="1">
      <alignment horizontal="left" vertical="center"/>
    </xf>
    <xf numFmtId="0" fontId="8" fillId="0" borderId="17" xfId="7" applyFont="1" applyFill="1" applyBorder="1" applyAlignment="1">
      <alignment horizontal="left" vertical="center"/>
    </xf>
    <xf numFmtId="4" fontId="8" fillId="0" borderId="7" xfId="5" applyNumberFormat="1" applyFont="1" applyFill="1" applyBorder="1" applyAlignment="1">
      <alignment horizontal="center" vertical="center" wrapText="1"/>
    </xf>
    <xf numFmtId="4" fontId="8" fillId="0" borderId="30" xfId="5" applyNumberFormat="1" applyFont="1" applyFill="1" applyBorder="1" applyAlignment="1">
      <alignment horizontal="center" vertical="center" wrapText="1"/>
    </xf>
    <xf numFmtId="0" fontId="13" fillId="3" borderId="20" xfId="0" applyFont="1" applyFill="1" applyBorder="1" applyAlignment="1">
      <alignment horizontal="left" vertical="top" wrapText="1"/>
    </xf>
    <xf numFmtId="0" fontId="13" fillId="3" borderId="16" xfId="0" applyFont="1" applyFill="1" applyBorder="1" applyAlignment="1">
      <alignment horizontal="left" vertical="top" wrapText="1"/>
    </xf>
    <xf numFmtId="0" fontId="13" fillId="3" borderId="17" xfId="0" applyFont="1" applyFill="1" applyBorder="1" applyAlignment="1">
      <alignment horizontal="left" vertical="top" wrapText="1"/>
    </xf>
    <xf numFmtId="164" fontId="13" fillId="0" borderId="5" xfId="4" applyNumberFormat="1" applyFont="1" applyFill="1" applyBorder="1" applyAlignment="1">
      <alignment horizontal="left" vertical="center" wrapText="1"/>
    </xf>
    <xf numFmtId="164" fontId="13" fillId="0" borderId="31" xfId="4" applyNumberFormat="1" applyFont="1" applyFill="1" applyBorder="1" applyAlignment="1">
      <alignment horizontal="left" vertical="center" wrapText="1"/>
    </xf>
    <xf numFmtId="164" fontId="13" fillId="0" borderId="5" xfId="4" applyNumberFormat="1" applyFont="1" applyFill="1" applyBorder="1" applyAlignment="1">
      <alignment horizontal="center" vertical="center" wrapText="1"/>
    </xf>
    <xf numFmtId="164" fontId="13" fillId="0" borderId="31" xfId="4" applyNumberFormat="1" applyFont="1" applyFill="1" applyBorder="1" applyAlignment="1">
      <alignment horizontal="center" vertical="center" wrapText="1"/>
    </xf>
    <xf numFmtId="164" fontId="13" fillId="0" borderId="5" xfId="4" applyNumberFormat="1" applyFont="1" applyFill="1" applyBorder="1" applyAlignment="1">
      <alignment horizontal="center" vertical="top" wrapText="1"/>
    </xf>
    <xf numFmtId="164" fontId="13" fillId="0" borderId="31" xfId="4" applyNumberFormat="1" applyFont="1" applyFill="1" applyBorder="1" applyAlignment="1">
      <alignment horizontal="center" vertical="top" wrapText="1"/>
    </xf>
    <xf numFmtId="0" fontId="5" fillId="0" borderId="20"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13" fillId="3" borderId="14"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15" xfId="0" applyFont="1" applyFill="1" applyBorder="1" applyAlignment="1">
      <alignment horizontal="left" vertical="top" wrapText="1"/>
    </xf>
    <xf numFmtId="0" fontId="13" fillId="3" borderId="20"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3" fillId="0" borderId="0" xfId="1" applyFont="1" applyAlignment="1">
      <alignment horizontal="center" vertical="center"/>
    </xf>
    <xf numFmtId="0" fontId="3" fillId="0" borderId="0" xfId="1" applyFont="1" applyAlignment="1">
      <alignment horizontal="center"/>
    </xf>
    <xf numFmtId="0" fontId="4" fillId="2" borderId="0" xfId="2" applyFont="1" applyFill="1" applyAlignment="1">
      <alignment horizontal="justify" vertical="justify"/>
    </xf>
    <xf numFmtId="0" fontId="6" fillId="0" borderId="0" xfId="0" applyFont="1" applyAlignment="1">
      <alignment horizontal="justify" vertical="center" wrapText="1"/>
    </xf>
    <xf numFmtId="0" fontId="8" fillId="0" borderId="6" xfId="3" applyFont="1" applyFill="1" applyBorder="1" applyAlignment="1">
      <alignment horizontal="center" vertical="center"/>
    </xf>
    <xf numFmtId="0" fontId="8" fillId="0" borderId="11" xfId="3" applyFont="1" applyFill="1" applyBorder="1" applyAlignment="1">
      <alignment horizontal="center" vertical="center"/>
    </xf>
    <xf numFmtId="0" fontId="8" fillId="0" borderId="29" xfId="3" applyFont="1" applyFill="1" applyBorder="1" applyAlignment="1">
      <alignment horizontal="center" vertical="center"/>
    </xf>
    <xf numFmtId="4" fontId="8" fillId="0" borderId="6" xfId="5" applyNumberFormat="1" applyFont="1" applyFill="1" applyBorder="1" applyAlignment="1">
      <alignment horizontal="center" vertical="center" wrapText="1"/>
    </xf>
    <xf numFmtId="4" fontId="8" fillId="0" borderId="11" xfId="5" applyNumberFormat="1" applyFont="1" applyFill="1" applyBorder="1" applyAlignment="1">
      <alignment horizontal="center" vertical="center" wrapText="1"/>
    </xf>
    <xf numFmtId="4" fontId="8" fillId="0" borderId="29" xfId="5" applyNumberFormat="1" applyFont="1" applyFill="1" applyBorder="1" applyAlignment="1">
      <alignment horizontal="center" vertical="center" wrapText="1"/>
    </xf>
    <xf numFmtId="4" fontId="5" fillId="0" borderId="20" xfId="0" applyNumberFormat="1" applyFont="1" applyBorder="1" applyAlignment="1">
      <alignment horizontal="justify" vertical="justify" wrapText="1"/>
    </xf>
    <xf numFmtId="4" fontId="5" fillId="0" borderId="16" xfId="0" applyNumberFormat="1" applyFont="1" applyBorder="1" applyAlignment="1">
      <alignment horizontal="justify" vertical="justify" wrapText="1"/>
    </xf>
    <xf numFmtId="4" fontId="5" fillId="0" borderId="17" xfId="0" applyNumberFormat="1" applyFont="1" applyBorder="1" applyAlignment="1">
      <alignment horizontal="justify" vertical="justify" wrapText="1"/>
    </xf>
    <xf numFmtId="4" fontId="8" fillId="0" borderId="31" xfId="5" applyNumberFormat="1" applyFont="1" applyFill="1" applyBorder="1" applyAlignment="1">
      <alignment horizontal="center" vertical="center" wrapText="1"/>
    </xf>
    <xf numFmtId="44" fontId="11" fillId="0" borderId="5" xfId="4" applyFont="1" applyFill="1" applyBorder="1" applyAlignment="1">
      <alignment horizontal="center" vertical="top" wrapText="1"/>
    </xf>
    <xf numFmtId="44" fontId="11" fillId="0" borderId="31" xfId="4" applyFont="1" applyFill="1" applyBorder="1" applyAlignment="1">
      <alignment horizontal="center" vertical="top" wrapText="1"/>
    </xf>
    <xf numFmtId="44" fontId="11" fillId="0" borderId="20" xfId="4" applyFont="1" applyFill="1" applyBorder="1" applyAlignment="1">
      <alignment horizontal="justify" vertical="justify"/>
    </xf>
    <xf numFmtId="44" fontId="11" fillId="0" borderId="16" xfId="4" applyFont="1" applyFill="1" applyBorder="1" applyAlignment="1">
      <alignment horizontal="justify" vertical="justify"/>
    </xf>
    <xf numFmtId="44" fontId="11" fillId="0" borderId="44" xfId="4" applyFont="1" applyFill="1" applyBorder="1" applyAlignment="1">
      <alignment horizontal="justify" vertical="justify"/>
    </xf>
    <xf numFmtId="44" fontId="9" fillId="0" borderId="10" xfId="4" applyFont="1" applyFill="1" applyBorder="1" applyAlignment="1">
      <alignment horizontal="center" vertical="top" wrapText="1"/>
    </xf>
    <xf numFmtId="44" fontId="9" fillId="0" borderId="35" xfId="4" applyFont="1" applyFill="1" applyBorder="1" applyAlignment="1">
      <alignment horizontal="center" vertical="top" wrapText="1"/>
    </xf>
    <xf numFmtId="0" fontId="6" fillId="0" borderId="0" xfId="0" applyFont="1" applyBorder="1" applyAlignment="1">
      <alignment horizontal="justify" vertical="justify" wrapText="1"/>
    </xf>
    <xf numFmtId="0" fontId="8" fillId="0" borderId="23" xfId="3" applyFont="1" applyFill="1" applyBorder="1" applyAlignment="1">
      <alignment horizontal="center" vertical="center"/>
    </xf>
    <xf numFmtId="0" fontId="8" fillId="0" borderId="24" xfId="3" applyFont="1" applyFill="1" applyBorder="1" applyAlignment="1">
      <alignment horizontal="center" vertical="center"/>
    </xf>
    <xf numFmtId="0" fontId="8" fillId="0" borderId="25" xfId="3" applyFont="1" applyFill="1" applyBorder="1" applyAlignment="1">
      <alignment horizontal="center" vertical="center"/>
    </xf>
    <xf numFmtId="0" fontId="9" fillId="3" borderId="50" xfId="2" applyFont="1" applyFill="1" applyBorder="1" applyAlignment="1">
      <alignment horizontal="left" vertical="center" wrapText="1"/>
    </xf>
    <xf numFmtId="0" fontId="9" fillId="3" borderId="51" xfId="2" applyFont="1" applyFill="1" applyBorder="1" applyAlignment="1">
      <alignment horizontal="left" vertical="center" wrapText="1"/>
    </xf>
    <xf numFmtId="0" fontId="9" fillId="3" borderId="52" xfId="2" applyFont="1" applyFill="1" applyBorder="1" applyAlignment="1">
      <alignment horizontal="left" vertical="center" wrapText="1"/>
    </xf>
    <xf numFmtId="44" fontId="11" fillId="0" borderId="41" xfId="4" applyFont="1" applyFill="1" applyBorder="1" applyAlignment="1">
      <alignment horizontal="center" vertical="top" wrapText="1"/>
    </xf>
    <xf numFmtId="44" fontId="11" fillId="0" borderId="11" xfId="4" applyFont="1" applyFill="1" applyBorder="1" applyAlignment="1">
      <alignment horizontal="center" vertical="top" wrapText="1"/>
    </xf>
    <xf numFmtId="44" fontId="11" fillId="0" borderId="29" xfId="4" applyFont="1" applyFill="1" applyBorder="1" applyAlignment="1">
      <alignment horizontal="center" vertical="top" wrapText="1"/>
    </xf>
    <xf numFmtId="44" fontId="11" fillId="0" borderId="20" xfId="4" applyFont="1" applyFill="1" applyBorder="1" applyAlignment="1">
      <alignment horizontal="left" vertical="center" wrapText="1"/>
    </xf>
    <xf numFmtId="44" fontId="11" fillId="0" borderId="16" xfId="4" applyFont="1" applyFill="1" applyBorder="1" applyAlignment="1">
      <alignment horizontal="left" vertical="center" wrapText="1"/>
    </xf>
    <xf numFmtId="44" fontId="11" fillId="0" borderId="44" xfId="4" applyFont="1" applyFill="1" applyBorder="1" applyAlignment="1">
      <alignment horizontal="left" vertical="center" wrapText="1"/>
    </xf>
    <xf numFmtId="44" fontId="8" fillId="0" borderId="5" xfId="0" applyNumberFormat="1" applyFont="1" applyBorder="1" applyAlignment="1">
      <alignment horizontal="center"/>
    </xf>
    <xf numFmtId="0" fontId="8" fillId="0" borderId="5" xfId="0" applyFont="1" applyBorder="1" applyAlignment="1">
      <alignment horizontal="center"/>
    </xf>
    <xf numFmtId="4" fontId="16" fillId="0" borderId="20" xfId="0" applyNumberFormat="1" applyFont="1" applyBorder="1" applyAlignment="1">
      <alignment horizontal="right"/>
    </xf>
    <xf numFmtId="4" fontId="16" fillId="0" borderId="16" xfId="0" applyNumberFormat="1" applyFont="1" applyBorder="1" applyAlignment="1">
      <alignment horizontal="right"/>
    </xf>
    <xf numFmtId="4" fontId="16" fillId="0" borderId="44" xfId="0" applyNumberFormat="1" applyFont="1" applyBorder="1" applyAlignment="1">
      <alignment horizontal="right"/>
    </xf>
    <xf numFmtId="4" fontId="16" fillId="0" borderId="5" xfId="0" applyNumberFormat="1" applyFont="1" applyBorder="1" applyAlignment="1">
      <alignment horizontal="right"/>
    </xf>
    <xf numFmtId="4" fontId="16" fillId="0" borderId="31" xfId="0" applyNumberFormat="1" applyFont="1" applyBorder="1" applyAlignment="1">
      <alignment horizontal="right"/>
    </xf>
    <xf numFmtId="4" fontId="8" fillId="0" borderId="66" xfId="0" applyNumberFormat="1" applyFont="1" applyBorder="1" applyAlignment="1">
      <alignment horizontal="right" vertical="center"/>
    </xf>
    <xf numFmtId="4" fontId="8" fillId="0" borderId="67" xfId="0" applyNumberFormat="1" applyFont="1" applyBorder="1" applyAlignment="1">
      <alignment horizontal="right" vertical="center"/>
    </xf>
    <xf numFmtId="164" fontId="16" fillId="0" borderId="5" xfId="0" applyNumberFormat="1" applyFont="1" applyBorder="1" applyAlignment="1">
      <alignment horizontal="right"/>
    </xf>
    <xf numFmtId="164" fontId="16" fillId="0" borderId="31" xfId="0" applyNumberFormat="1" applyFont="1" applyBorder="1" applyAlignment="1">
      <alignment horizontal="right"/>
    </xf>
    <xf numFmtId="44" fontId="21" fillId="2" borderId="1" xfId="0" applyNumberFormat="1" applyFont="1" applyFill="1" applyBorder="1" applyAlignment="1">
      <alignment horizontal="center" vertical="center"/>
    </xf>
    <xf numFmtId="44" fontId="21" fillId="2" borderId="28" xfId="0" applyNumberFormat="1" applyFont="1" applyFill="1" applyBorder="1" applyAlignment="1">
      <alignment horizontal="center" vertical="center"/>
    </xf>
    <xf numFmtId="44" fontId="21" fillId="2" borderId="3"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28" xfId="0" applyFont="1" applyFill="1" applyBorder="1" applyAlignment="1">
      <alignment horizontal="left" vertical="center"/>
    </xf>
    <xf numFmtId="44" fontId="3" fillId="2" borderId="1" xfId="0" applyNumberFormat="1" applyFont="1" applyFill="1" applyBorder="1" applyAlignment="1">
      <alignment horizontal="right" vertical="center"/>
    </xf>
    <xf numFmtId="44" fontId="3" fillId="2" borderId="28" xfId="0" applyNumberFormat="1" applyFont="1" applyFill="1" applyBorder="1" applyAlignment="1">
      <alignment horizontal="right" vertical="center"/>
    </xf>
    <xf numFmtId="44" fontId="3" fillId="2" borderId="3" xfId="0" applyNumberFormat="1" applyFont="1" applyFill="1" applyBorder="1" applyAlignment="1">
      <alignment horizontal="righ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44" fontId="8" fillId="0" borderId="50" xfId="0" applyNumberFormat="1" applyFont="1" applyBorder="1" applyAlignment="1">
      <alignment horizontal="right" vertical="center"/>
    </xf>
    <xf numFmtId="44" fontId="8" fillId="0" borderId="51" xfId="0" applyNumberFormat="1" applyFont="1" applyBorder="1" applyAlignment="1">
      <alignment horizontal="right" vertical="center"/>
    </xf>
    <xf numFmtId="44" fontId="8" fillId="0" borderId="68" xfId="0" applyNumberFormat="1" applyFont="1" applyBorder="1" applyAlignment="1">
      <alignment horizontal="right" vertical="center"/>
    </xf>
    <xf numFmtId="0" fontId="4" fillId="2" borderId="0" xfId="2" applyFont="1" applyFill="1" applyAlignment="1">
      <alignment horizontal="left" vertical="center" wrapText="1"/>
    </xf>
    <xf numFmtId="0" fontId="5" fillId="0" borderId="12" xfId="2" applyFont="1" applyBorder="1" applyAlignment="1">
      <alignment horizontal="left" wrapText="1"/>
    </xf>
    <xf numFmtId="4" fontId="10" fillId="0" borderId="5" xfId="1" applyNumberFormat="1" applyFont="1" applyFill="1" applyBorder="1" applyAlignment="1">
      <alignment horizontal="center" vertical="center" wrapText="1"/>
    </xf>
    <xf numFmtId="0" fontId="16" fillId="2" borderId="0" xfId="10" applyFont="1" applyFill="1" applyAlignment="1">
      <alignment horizontal="justify" vertical="justify" wrapText="1"/>
    </xf>
    <xf numFmtId="4" fontId="8" fillId="0" borderId="50" xfId="0" applyNumberFormat="1" applyFont="1" applyBorder="1" applyAlignment="1">
      <alignment horizontal="right" vertical="center"/>
    </xf>
    <xf numFmtId="0" fontId="8" fillId="0" borderId="51" xfId="0" applyFont="1" applyBorder="1" applyAlignment="1">
      <alignment horizontal="right" vertical="center"/>
    </xf>
    <xf numFmtId="0" fontId="8" fillId="0" borderId="68" xfId="0" applyFont="1" applyBorder="1" applyAlignment="1">
      <alignment horizontal="right" vertical="center"/>
    </xf>
    <xf numFmtId="7" fontId="2" fillId="0" borderId="50" xfId="0" applyNumberFormat="1" applyFont="1" applyBorder="1" applyAlignment="1">
      <alignment horizontal="right" vertical="center"/>
    </xf>
    <xf numFmtId="7" fontId="2" fillId="0" borderId="51" xfId="0" applyNumberFormat="1" applyFont="1" applyBorder="1" applyAlignment="1">
      <alignment horizontal="right" vertical="center"/>
    </xf>
    <xf numFmtId="7" fontId="2" fillId="0" borderId="68" xfId="0" applyNumberFormat="1" applyFont="1" applyBorder="1" applyAlignment="1">
      <alignment horizontal="right" vertical="center"/>
    </xf>
    <xf numFmtId="4" fontId="14" fillId="4" borderId="5" xfId="11" applyNumberFormat="1" applyFont="1" applyFill="1" applyBorder="1" applyAlignment="1">
      <alignment horizontal="right" vertical="center" wrapText="1"/>
    </xf>
    <xf numFmtId="4" fontId="14" fillId="4" borderId="20" xfId="11" applyNumberFormat="1" applyFont="1" applyFill="1" applyBorder="1" applyAlignment="1">
      <alignment horizontal="right" vertical="center" wrapText="1"/>
    </xf>
    <xf numFmtId="4" fontId="14" fillId="4" borderId="17" xfId="11" applyNumberFormat="1" applyFont="1" applyFill="1" applyBorder="1" applyAlignment="1">
      <alignment horizontal="right" vertical="center" wrapText="1"/>
    </xf>
    <xf numFmtId="4" fontId="10" fillId="0" borderId="5" xfId="10" applyNumberFormat="1" applyFont="1" applyFill="1" applyBorder="1" applyAlignment="1">
      <alignment horizontal="right" vertical="center" wrapText="1"/>
    </xf>
    <xf numFmtId="4" fontId="10" fillId="4" borderId="5" xfId="11" applyNumberFormat="1" applyFont="1" applyFill="1" applyBorder="1" applyAlignment="1">
      <alignment horizontal="right" vertical="center" wrapText="1"/>
    </xf>
    <xf numFmtId="4" fontId="10" fillId="4" borderId="20" xfId="11" applyNumberFormat="1" applyFont="1" applyFill="1" applyBorder="1" applyAlignment="1">
      <alignment horizontal="right" vertical="center" wrapText="1"/>
    </xf>
    <xf numFmtId="4" fontId="10" fillId="4" borderId="17" xfId="11" applyNumberFormat="1" applyFont="1" applyFill="1" applyBorder="1" applyAlignment="1">
      <alignment horizontal="right" vertical="center" wrapText="1"/>
    </xf>
    <xf numFmtId="4" fontId="16" fillId="0" borderId="32" xfId="0" applyNumberFormat="1" applyFont="1" applyBorder="1" applyAlignment="1">
      <alignment horizontal="right"/>
    </xf>
    <xf numFmtId="4" fontId="16" fillId="0" borderId="33" xfId="0" applyNumberFormat="1" applyFont="1" applyBorder="1" applyAlignment="1">
      <alignment horizontal="right"/>
    </xf>
    <xf numFmtId="4" fontId="16" fillId="0" borderId="69" xfId="0" applyNumberFormat="1" applyFont="1" applyBorder="1" applyAlignment="1">
      <alignment horizontal="right"/>
    </xf>
    <xf numFmtId="44" fontId="3" fillId="2" borderId="1" xfId="0" applyNumberFormat="1" applyFont="1" applyFill="1" applyBorder="1" applyAlignment="1">
      <alignment horizontal="center"/>
    </xf>
    <xf numFmtId="44" fontId="3" fillId="2" borderId="28" xfId="0" applyNumberFormat="1" applyFont="1" applyFill="1" applyBorder="1" applyAlignment="1">
      <alignment horizontal="center"/>
    </xf>
    <xf numFmtId="44" fontId="3" fillId="2" borderId="3" xfId="0" applyNumberFormat="1" applyFont="1" applyFill="1" applyBorder="1" applyAlignment="1">
      <alignment horizontal="center"/>
    </xf>
    <xf numFmtId="0" fontId="8" fillId="4" borderId="20" xfId="10" applyFont="1" applyFill="1" applyBorder="1" applyAlignment="1">
      <alignment horizontal="center" vertical="center" wrapText="1"/>
    </xf>
    <xf numFmtId="0" fontId="8" fillId="4" borderId="17" xfId="10" applyFont="1" applyFill="1" applyBorder="1" applyAlignment="1">
      <alignment horizontal="center" vertical="center" wrapText="1"/>
    </xf>
    <xf numFmtId="0" fontId="12" fillId="3" borderId="5" xfId="0" applyFont="1" applyFill="1" applyBorder="1" applyAlignment="1">
      <alignment horizontal="left" vertical="center" wrapText="1"/>
    </xf>
    <xf numFmtId="0" fontId="4" fillId="2" borderId="0" xfId="8" applyFont="1" applyFill="1" applyBorder="1" applyAlignment="1">
      <alignment horizontal="justify" vertical="justify" wrapText="1"/>
    </xf>
    <xf numFmtId="0" fontId="8" fillId="4" borderId="19" xfId="1" applyFont="1" applyFill="1" applyBorder="1" applyAlignment="1">
      <alignment horizontal="center" vertical="center"/>
    </xf>
    <xf numFmtId="0" fontId="8" fillId="4" borderId="36" xfId="1" applyFont="1" applyFill="1" applyBorder="1" applyAlignment="1">
      <alignment horizontal="center" vertical="center"/>
    </xf>
    <xf numFmtId="4" fontId="8" fillId="4" borderId="19" xfId="5" applyNumberFormat="1" applyFont="1" applyFill="1" applyBorder="1" applyAlignment="1">
      <alignment horizontal="center" vertical="center" wrapText="1"/>
    </xf>
    <xf numFmtId="4" fontId="8" fillId="4" borderId="36" xfId="5" applyNumberFormat="1" applyFont="1" applyFill="1" applyBorder="1" applyAlignment="1">
      <alignment horizontal="center" vertical="center" wrapText="1"/>
    </xf>
    <xf numFmtId="11" fontId="8" fillId="4" borderId="21" xfId="5" applyNumberFormat="1" applyFont="1" applyFill="1" applyBorder="1" applyAlignment="1">
      <alignment horizontal="center" vertical="center" wrapText="1"/>
    </xf>
    <xf numFmtId="11" fontId="8" fillId="4" borderId="22" xfId="5" applyNumberFormat="1" applyFont="1" applyFill="1" applyBorder="1" applyAlignment="1">
      <alignment horizontal="center" vertical="center" wrapText="1"/>
    </xf>
    <xf numFmtId="11" fontId="8" fillId="4" borderId="39" xfId="5" applyNumberFormat="1" applyFont="1" applyFill="1" applyBorder="1" applyAlignment="1">
      <alignment horizontal="center" vertical="center" wrapText="1"/>
    </xf>
    <xf numFmtId="11" fontId="8" fillId="4" borderId="40" xfId="5" applyNumberFormat="1" applyFont="1" applyFill="1" applyBorder="1" applyAlignment="1">
      <alignment horizontal="center" vertical="center" wrapText="1"/>
    </xf>
    <xf numFmtId="4" fontId="14" fillId="0" borderId="5" xfId="10" applyNumberFormat="1" applyFont="1" applyFill="1" applyBorder="1" applyAlignment="1">
      <alignment horizontal="center" vertical="center" wrapText="1"/>
    </xf>
    <xf numFmtId="4" fontId="10" fillId="0" borderId="20" xfId="10" applyNumberFormat="1" applyFont="1" applyFill="1" applyBorder="1" applyAlignment="1">
      <alignment horizontal="right" vertical="center" wrapText="1"/>
    </xf>
    <xf numFmtId="4" fontId="10" fillId="0" borderId="17" xfId="10" applyNumberFormat="1" applyFont="1" applyFill="1" applyBorder="1" applyAlignment="1">
      <alignment horizontal="right" vertical="center" wrapText="1"/>
    </xf>
    <xf numFmtId="0" fontId="10" fillId="0" borderId="5" xfId="1" applyFont="1" applyFill="1" applyBorder="1" applyAlignment="1">
      <alignment horizontal="left" vertical="center" wrapText="1"/>
    </xf>
    <xf numFmtId="4" fontId="14" fillId="7" borderId="16" xfId="0" applyNumberFormat="1" applyFont="1" applyFill="1" applyBorder="1" applyAlignment="1">
      <alignment horizontal="right" wrapText="1"/>
    </xf>
    <xf numFmtId="4" fontId="8" fillId="0" borderId="20" xfId="14" applyNumberFormat="1" applyFont="1" applyFill="1" applyBorder="1" applyAlignment="1">
      <alignment horizontal="right" wrapText="1"/>
    </xf>
    <xf numFmtId="4" fontId="8" fillId="0" borderId="72" xfId="14" applyNumberFormat="1" applyFont="1" applyFill="1" applyBorder="1" applyAlignment="1">
      <alignment horizontal="right" wrapText="1"/>
    </xf>
    <xf numFmtId="4" fontId="16" fillId="0" borderId="19" xfId="24" applyNumberFormat="1" applyFont="1" applyFill="1" applyBorder="1" applyAlignment="1">
      <alignment horizontal="center" vertical="center" wrapText="1"/>
    </xf>
    <xf numFmtId="4" fontId="16" fillId="0" borderId="36" xfId="24" applyNumberFormat="1" applyFont="1" applyFill="1" applyBorder="1" applyAlignment="1">
      <alignment horizontal="center" vertical="center" wrapText="1"/>
    </xf>
    <xf numFmtId="4" fontId="16" fillId="0" borderId="7" xfId="24" applyNumberFormat="1" applyFont="1" applyFill="1" applyBorder="1" applyAlignment="1">
      <alignment horizontal="center" vertical="center" wrapText="1"/>
    </xf>
    <xf numFmtId="0" fontId="8" fillId="0" borderId="21" xfId="24" applyFont="1" applyFill="1" applyBorder="1" applyAlignment="1">
      <alignment horizontal="center" vertical="center" wrapText="1"/>
    </xf>
    <xf numFmtId="0" fontId="8" fillId="0" borderId="22" xfId="24" applyFont="1" applyFill="1" applyBorder="1" applyAlignment="1">
      <alignment horizontal="center" vertical="center" wrapText="1"/>
    </xf>
    <xf numFmtId="0" fontId="8" fillId="0" borderId="39" xfId="24" applyFont="1" applyFill="1" applyBorder="1" applyAlignment="1">
      <alignment horizontal="center" vertical="center" wrapText="1"/>
    </xf>
    <xf numFmtId="0" fontId="8" fillId="0" borderId="40" xfId="24" applyFont="1" applyFill="1" applyBorder="1" applyAlignment="1">
      <alignment horizontal="center" vertical="center" wrapText="1"/>
    </xf>
    <xf numFmtId="0" fontId="8" fillId="0" borderId="19" xfId="24" applyFont="1" applyFill="1" applyBorder="1" applyAlignment="1">
      <alignment horizontal="center" vertical="center" wrapText="1"/>
    </xf>
    <xf numFmtId="0" fontId="8" fillId="0" borderId="7" xfId="24" applyFont="1" applyFill="1" applyBorder="1" applyAlignment="1">
      <alignment horizontal="center" vertical="center" wrapText="1"/>
    </xf>
    <xf numFmtId="4" fontId="16" fillId="0" borderId="20" xfId="14" applyNumberFormat="1" applyFont="1" applyFill="1" applyBorder="1" applyAlignment="1">
      <alignment horizontal="left" wrapText="1"/>
    </xf>
    <xf numFmtId="4" fontId="16" fillId="0" borderId="16" xfId="14" applyNumberFormat="1" applyFont="1" applyFill="1" applyBorder="1" applyAlignment="1">
      <alignment horizontal="left" wrapText="1"/>
    </xf>
    <xf numFmtId="4" fontId="16" fillId="0" borderId="17" xfId="14" applyNumberFormat="1" applyFont="1" applyFill="1" applyBorder="1" applyAlignment="1">
      <alignment horizontal="left" wrapText="1"/>
    </xf>
    <xf numFmtId="4" fontId="16" fillId="0" borderId="57" xfId="14" applyNumberFormat="1" applyFont="1" applyFill="1" applyBorder="1" applyAlignment="1">
      <alignment horizontal="left" wrapText="1"/>
    </xf>
    <xf numFmtId="0" fontId="16" fillId="2" borderId="0" xfId="10" applyFont="1" applyFill="1" applyAlignment="1">
      <alignment horizontal="left" vertical="justify" wrapText="1"/>
    </xf>
    <xf numFmtId="0" fontId="3" fillId="0" borderId="0" xfId="44" applyFont="1" applyAlignment="1">
      <alignment horizontal="center"/>
    </xf>
    <xf numFmtId="0" fontId="6" fillId="0" borderId="0" xfId="43" applyFont="1" applyAlignment="1">
      <alignment horizontal="left" wrapText="1"/>
    </xf>
    <xf numFmtId="0" fontId="3" fillId="0" borderId="0" xfId="44" applyFont="1" applyAlignment="1">
      <alignment horizontal="center" vertical="center"/>
    </xf>
    <xf numFmtId="0" fontId="7" fillId="0" borderId="0" xfId="43" applyFont="1" applyAlignment="1">
      <alignment horizontal="left" vertical="center" wrapText="1"/>
    </xf>
    <xf numFmtId="0" fontId="10" fillId="0" borderId="0" xfId="43" applyFont="1" applyAlignment="1">
      <alignment horizontal="left" vertical="center" wrapText="1"/>
    </xf>
    <xf numFmtId="0" fontId="7" fillId="0" borderId="0" xfId="43" applyFont="1" applyAlignment="1">
      <alignment horizontal="left" vertical="top" wrapText="1"/>
    </xf>
    <xf numFmtId="0" fontId="7" fillId="0" borderId="0" xfId="43" applyFont="1" applyAlignment="1">
      <alignment horizontal="left" wrapText="1"/>
    </xf>
    <xf numFmtId="0" fontId="10" fillId="2" borderId="73" xfId="43" applyFont="1" applyFill="1" applyBorder="1" applyAlignment="1">
      <alignment horizontal="center" vertical="center" wrapText="1"/>
    </xf>
    <xf numFmtId="0" fontId="10" fillId="2" borderId="37" xfId="43" applyFont="1" applyFill="1" applyBorder="1" applyAlignment="1">
      <alignment horizontal="center" vertical="center" wrapText="1"/>
    </xf>
    <xf numFmtId="0" fontId="10" fillId="2" borderId="74" xfId="43" applyFont="1" applyFill="1" applyBorder="1" applyAlignment="1">
      <alignment horizontal="center" vertical="center" wrapText="1"/>
    </xf>
    <xf numFmtId="0" fontId="2" fillId="2" borderId="20"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cellXfs>
  <cellStyles count="45">
    <cellStyle name="Millares 2 2" xfId="21"/>
    <cellStyle name="Millares 6 11 3" xfId="25"/>
    <cellStyle name="Millares 6 2 2 2 2 2" xfId="11"/>
    <cellStyle name="Millares 6 2 2 3 2 2" xfId="19"/>
    <cellStyle name="Millares 6 2 2 4 3 3 2" xfId="5"/>
    <cellStyle name="Millares 6 5 2 2" xfId="33"/>
    <cellStyle name="Millares 6 6 2 3" xfId="35"/>
    <cellStyle name="Millares 6 7" xfId="13"/>
    <cellStyle name="Millares 6 7 2" xfId="38"/>
    <cellStyle name="Millares 6 7 3 2" xfId="41"/>
    <cellStyle name="Millares 6 8" xfId="16"/>
    <cellStyle name="Millares 6 8 3" xfId="28"/>
    <cellStyle name="Millares 6 9 2" xfId="30"/>
    <cellStyle name="Moneda 2 2" xfId="4"/>
    <cellStyle name="Normal" xfId="0" builtinId="0"/>
    <cellStyle name="Normal 11 10" xfId="22"/>
    <cellStyle name="Normal 11 11 5" xfId="29"/>
    <cellStyle name="Normal 11 13 3" xfId="24"/>
    <cellStyle name="Normal 11 2 2" xfId="1"/>
    <cellStyle name="Normal 11 2 2 2 2 2" xfId="10"/>
    <cellStyle name="Normal 11 2 2 3 2 4" xfId="23"/>
    <cellStyle name="Normal 11 2 2 3 2 5" xfId="18"/>
    <cellStyle name="Normal 11 2 2 5 3 2 2" xfId="3"/>
    <cellStyle name="Normal 11 2 3 5" xfId="42"/>
    <cellStyle name="Normal 11 2 4" xfId="9"/>
    <cellStyle name="Normal 11 2 4 6 2" xfId="36"/>
    <cellStyle name="Normal 11 3" xfId="44"/>
    <cellStyle name="Normal 11 4 2 2 3 3 2" xfId="6"/>
    <cellStyle name="Normal 11 5 3 2 2" xfId="7"/>
    <cellStyle name="Normal 11 6 2 3" xfId="32"/>
    <cellStyle name="Normal 11 7 2 3" xfId="34"/>
    <cellStyle name="Normal 11 8" xfId="12"/>
    <cellStyle name="Normal 11 8 2" xfId="37"/>
    <cellStyle name="Normal 11 8 3" xfId="39"/>
    <cellStyle name="Normal 11 8 3 2" xfId="40"/>
    <cellStyle name="Normal 11 9" xfId="14"/>
    <cellStyle name="Normal 11 9 4" xfId="27"/>
    <cellStyle name="Normal 15" xfId="2"/>
    <cellStyle name="Normal 2 13" xfId="26"/>
    <cellStyle name="Normal 2 2" xfId="43"/>
    <cellStyle name="Normal 2 5 2 2" xfId="8"/>
    <cellStyle name="Normal 2 5 2 2 3 2 2" xfId="17"/>
    <cellStyle name="Normal 2 5 6" xfId="20"/>
    <cellStyle name="Normal 2 5 7" xfId="15"/>
    <cellStyle name="Normal 2 5 8 2" xfId="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372442</xdr:colOff>
      <xdr:row>73</xdr:row>
      <xdr:rowOff>60960</xdr:rowOff>
    </xdr:from>
    <xdr:to>
      <xdr:col>0</xdr:col>
      <xdr:colOff>11711940</xdr:colOff>
      <xdr:row>99</xdr:row>
      <xdr:rowOff>144780</xdr:rowOff>
    </xdr:to>
    <xdr:pic>
      <xdr:nvPicPr>
        <xdr:cNvPr id="2" name="Imagen 1" descr="http://www.capama.gob.mx/imagenes/capamaor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42" y="19842480"/>
          <a:ext cx="11339498" cy="483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525780</xdr:colOff>
      <xdr:row>0</xdr:row>
      <xdr:rowOff>7621</xdr:rowOff>
    </xdr:from>
    <xdr:to>
      <xdr:col>0</xdr:col>
      <xdr:colOff>1813560</xdr:colOff>
      <xdr:row>3</xdr:row>
      <xdr:rowOff>0</xdr:rowOff>
    </xdr:to>
    <xdr:pic>
      <xdr:nvPicPr>
        <xdr:cNvPr id="3" name="Imagen 809465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780" y="7621"/>
          <a:ext cx="1287780" cy="54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338</xdr:row>
      <xdr:rowOff>152400</xdr:rowOff>
    </xdr:from>
    <xdr:to>
      <xdr:col>0</xdr:col>
      <xdr:colOff>5974080</xdr:colOff>
      <xdr:row>345</xdr:row>
      <xdr:rowOff>274320</xdr:rowOff>
    </xdr:to>
    <xdr:pic>
      <xdr:nvPicPr>
        <xdr:cNvPr id="4" name="Imagen 3"/>
        <xdr:cNvPicPr>
          <a:picLocks noChangeAspect="1"/>
        </xdr:cNvPicPr>
      </xdr:nvPicPr>
      <xdr:blipFill rotWithShape="1">
        <a:blip xmlns:r="http://schemas.openxmlformats.org/officeDocument/2006/relationships" r:embed="rId3"/>
        <a:srcRect l="28962" t="21558" r="30242" b="28955"/>
        <a:stretch/>
      </xdr:blipFill>
      <xdr:spPr>
        <a:xfrm>
          <a:off x="304800" y="105331260"/>
          <a:ext cx="5669280" cy="2575560"/>
        </a:xfrm>
        <a:prstGeom prst="rect">
          <a:avLst/>
        </a:prstGeom>
      </xdr:spPr>
    </xdr:pic>
    <xdr:clientData/>
  </xdr:twoCellAnchor>
  <xdr:twoCellAnchor editAs="oneCell">
    <xdr:from>
      <xdr:col>0</xdr:col>
      <xdr:colOff>0</xdr:colOff>
      <xdr:row>401</xdr:row>
      <xdr:rowOff>167640</xdr:rowOff>
    </xdr:from>
    <xdr:to>
      <xdr:col>0</xdr:col>
      <xdr:colOff>8267700</xdr:colOff>
      <xdr:row>421</xdr:row>
      <xdr:rowOff>121920</xdr:rowOff>
    </xdr:to>
    <xdr:pic>
      <xdr:nvPicPr>
        <xdr:cNvPr id="5" name="Imagen 4"/>
        <xdr:cNvPicPr>
          <a:picLocks noChangeAspect="1"/>
        </xdr:cNvPicPr>
      </xdr:nvPicPr>
      <xdr:blipFill rotWithShape="1">
        <a:blip xmlns:r="http://schemas.openxmlformats.org/officeDocument/2006/relationships" r:embed="rId4"/>
        <a:srcRect l="32963" t="25930" r="35344" b="7100"/>
        <a:stretch/>
      </xdr:blipFill>
      <xdr:spPr>
        <a:xfrm>
          <a:off x="0" y="121836180"/>
          <a:ext cx="8267700" cy="6202680"/>
        </a:xfrm>
        <a:prstGeom prst="rect">
          <a:avLst/>
        </a:prstGeom>
      </xdr:spPr>
    </xdr:pic>
    <xdr:clientData/>
  </xdr:twoCellAnchor>
  <xdr:twoCellAnchor editAs="oneCell">
    <xdr:from>
      <xdr:col>0</xdr:col>
      <xdr:colOff>190500</xdr:colOff>
      <xdr:row>424</xdr:row>
      <xdr:rowOff>224171</xdr:rowOff>
    </xdr:from>
    <xdr:to>
      <xdr:col>0</xdr:col>
      <xdr:colOff>5890260</xdr:colOff>
      <xdr:row>444</xdr:row>
      <xdr:rowOff>45720</xdr:rowOff>
    </xdr:to>
    <xdr:pic>
      <xdr:nvPicPr>
        <xdr:cNvPr id="6" name="Imagen 5"/>
        <xdr:cNvPicPr>
          <a:picLocks noChangeAspect="1"/>
        </xdr:cNvPicPr>
      </xdr:nvPicPr>
      <xdr:blipFill rotWithShape="1">
        <a:blip xmlns:r="http://schemas.openxmlformats.org/officeDocument/2006/relationships" r:embed="rId5"/>
        <a:srcRect l="33295" t="36494" r="34632" b="23103"/>
        <a:stretch/>
      </xdr:blipFill>
      <xdr:spPr>
        <a:xfrm>
          <a:off x="190500" y="128887871"/>
          <a:ext cx="5699760" cy="4645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238125</xdr:colOff>
      <xdr:row>710</xdr:row>
      <xdr:rowOff>0</xdr:rowOff>
    </xdr:from>
    <xdr:to>
      <xdr:col>8</xdr:col>
      <xdr:colOff>800100</xdr:colOff>
      <xdr:row>714</xdr:row>
      <xdr:rowOff>133350</xdr:rowOff>
    </xdr:to>
    <xdr:sp macro="" textlink="">
      <xdr:nvSpPr>
        <xdr:cNvPr id="2" name="6 Rectángulo">
          <a:extLst>
            <a:ext uri="{FF2B5EF4-FFF2-40B4-BE49-F238E27FC236}">
              <a16:creationId xmlns:a16="http://schemas.microsoft.com/office/drawing/2014/main" id="{00000000-0008-0000-0000-000007000000}"/>
            </a:ext>
          </a:extLst>
        </xdr:cNvPr>
        <xdr:cNvSpPr/>
      </xdr:nvSpPr>
      <xdr:spPr>
        <a:xfrm>
          <a:off x="3257550" y="213988650"/>
          <a:ext cx="2619375" cy="8953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Elaborado por:</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___________________________</a:t>
          </a:r>
        </a:p>
        <a:p>
          <a:pPr algn="ctr"/>
          <a:r>
            <a:rPr lang="es-MX" sz="800" baseline="0">
              <a:latin typeface="Arial" pitchFamily="34" charset="0"/>
              <a:cs typeface="Arial" pitchFamily="34" charset="0"/>
            </a:rPr>
            <a:t>C.P. Humberto Marín Piza</a:t>
          </a:r>
        </a:p>
        <a:p>
          <a:pPr algn="ctr"/>
          <a:r>
            <a:rPr lang="es-MX" sz="800" baseline="0">
              <a:latin typeface="Arial" pitchFamily="34" charset="0"/>
              <a:cs typeface="Arial" pitchFamily="34" charset="0"/>
            </a:rPr>
            <a:t>Enc. del Departamento de  Control Presupuestal y Análisis</a:t>
          </a:r>
          <a:endParaRPr lang="es-MX" sz="800">
            <a:latin typeface="Arial" pitchFamily="34" charset="0"/>
            <a:cs typeface="Arial" pitchFamily="34" charset="0"/>
          </a:endParaRPr>
        </a:p>
      </xdr:txBody>
    </xdr:sp>
    <xdr:clientData/>
  </xdr:twoCellAnchor>
  <xdr:twoCellAnchor>
    <xdr:from>
      <xdr:col>1</xdr:col>
      <xdr:colOff>942975</xdr:colOff>
      <xdr:row>717</xdr:row>
      <xdr:rowOff>0</xdr:rowOff>
    </xdr:from>
    <xdr:to>
      <xdr:col>6</xdr:col>
      <xdr:colOff>390525</xdr:colOff>
      <xdr:row>722</xdr:row>
      <xdr:rowOff>76200</xdr:rowOff>
    </xdr:to>
    <xdr:sp macro="" textlink="">
      <xdr:nvSpPr>
        <xdr:cNvPr id="3" name="7 Rectángulo">
          <a:extLst>
            <a:ext uri="{FF2B5EF4-FFF2-40B4-BE49-F238E27FC236}">
              <a16:creationId xmlns:a16="http://schemas.microsoft.com/office/drawing/2014/main" id="{00000000-0008-0000-0000-000008000000}"/>
            </a:ext>
          </a:extLst>
        </xdr:cNvPr>
        <xdr:cNvSpPr/>
      </xdr:nvSpPr>
      <xdr:spPr>
        <a:xfrm>
          <a:off x="1704975" y="238820325"/>
          <a:ext cx="2847975" cy="10287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Aprobado por:</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a:t>
          </a:r>
        </a:p>
        <a:p>
          <a:pPr algn="ctr"/>
          <a:r>
            <a:rPr lang="es-MX" sz="800">
              <a:latin typeface="Arial" pitchFamily="34" charset="0"/>
              <a:cs typeface="Arial" pitchFamily="34" charset="0"/>
            </a:rPr>
            <a:t>C.P. Antonio</a:t>
          </a:r>
          <a:r>
            <a:rPr lang="es-MX" sz="800" baseline="0">
              <a:latin typeface="Arial" pitchFamily="34" charset="0"/>
              <a:cs typeface="Arial" pitchFamily="34" charset="0"/>
            </a:rPr>
            <a:t> Lorenzo Rojas Marcial</a:t>
          </a:r>
        </a:p>
        <a:p>
          <a:pPr algn="ctr"/>
          <a:r>
            <a:rPr lang="es-MX" sz="800" baseline="0">
              <a:latin typeface="Arial" pitchFamily="34" charset="0"/>
              <a:cs typeface="Arial" pitchFamily="34" charset="0"/>
            </a:rPr>
            <a:t>Director  General</a:t>
          </a:r>
          <a:endParaRPr lang="es-MX" sz="800">
            <a:latin typeface="Arial" pitchFamily="34" charset="0"/>
            <a:cs typeface="Arial" pitchFamily="34" charset="0"/>
          </a:endParaRPr>
        </a:p>
      </xdr:txBody>
    </xdr:sp>
    <xdr:clientData/>
  </xdr:twoCellAnchor>
  <xdr:twoCellAnchor>
    <xdr:from>
      <xdr:col>8</xdr:col>
      <xdr:colOff>142875</xdr:colOff>
      <xdr:row>716</xdr:row>
      <xdr:rowOff>171449</xdr:rowOff>
    </xdr:from>
    <xdr:to>
      <xdr:col>11</xdr:col>
      <xdr:colOff>400050</xdr:colOff>
      <xdr:row>722</xdr:row>
      <xdr:rowOff>0</xdr:rowOff>
    </xdr:to>
    <xdr:sp macro="" textlink="">
      <xdr:nvSpPr>
        <xdr:cNvPr id="4" name="8 Rectángulo">
          <a:extLst>
            <a:ext uri="{FF2B5EF4-FFF2-40B4-BE49-F238E27FC236}">
              <a16:creationId xmlns:a16="http://schemas.microsoft.com/office/drawing/2014/main" id="{00000000-0008-0000-0000-000009000000}"/>
            </a:ext>
          </a:extLst>
        </xdr:cNvPr>
        <xdr:cNvSpPr/>
      </xdr:nvSpPr>
      <xdr:spPr>
        <a:xfrm>
          <a:off x="5343525" y="238801274"/>
          <a:ext cx="2743200" cy="97155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Vo. Bo. por:</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a:t>
          </a:r>
        </a:p>
        <a:p>
          <a:pPr algn="ctr"/>
          <a:r>
            <a:rPr lang="es-MX" sz="800">
              <a:latin typeface="Arial" pitchFamily="34" charset="0"/>
              <a:cs typeface="Arial" pitchFamily="34" charset="0"/>
            </a:rPr>
            <a:t>C.P.</a:t>
          </a:r>
          <a:r>
            <a:rPr lang="es-MX" sz="800" baseline="0">
              <a:latin typeface="Arial" pitchFamily="34" charset="0"/>
              <a:cs typeface="Arial" pitchFamily="34" charset="0"/>
            </a:rPr>
            <a:t> Inés Organiz Navarrrte</a:t>
          </a:r>
          <a:endParaRPr lang="es-MX" sz="800">
            <a:latin typeface="Arial" pitchFamily="34" charset="0"/>
            <a:cs typeface="Arial" pitchFamily="34" charset="0"/>
          </a:endParaRPr>
        </a:p>
        <a:p>
          <a:pPr algn="ctr"/>
          <a:r>
            <a:rPr lang="es-MX" sz="800">
              <a:latin typeface="Arial" pitchFamily="34" charset="0"/>
              <a:cs typeface="Arial" pitchFamily="34" charset="0"/>
            </a:rPr>
            <a:t>Encargada de la Contraloria General</a:t>
          </a:r>
        </a:p>
      </xdr:txBody>
    </xdr:sp>
    <xdr:clientData/>
  </xdr:twoCellAnchor>
  <xdr:twoCellAnchor>
    <xdr:from>
      <xdr:col>0</xdr:col>
      <xdr:colOff>485774</xdr:colOff>
      <xdr:row>710</xdr:row>
      <xdr:rowOff>0</xdr:rowOff>
    </xdr:from>
    <xdr:to>
      <xdr:col>3</xdr:col>
      <xdr:colOff>390525</xdr:colOff>
      <xdr:row>714</xdr:row>
      <xdr:rowOff>133350</xdr:rowOff>
    </xdr:to>
    <xdr:sp macro="" textlink="">
      <xdr:nvSpPr>
        <xdr:cNvPr id="5" name="9 Rectángulo">
          <a:extLst>
            <a:ext uri="{FF2B5EF4-FFF2-40B4-BE49-F238E27FC236}">
              <a16:creationId xmlns:a16="http://schemas.microsoft.com/office/drawing/2014/main" id="{00000000-0008-0000-0000-00000A000000}"/>
            </a:ext>
          </a:extLst>
        </xdr:cNvPr>
        <xdr:cNvSpPr/>
      </xdr:nvSpPr>
      <xdr:spPr>
        <a:xfrm>
          <a:off x="485774" y="213988650"/>
          <a:ext cx="2371726" cy="8953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Elaborado por:</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a:t>
          </a:r>
        </a:p>
        <a:p>
          <a:pPr algn="ctr"/>
          <a:r>
            <a:rPr lang="es-MX" sz="800">
              <a:latin typeface="Arial" pitchFamily="34" charset="0"/>
              <a:cs typeface="Arial" pitchFamily="34" charset="0"/>
            </a:rPr>
            <a:t>C.P. Liliana</a:t>
          </a:r>
          <a:r>
            <a:rPr lang="es-MX" sz="800" baseline="0">
              <a:latin typeface="Arial" pitchFamily="34" charset="0"/>
              <a:cs typeface="Arial" pitchFamily="34" charset="0"/>
            </a:rPr>
            <a:t> Piedad Tornes López</a:t>
          </a:r>
          <a:endParaRPr lang="es-MX" sz="800">
            <a:latin typeface="Arial" pitchFamily="34" charset="0"/>
            <a:cs typeface="Arial" pitchFamily="34" charset="0"/>
          </a:endParaRPr>
        </a:p>
        <a:p>
          <a:pPr algn="ctr"/>
          <a:r>
            <a:rPr lang="es-MX" sz="800">
              <a:latin typeface="Arial" pitchFamily="34" charset="0"/>
              <a:cs typeface="Arial" pitchFamily="34" charset="0"/>
            </a:rPr>
            <a:t>Enc. del Departamento</a:t>
          </a:r>
          <a:r>
            <a:rPr lang="es-MX" sz="800" baseline="0">
              <a:latin typeface="Arial" pitchFamily="34" charset="0"/>
              <a:cs typeface="Arial" pitchFamily="34" charset="0"/>
            </a:rPr>
            <a:t> de Contabilidad General</a:t>
          </a:r>
          <a:endParaRPr lang="es-MX" sz="800">
            <a:latin typeface="Arial" pitchFamily="34" charset="0"/>
            <a:cs typeface="Arial" pitchFamily="34" charset="0"/>
          </a:endParaRPr>
        </a:p>
      </xdr:txBody>
    </xdr:sp>
    <xdr:clientData/>
  </xdr:twoCellAnchor>
  <xdr:twoCellAnchor>
    <xdr:from>
      <xdr:col>9</xdr:col>
      <xdr:colOff>333375</xdr:colOff>
      <xdr:row>710</xdr:row>
      <xdr:rowOff>0</xdr:rowOff>
    </xdr:from>
    <xdr:to>
      <xdr:col>12</xdr:col>
      <xdr:colOff>485775</xdr:colOff>
      <xdr:row>714</xdr:row>
      <xdr:rowOff>133350</xdr:rowOff>
    </xdr:to>
    <xdr:sp macro="" textlink="">
      <xdr:nvSpPr>
        <xdr:cNvPr id="6" name="10 Rectángulo">
          <a:extLst>
            <a:ext uri="{FF2B5EF4-FFF2-40B4-BE49-F238E27FC236}">
              <a16:creationId xmlns:a16="http://schemas.microsoft.com/office/drawing/2014/main" id="{00000000-0008-0000-0000-00000B000000}"/>
            </a:ext>
          </a:extLst>
        </xdr:cNvPr>
        <xdr:cNvSpPr/>
      </xdr:nvSpPr>
      <xdr:spPr>
        <a:xfrm>
          <a:off x="6457950" y="213988650"/>
          <a:ext cx="2228850" cy="8953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Reviso</a:t>
          </a:r>
          <a:r>
            <a:rPr lang="es-MX" sz="800" baseline="0">
              <a:latin typeface="Arial" pitchFamily="34" charset="0"/>
              <a:cs typeface="Arial" pitchFamily="34" charset="0"/>
            </a:rPr>
            <a:t> por</a:t>
          </a:r>
          <a:r>
            <a:rPr lang="es-MX" sz="800">
              <a:latin typeface="Arial" pitchFamily="34" charset="0"/>
              <a:cs typeface="Arial" pitchFamily="34" charset="0"/>
            </a:rPr>
            <a:t>:</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a:t>
          </a:r>
        </a:p>
        <a:p>
          <a:pPr algn="ctr"/>
          <a:r>
            <a:rPr lang="es-MX" sz="800">
              <a:latin typeface="Arial" pitchFamily="34" charset="0"/>
              <a:cs typeface="Arial" pitchFamily="34" charset="0"/>
            </a:rPr>
            <a:t>L.C.</a:t>
          </a:r>
          <a:r>
            <a:rPr lang="es-MX" sz="800" baseline="0">
              <a:latin typeface="Arial" pitchFamily="34" charset="0"/>
              <a:cs typeface="Arial" pitchFamily="34" charset="0"/>
            </a:rPr>
            <a:t> Alejandro Nava  Medina</a:t>
          </a:r>
          <a:endParaRPr lang="es-MX" sz="800">
            <a:latin typeface="Arial" pitchFamily="34" charset="0"/>
            <a:cs typeface="Arial" pitchFamily="34" charset="0"/>
          </a:endParaRPr>
        </a:p>
        <a:p>
          <a:pPr algn="ctr"/>
          <a:r>
            <a:rPr lang="es-MX" sz="800">
              <a:latin typeface="Arial" pitchFamily="34" charset="0"/>
              <a:cs typeface="Arial" pitchFamily="34" charset="0"/>
            </a:rPr>
            <a:t>Encargado</a:t>
          </a:r>
          <a:r>
            <a:rPr lang="es-MX" sz="800" baseline="0">
              <a:latin typeface="Arial" pitchFamily="34" charset="0"/>
              <a:cs typeface="Arial" pitchFamily="34" charset="0"/>
            </a:rPr>
            <a:t> de la </a:t>
          </a:r>
          <a:r>
            <a:rPr lang="es-MX" sz="800">
              <a:latin typeface="Arial" pitchFamily="34" charset="0"/>
              <a:cs typeface="Arial" pitchFamily="34" charset="0"/>
            </a:rPr>
            <a:t>Dirección</a:t>
          </a:r>
          <a:r>
            <a:rPr lang="es-MX" sz="800" baseline="0">
              <a:latin typeface="Arial" pitchFamily="34" charset="0"/>
              <a:cs typeface="Arial" pitchFamily="34" charset="0"/>
            </a:rPr>
            <a:t> de Finanzas</a:t>
          </a:r>
          <a:endParaRPr lang="es-MX" sz="800">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1882141</xdr:colOff>
      <xdr:row>71</xdr:row>
      <xdr:rowOff>0</xdr:rowOff>
    </xdr:from>
    <xdr:to>
      <xdr:col>3</xdr:col>
      <xdr:colOff>762000</xdr:colOff>
      <xdr:row>75</xdr:row>
      <xdr:rowOff>133350</xdr:rowOff>
    </xdr:to>
    <xdr:sp macro="" textlink="">
      <xdr:nvSpPr>
        <xdr:cNvPr id="2" name="6 Rectángulo">
          <a:extLst>
            <a:ext uri="{FF2B5EF4-FFF2-40B4-BE49-F238E27FC236}">
              <a16:creationId xmlns:a16="http://schemas.microsoft.com/office/drawing/2014/main" id="{00000000-0008-0000-0000-000007000000}"/>
            </a:ext>
          </a:extLst>
        </xdr:cNvPr>
        <xdr:cNvSpPr/>
      </xdr:nvSpPr>
      <xdr:spPr>
        <a:xfrm>
          <a:off x="2613661" y="15247620"/>
          <a:ext cx="2857499" cy="86487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Elaborado por:</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___________________________</a:t>
          </a:r>
        </a:p>
        <a:p>
          <a:pPr algn="ctr"/>
          <a:r>
            <a:rPr lang="es-MX" sz="800" baseline="0">
              <a:latin typeface="Arial" pitchFamily="34" charset="0"/>
              <a:cs typeface="Arial" pitchFamily="34" charset="0"/>
            </a:rPr>
            <a:t>C.P. Humberto Marín Piza</a:t>
          </a:r>
        </a:p>
        <a:p>
          <a:pPr algn="ctr"/>
          <a:r>
            <a:rPr lang="es-MX" sz="800" baseline="0">
              <a:latin typeface="Arial" pitchFamily="34" charset="0"/>
              <a:cs typeface="Arial" pitchFamily="34" charset="0"/>
            </a:rPr>
            <a:t>Enc. del Departamento de  Control Presupuestal y Análisis</a:t>
          </a:r>
          <a:endParaRPr lang="es-MX" sz="800">
            <a:latin typeface="Arial" pitchFamily="34" charset="0"/>
            <a:cs typeface="Arial" pitchFamily="34" charset="0"/>
          </a:endParaRPr>
        </a:p>
      </xdr:txBody>
    </xdr:sp>
    <xdr:clientData/>
  </xdr:twoCellAnchor>
  <xdr:twoCellAnchor>
    <xdr:from>
      <xdr:col>0</xdr:col>
      <xdr:colOff>495301</xdr:colOff>
      <xdr:row>78</xdr:row>
      <xdr:rowOff>0</xdr:rowOff>
    </xdr:from>
    <xdr:to>
      <xdr:col>1</xdr:col>
      <xdr:colOff>1905000</xdr:colOff>
      <xdr:row>83</xdr:row>
      <xdr:rowOff>76200</xdr:rowOff>
    </xdr:to>
    <xdr:sp macro="" textlink="">
      <xdr:nvSpPr>
        <xdr:cNvPr id="3" name="7 Rectángulo">
          <a:extLst>
            <a:ext uri="{FF2B5EF4-FFF2-40B4-BE49-F238E27FC236}">
              <a16:creationId xmlns:a16="http://schemas.microsoft.com/office/drawing/2014/main" id="{00000000-0008-0000-0000-000008000000}"/>
            </a:ext>
          </a:extLst>
        </xdr:cNvPr>
        <xdr:cNvSpPr/>
      </xdr:nvSpPr>
      <xdr:spPr>
        <a:xfrm>
          <a:off x="495301" y="16527780"/>
          <a:ext cx="2141219" cy="9906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Aprobado por:</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a:t>
          </a:r>
        </a:p>
        <a:p>
          <a:pPr algn="ctr"/>
          <a:r>
            <a:rPr lang="es-MX" sz="800">
              <a:latin typeface="Arial" pitchFamily="34" charset="0"/>
              <a:cs typeface="Arial" pitchFamily="34" charset="0"/>
            </a:rPr>
            <a:t>C.P. Antonio</a:t>
          </a:r>
          <a:r>
            <a:rPr lang="es-MX" sz="800" baseline="0">
              <a:latin typeface="Arial" pitchFamily="34" charset="0"/>
              <a:cs typeface="Arial" pitchFamily="34" charset="0"/>
            </a:rPr>
            <a:t> Lorenzo Rojas Marcial</a:t>
          </a:r>
        </a:p>
        <a:p>
          <a:pPr algn="ctr"/>
          <a:r>
            <a:rPr lang="es-MX" sz="800" baseline="0">
              <a:latin typeface="Arial" pitchFamily="34" charset="0"/>
              <a:cs typeface="Arial" pitchFamily="34" charset="0"/>
            </a:rPr>
            <a:t>Director  General</a:t>
          </a:r>
          <a:endParaRPr lang="es-MX" sz="800">
            <a:latin typeface="Arial" pitchFamily="34" charset="0"/>
            <a:cs typeface="Arial" pitchFamily="34" charset="0"/>
          </a:endParaRPr>
        </a:p>
      </xdr:txBody>
    </xdr:sp>
    <xdr:clientData/>
  </xdr:twoCellAnchor>
  <xdr:twoCellAnchor>
    <xdr:from>
      <xdr:col>2</xdr:col>
      <xdr:colOff>274320</xdr:colOff>
      <xdr:row>77</xdr:row>
      <xdr:rowOff>171449</xdr:rowOff>
    </xdr:from>
    <xdr:to>
      <xdr:col>4</xdr:col>
      <xdr:colOff>350520</xdr:colOff>
      <xdr:row>83</xdr:row>
      <xdr:rowOff>0</xdr:rowOff>
    </xdr:to>
    <xdr:sp macro="" textlink="">
      <xdr:nvSpPr>
        <xdr:cNvPr id="4" name="8 Rectángulo">
          <a:extLst>
            <a:ext uri="{FF2B5EF4-FFF2-40B4-BE49-F238E27FC236}">
              <a16:creationId xmlns:a16="http://schemas.microsoft.com/office/drawing/2014/main" id="{00000000-0008-0000-0000-000009000000}"/>
            </a:ext>
          </a:extLst>
        </xdr:cNvPr>
        <xdr:cNvSpPr/>
      </xdr:nvSpPr>
      <xdr:spPr>
        <a:xfrm>
          <a:off x="3771900" y="16516349"/>
          <a:ext cx="2499360" cy="92583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Vo. Bo. por:</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a:t>
          </a:r>
        </a:p>
        <a:p>
          <a:pPr algn="ctr"/>
          <a:r>
            <a:rPr lang="es-MX" sz="800">
              <a:latin typeface="Arial" pitchFamily="34" charset="0"/>
              <a:cs typeface="Arial" pitchFamily="34" charset="0"/>
            </a:rPr>
            <a:t>C.P.</a:t>
          </a:r>
          <a:r>
            <a:rPr lang="es-MX" sz="800" baseline="0">
              <a:latin typeface="Arial" pitchFamily="34" charset="0"/>
              <a:cs typeface="Arial" pitchFamily="34" charset="0"/>
            </a:rPr>
            <a:t> Inés Organiz Navarrrte</a:t>
          </a:r>
          <a:endParaRPr lang="es-MX" sz="800">
            <a:latin typeface="Arial" pitchFamily="34" charset="0"/>
            <a:cs typeface="Arial" pitchFamily="34" charset="0"/>
          </a:endParaRPr>
        </a:p>
        <a:p>
          <a:pPr algn="ctr"/>
          <a:r>
            <a:rPr lang="es-MX" sz="800">
              <a:latin typeface="Arial" pitchFamily="34" charset="0"/>
              <a:cs typeface="Arial" pitchFamily="34" charset="0"/>
            </a:rPr>
            <a:t>Encargada de la Contraloria General</a:t>
          </a:r>
        </a:p>
      </xdr:txBody>
    </xdr:sp>
    <xdr:clientData/>
  </xdr:twoCellAnchor>
  <xdr:twoCellAnchor>
    <xdr:from>
      <xdr:col>0</xdr:col>
      <xdr:colOff>0</xdr:colOff>
      <xdr:row>71</xdr:row>
      <xdr:rowOff>0</xdr:rowOff>
    </xdr:from>
    <xdr:to>
      <xdr:col>1</xdr:col>
      <xdr:colOff>1676400</xdr:colOff>
      <xdr:row>75</xdr:row>
      <xdr:rowOff>0</xdr:rowOff>
    </xdr:to>
    <xdr:sp macro="" textlink="">
      <xdr:nvSpPr>
        <xdr:cNvPr id="5" name="9 Rectángulo">
          <a:extLst>
            <a:ext uri="{FF2B5EF4-FFF2-40B4-BE49-F238E27FC236}">
              <a16:creationId xmlns:a16="http://schemas.microsoft.com/office/drawing/2014/main" id="{00000000-0008-0000-0000-00000A000000}"/>
            </a:ext>
          </a:extLst>
        </xdr:cNvPr>
        <xdr:cNvSpPr/>
      </xdr:nvSpPr>
      <xdr:spPr>
        <a:xfrm>
          <a:off x="0" y="15247620"/>
          <a:ext cx="2407920" cy="73152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Elaborado por:</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a:t>
          </a:r>
        </a:p>
        <a:p>
          <a:pPr algn="ctr"/>
          <a:r>
            <a:rPr lang="es-MX" sz="800">
              <a:latin typeface="Arial" pitchFamily="34" charset="0"/>
              <a:cs typeface="Arial" pitchFamily="34" charset="0"/>
            </a:rPr>
            <a:t>C.P. Liliana</a:t>
          </a:r>
          <a:r>
            <a:rPr lang="es-MX" sz="800" baseline="0">
              <a:latin typeface="Arial" pitchFamily="34" charset="0"/>
              <a:cs typeface="Arial" pitchFamily="34" charset="0"/>
            </a:rPr>
            <a:t> Piedad Tornes López</a:t>
          </a:r>
          <a:endParaRPr lang="es-MX" sz="800">
            <a:latin typeface="Arial" pitchFamily="34" charset="0"/>
            <a:cs typeface="Arial" pitchFamily="34" charset="0"/>
          </a:endParaRPr>
        </a:p>
        <a:p>
          <a:pPr algn="ctr"/>
          <a:r>
            <a:rPr lang="es-MX" sz="800">
              <a:latin typeface="Arial" pitchFamily="34" charset="0"/>
              <a:cs typeface="Arial" pitchFamily="34" charset="0"/>
            </a:rPr>
            <a:t>Enc. del Departamento</a:t>
          </a:r>
          <a:r>
            <a:rPr lang="es-MX" sz="800" baseline="0">
              <a:latin typeface="Arial" pitchFamily="34" charset="0"/>
              <a:cs typeface="Arial" pitchFamily="34" charset="0"/>
            </a:rPr>
            <a:t> de Contabilidad General</a:t>
          </a:r>
          <a:endParaRPr lang="es-MX" sz="800">
            <a:latin typeface="Arial" pitchFamily="34" charset="0"/>
            <a:cs typeface="Arial" pitchFamily="34" charset="0"/>
          </a:endParaRPr>
        </a:p>
      </xdr:txBody>
    </xdr:sp>
    <xdr:clientData/>
  </xdr:twoCellAnchor>
  <xdr:twoCellAnchor>
    <xdr:from>
      <xdr:col>3</xdr:col>
      <xdr:colOff>1028700</xdr:colOff>
      <xdr:row>71</xdr:row>
      <xdr:rowOff>0</xdr:rowOff>
    </xdr:from>
    <xdr:to>
      <xdr:col>5</xdr:col>
      <xdr:colOff>1135381</xdr:colOff>
      <xdr:row>75</xdr:row>
      <xdr:rowOff>133350</xdr:rowOff>
    </xdr:to>
    <xdr:sp macro="" textlink="">
      <xdr:nvSpPr>
        <xdr:cNvPr id="6" name="10 Rectángulo">
          <a:extLst>
            <a:ext uri="{FF2B5EF4-FFF2-40B4-BE49-F238E27FC236}">
              <a16:creationId xmlns:a16="http://schemas.microsoft.com/office/drawing/2014/main" id="{00000000-0008-0000-0000-00000B000000}"/>
            </a:ext>
          </a:extLst>
        </xdr:cNvPr>
        <xdr:cNvSpPr/>
      </xdr:nvSpPr>
      <xdr:spPr>
        <a:xfrm>
          <a:off x="5737860" y="15247620"/>
          <a:ext cx="2529841" cy="86487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MX" sz="800">
              <a:latin typeface="Arial" pitchFamily="34" charset="0"/>
              <a:cs typeface="Arial" pitchFamily="34" charset="0"/>
            </a:rPr>
            <a:t>Reviso</a:t>
          </a:r>
          <a:r>
            <a:rPr lang="es-MX" sz="800" baseline="0">
              <a:latin typeface="Arial" pitchFamily="34" charset="0"/>
              <a:cs typeface="Arial" pitchFamily="34" charset="0"/>
            </a:rPr>
            <a:t> por</a:t>
          </a:r>
          <a:r>
            <a:rPr lang="es-MX" sz="800">
              <a:latin typeface="Arial" pitchFamily="34" charset="0"/>
              <a:cs typeface="Arial" pitchFamily="34" charset="0"/>
            </a:rPr>
            <a:t>:</a:t>
          </a: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a:t>
          </a:r>
        </a:p>
        <a:p>
          <a:pPr algn="ctr"/>
          <a:r>
            <a:rPr lang="es-MX" sz="800">
              <a:latin typeface="Arial" pitchFamily="34" charset="0"/>
              <a:cs typeface="Arial" pitchFamily="34" charset="0"/>
            </a:rPr>
            <a:t>L.C.</a:t>
          </a:r>
          <a:r>
            <a:rPr lang="es-MX" sz="800" baseline="0">
              <a:latin typeface="Arial" pitchFamily="34" charset="0"/>
              <a:cs typeface="Arial" pitchFamily="34" charset="0"/>
            </a:rPr>
            <a:t> Alejandro Nava  Medina</a:t>
          </a:r>
          <a:endParaRPr lang="es-MX" sz="800">
            <a:latin typeface="Arial" pitchFamily="34" charset="0"/>
            <a:cs typeface="Arial" pitchFamily="34" charset="0"/>
          </a:endParaRPr>
        </a:p>
        <a:p>
          <a:pPr algn="ctr"/>
          <a:r>
            <a:rPr lang="es-MX" sz="800">
              <a:latin typeface="Arial" pitchFamily="34" charset="0"/>
              <a:cs typeface="Arial" pitchFamily="34" charset="0"/>
            </a:rPr>
            <a:t>Encargado</a:t>
          </a:r>
          <a:r>
            <a:rPr lang="es-MX" sz="800" baseline="0">
              <a:latin typeface="Arial" pitchFamily="34" charset="0"/>
              <a:cs typeface="Arial" pitchFamily="34" charset="0"/>
            </a:rPr>
            <a:t> de la </a:t>
          </a:r>
          <a:r>
            <a:rPr lang="es-MX" sz="800">
              <a:latin typeface="Arial" pitchFamily="34" charset="0"/>
              <a:cs typeface="Arial" pitchFamily="34" charset="0"/>
            </a:rPr>
            <a:t>Dirección</a:t>
          </a:r>
          <a:r>
            <a:rPr lang="es-MX" sz="800" baseline="0">
              <a:latin typeface="Arial" pitchFamily="34" charset="0"/>
              <a:cs typeface="Arial" pitchFamily="34" charset="0"/>
            </a:rPr>
            <a:t> de Finanzas</a:t>
          </a:r>
          <a:endParaRPr lang="es-MX" sz="800">
            <a:latin typeface="Arial" pitchFamily="34" charset="0"/>
            <a:cs typeface="Arial"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2"/>
  <sheetViews>
    <sheetView tabSelected="1" topLeftCell="A496" workbookViewId="0">
      <selection activeCell="A531" sqref="A531"/>
    </sheetView>
  </sheetViews>
  <sheetFormatPr baseColWidth="10" defaultRowHeight="14.4" x14ac:dyDescent="0.3"/>
  <cols>
    <col min="1" max="1" width="192.6640625" customWidth="1"/>
  </cols>
  <sheetData>
    <row r="1" spans="1:1" x14ac:dyDescent="0.3">
      <c r="A1" s="335"/>
    </row>
    <row r="2" spans="1:1" x14ac:dyDescent="0.3">
      <c r="A2" s="363" t="s">
        <v>662</v>
      </c>
    </row>
    <row r="3" spans="1:1" x14ac:dyDescent="0.3">
      <c r="A3" s="363" t="s">
        <v>663</v>
      </c>
    </row>
    <row r="4" spans="1:1" ht="15" customHeight="1" x14ac:dyDescent="0.3">
      <c r="A4" s="336" t="s">
        <v>664</v>
      </c>
    </row>
    <row r="5" spans="1:1" ht="15" customHeight="1" x14ac:dyDescent="0.3">
      <c r="A5" s="336"/>
    </row>
    <row r="6" spans="1:1" ht="15" customHeight="1" x14ac:dyDescent="0.3">
      <c r="A6" s="336" t="s">
        <v>665</v>
      </c>
    </row>
    <row r="7" spans="1:1" ht="57" customHeight="1" x14ac:dyDescent="0.3">
      <c r="A7" s="334" t="s">
        <v>666</v>
      </c>
    </row>
    <row r="8" spans="1:1" ht="49.95" customHeight="1" x14ac:dyDescent="0.3">
      <c r="A8" s="334" t="s">
        <v>667</v>
      </c>
    </row>
    <row r="9" spans="1:1" ht="10.050000000000001" customHeight="1" x14ac:dyDescent="0.3">
      <c r="A9" s="334"/>
    </row>
    <row r="10" spans="1:1" ht="83.4" customHeight="1" x14ac:dyDescent="0.3">
      <c r="A10" s="334" t="s">
        <v>668</v>
      </c>
    </row>
    <row r="11" spans="1:1" ht="31.8" customHeight="1" x14ac:dyDescent="0.3">
      <c r="A11" s="334" t="s">
        <v>669</v>
      </c>
    </row>
    <row r="12" spans="1:1" ht="37.799999999999997" customHeight="1" x14ac:dyDescent="0.3">
      <c r="A12" s="334" t="s">
        <v>670</v>
      </c>
    </row>
    <row r="13" spans="1:1" ht="40.799999999999997" customHeight="1" x14ac:dyDescent="0.3">
      <c r="A13" s="334" t="s">
        <v>793</v>
      </c>
    </row>
    <row r="14" spans="1:1" ht="4.95" customHeight="1" x14ac:dyDescent="0.3">
      <c r="A14" s="336"/>
    </row>
    <row r="15" spans="1:1" ht="39.6" customHeight="1" x14ac:dyDescent="0.3">
      <c r="A15" s="336" t="s">
        <v>671</v>
      </c>
    </row>
    <row r="16" spans="1:1" ht="4.95" customHeight="1" x14ac:dyDescent="0.3">
      <c r="A16" s="336"/>
    </row>
    <row r="17" spans="1:1" ht="28.2" customHeight="1" x14ac:dyDescent="0.3">
      <c r="A17" s="336" t="s">
        <v>672</v>
      </c>
    </row>
    <row r="18" spans="1:1" ht="4.95" customHeight="1" x14ac:dyDescent="0.3">
      <c r="A18" s="336"/>
    </row>
    <row r="19" spans="1:1" ht="46.8" customHeight="1" x14ac:dyDescent="0.3">
      <c r="A19" s="336" t="s">
        <v>794</v>
      </c>
    </row>
    <row r="20" spans="1:1" ht="4.95" customHeight="1" x14ac:dyDescent="0.3">
      <c r="A20" s="334"/>
    </row>
    <row r="21" spans="1:1" ht="41.4" customHeight="1" x14ac:dyDescent="0.3">
      <c r="A21" s="334" t="s">
        <v>673</v>
      </c>
    </row>
    <row r="22" spans="1:1" ht="4.95" customHeight="1" x14ac:dyDescent="0.3">
      <c r="A22" s="334"/>
    </row>
    <row r="23" spans="1:1" ht="30" customHeight="1" x14ac:dyDescent="0.3">
      <c r="A23" s="334" t="s">
        <v>674</v>
      </c>
    </row>
    <row r="24" spans="1:1" ht="4.95" customHeight="1" x14ac:dyDescent="0.3">
      <c r="A24" s="336"/>
    </row>
    <row r="25" spans="1:1" ht="30" customHeight="1" x14ac:dyDescent="0.3">
      <c r="A25" s="336" t="s">
        <v>675</v>
      </c>
    </row>
    <row r="26" spans="1:1" ht="4.95" customHeight="1" x14ac:dyDescent="0.3">
      <c r="A26" s="336"/>
    </row>
    <row r="27" spans="1:1" ht="86.4" customHeight="1" x14ac:dyDescent="0.3">
      <c r="A27" s="336" t="s">
        <v>795</v>
      </c>
    </row>
    <row r="28" spans="1:1" ht="4.95" customHeight="1" x14ac:dyDescent="0.3">
      <c r="A28" s="334"/>
    </row>
    <row r="29" spans="1:1" ht="19.95" customHeight="1" x14ac:dyDescent="0.3">
      <c r="A29" s="336" t="s">
        <v>796</v>
      </c>
    </row>
    <row r="30" spans="1:1" ht="4.95" customHeight="1" x14ac:dyDescent="0.3">
      <c r="A30" s="334"/>
    </row>
    <row r="31" spans="1:1" ht="24" customHeight="1" x14ac:dyDescent="0.3">
      <c r="A31" s="334" t="s">
        <v>676</v>
      </c>
    </row>
    <row r="32" spans="1:1" ht="4.95" customHeight="1" x14ac:dyDescent="0.3">
      <c r="A32" s="334"/>
    </row>
    <row r="33" spans="1:1" ht="29.4" customHeight="1" x14ac:dyDescent="0.3">
      <c r="A33" s="336" t="s">
        <v>677</v>
      </c>
    </row>
    <row r="34" spans="1:1" ht="4.95" customHeight="1" x14ac:dyDescent="0.3">
      <c r="A34" s="336"/>
    </row>
    <row r="35" spans="1:1" ht="33" customHeight="1" x14ac:dyDescent="0.3">
      <c r="A35" s="336" t="s">
        <v>678</v>
      </c>
    </row>
    <row r="36" spans="1:1" ht="4.95" customHeight="1" x14ac:dyDescent="0.3">
      <c r="A36" s="334"/>
    </row>
    <row r="37" spans="1:1" ht="61.2" customHeight="1" x14ac:dyDescent="0.3">
      <c r="A37" s="334" t="s">
        <v>797</v>
      </c>
    </row>
    <row r="38" spans="1:1" ht="4.95" customHeight="1" x14ac:dyDescent="0.3">
      <c r="A38" s="334"/>
    </row>
    <row r="39" spans="1:1" ht="19.2" customHeight="1" x14ac:dyDescent="0.3">
      <c r="A39" s="336" t="s">
        <v>679</v>
      </c>
    </row>
    <row r="40" spans="1:1" x14ac:dyDescent="0.3">
      <c r="A40" s="336"/>
    </row>
    <row r="41" spans="1:1" ht="22.8" customHeight="1" x14ac:dyDescent="0.3">
      <c r="A41" s="336" t="s">
        <v>798</v>
      </c>
    </row>
    <row r="42" spans="1:1" ht="49.2" customHeight="1" x14ac:dyDescent="0.3">
      <c r="A42" s="334" t="s">
        <v>680</v>
      </c>
    </row>
    <row r="43" spans="1:1" ht="4.95" customHeight="1" x14ac:dyDescent="0.3">
      <c r="A43" s="337"/>
    </row>
    <row r="44" spans="1:1" ht="25.05" customHeight="1" x14ac:dyDescent="0.3">
      <c r="A44" s="336" t="s">
        <v>799</v>
      </c>
    </row>
    <row r="45" spans="1:1" ht="4.95" customHeight="1" x14ac:dyDescent="0.3">
      <c r="A45" s="334"/>
    </row>
    <row r="46" spans="1:1" ht="33.6" customHeight="1" x14ac:dyDescent="0.3">
      <c r="A46" s="334" t="s">
        <v>681</v>
      </c>
    </row>
    <row r="47" spans="1:1" ht="10.050000000000001" customHeight="1" x14ac:dyDescent="0.3">
      <c r="A47" s="334"/>
    </row>
    <row r="48" spans="1:1" ht="24" customHeight="1" x14ac:dyDescent="0.3">
      <c r="A48" s="336" t="s">
        <v>682</v>
      </c>
    </row>
    <row r="49" spans="1:1" ht="10.050000000000001" customHeight="1" x14ac:dyDescent="0.3">
      <c r="A49" s="336"/>
    </row>
    <row r="50" spans="1:1" ht="19.95" customHeight="1" x14ac:dyDescent="0.3">
      <c r="A50" s="334" t="s">
        <v>683</v>
      </c>
    </row>
    <row r="51" spans="1:1" x14ac:dyDescent="0.3">
      <c r="A51" s="334"/>
    </row>
    <row r="52" spans="1:1" ht="25.2" customHeight="1" x14ac:dyDescent="0.3">
      <c r="A52" s="336" t="s">
        <v>684</v>
      </c>
    </row>
    <row r="53" spans="1:1" ht="27.6" customHeight="1" x14ac:dyDescent="0.3">
      <c r="A53" s="334" t="s">
        <v>685</v>
      </c>
    </row>
    <row r="54" spans="1:1" ht="4.95" customHeight="1" x14ac:dyDescent="0.3">
      <c r="A54" s="334"/>
    </row>
    <row r="55" spans="1:1" ht="28.2" customHeight="1" x14ac:dyDescent="0.3">
      <c r="A55" s="336" t="s">
        <v>686</v>
      </c>
    </row>
    <row r="56" spans="1:1" ht="10.050000000000001" customHeight="1" x14ac:dyDescent="0.3">
      <c r="A56" s="336"/>
    </row>
    <row r="57" spans="1:1" ht="24.6" customHeight="1" x14ac:dyDescent="0.3">
      <c r="A57" s="334" t="s">
        <v>687</v>
      </c>
    </row>
    <row r="58" spans="1:1" ht="10.050000000000001" customHeight="1" x14ac:dyDescent="0.3">
      <c r="A58" s="334"/>
    </row>
    <row r="59" spans="1:1" ht="19.95" customHeight="1" x14ac:dyDescent="0.3">
      <c r="A59" s="334" t="s">
        <v>800</v>
      </c>
    </row>
    <row r="60" spans="1:1" ht="10.050000000000001" customHeight="1" x14ac:dyDescent="0.3">
      <c r="A60" s="338"/>
    </row>
    <row r="61" spans="1:1" ht="19.95" customHeight="1" x14ac:dyDescent="0.3">
      <c r="A61" s="334" t="s">
        <v>801</v>
      </c>
    </row>
    <row r="62" spans="1:1" x14ac:dyDescent="0.3">
      <c r="A62" s="334"/>
    </row>
    <row r="63" spans="1:1" ht="28.2" customHeight="1" x14ac:dyDescent="0.3">
      <c r="A63" s="334" t="s">
        <v>802</v>
      </c>
    </row>
    <row r="64" spans="1:1" ht="10.050000000000001" customHeight="1" x14ac:dyDescent="0.3">
      <c r="A64" s="334"/>
    </row>
    <row r="65" spans="1:1" ht="23.4" customHeight="1" x14ac:dyDescent="0.3">
      <c r="A65" s="334" t="s">
        <v>803</v>
      </c>
    </row>
    <row r="66" spans="1:1" ht="10.050000000000001" customHeight="1" x14ac:dyDescent="0.3">
      <c r="A66" s="334"/>
    </row>
    <row r="67" spans="1:1" ht="18.600000000000001" customHeight="1" x14ac:dyDescent="0.3">
      <c r="A67" s="334" t="s">
        <v>688</v>
      </c>
    </row>
    <row r="68" spans="1:1" ht="10.050000000000001" customHeight="1" x14ac:dyDescent="0.3">
      <c r="A68" s="334"/>
    </row>
    <row r="69" spans="1:1" ht="19.8" customHeight="1" x14ac:dyDescent="0.3">
      <c r="A69" s="334" t="s">
        <v>804</v>
      </c>
    </row>
    <row r="70" spans="1:1" ht="10.050000000000001" customHeight="1" x14ac:dyDescent="0.3">
      <c r="A70" s="334"/>
    </row>
    <row r="71" spans="1:1" ht="19.2" customHeight="1" x14ac:dyDescent="0.3">
      <c r="A71" s="334" t="s">
        <v>805</v>
      </c>
    </row>
    <row r="72" spans="1:1" ht="10.050000000000001" customHeight="1" x14ac:dyDescent="0.3">
      <c r="A72" s="334"/>
    </row>
    <row r="73" spans="1:1" ht="25.8" customHeight="1" x14ac:dyDescent="0.3">
      <c r="A73" s="336" t="s">
        <v>689</v>
      </c>
    </row>
    <row r="74" spans="1:1" x14ac:dyDescent="0.3">
      <c r="A74" s="208"/>
    </row>
    <row r="75" spans="1:1" x14ac:dyDescent="0.3">
      <c r="A75" s="208"/>
    </row>
    <row r="76" spans="1:1" x14ac:dyDescent="0.3">
      <c r="A76" s="208"/>
    </row>
    <row r="77" spans="1:1" x14ac:dyDescent="0.3">
      <c r="A77" s="208"/>
    </row>
    <row r="78" spans="1:1" x14ac:dyDescent="0.3">
      <c r="A78" s="208"/>
    </row>
    <row r="79" spans="1:1" x14ac:dyDescent="0.3">
      <c r="A79" s="208"/>
    </row>
    <row r="80" spans="1:1" x14ac:dyDescent="0.3">
      <c r="A80" s="208"/>
    </row>
    <row r="81" spans="1:1" x14ac:dyDescent="0.3">
      <c r="A81" s="208"/>
    </row>
    <row r="82" spans="1:1" x14ac:dyDescent="0.3">
      <c r="A82" s="208"/>
    </row>
    <row r="83" spans="1:1" x14ac:dyDescent="0.3">
      <c r="A83" s="208"/>
    </row>
    <row r="84" spans="1:1" x14ac:dyDescent="0.3">
      <c r="A84" s="208"/>
    </row>
    <row r="85" spans="1:1" x14ac:dyDescent="0.3">
      <c r="A85" s="208"/>
    </row>
    <row r="86" spans="1:1" x14ac:dyDescent="0.3">
      <c r="A86" s="208"/>
    </row>
    <row r="87" spans="1:1" x14ac:dyDescent="0.3">
      <c r="A87" s="208"/>
    </row>
    <row r="88" spans="1:1" x14ac:dyDescent="0.3">
      <c r="A88" s="208"/>
    </row>
    <row r="89" spans="1:1" x14ac:dyDescent="0.3">
      <c r="A89" s="208"/>
    </row>
    <row r="90" spans="1:1" x14ac:dyDescent="0.3">
      <c r="A90" s="208"/>
    </row>
    <row r="91" spans="1:1" x14ac:dyDescent="0.3">
      <c r="A91" s="208"/>
    </row>
    <row r="92" spans="1:1" x14ac:dyDescent="0.3">
      <c r="A92" s="208"/>
    </row>
    <row r="93" spans="1:1" x14ac:dyDescent="0.3">
      <c r="A93" s="208"/>
    </row>
    <row r="94" spans="1:1" x14ac:dyDescent="0.3">
      <c r="A94" s="208"/>
    </row>
    <row r="95" spans="1:1" x14ac:dyDescent="0.3">
      <c r="A95" s="208"/>
    </row>
    <row r="96" spans="1:1" x14ac:dyDescent="0.3">
      <c r="A96" s="208"/>
    </row>
    <row r="97" spans="1:1" x14ac:dyDescent="0.3">
      <c r="A97" s="339"/>
    </row>
    <row r="98" spans="1:1" x14ac:dyDescent="0.3">
      <c r="A98" s="339"/>
    </row>
    <row r="99" spans="1:1" x14ac:dyDescent="0.3">
      <c r="A99" s="339"/>
    </row>
    <row r="100" spans="1:1" x14ac:dyDescent="0.3">
      <c r="A100" s="339"/>
    </row>
    <row r="101" spans="1:1" x14ac:dyDescent="0.3">
      <c r="A101" s="339"/>
    </row>
    <row r="102" spans="1:1" x14ac:dyDescent="0.3">
      <c r="A102" s="339"/>
    </row>
    <row r="103" spans="1:1" ht="36.6" customHeight="1" x14ac:dyDescent="0.3">
      <c r="A103" s="348" t="s">
        <v>690</v>
      </c>
    </row>
    <row r="104" spans="1:1" x14ac:dyDescent="0.3">
      <c r="A104" s="339"/>
    </row>
    <row r="105" spans="1:1" x14ac:dyDescent="0.3">
      <c r="A105" s="340" t="s">
        <v>691</v>
      </c>
    </row>
    <row r="106" spans="1:1" ht="4.95" customHeight="1" x14ac:dyDescent="0.3">
      <c r="A106" s="340"/>
    </row>
    <row r="107" spans="1:1" ht="28.8" customHeight="1" x14ac:dyDescent="0.3">
      <c r="A107" s="336" t="s">
        <v>692</v>
      </c>
    </row>
    <row r="108" spans="1:1" x14ac:dyDescent="0.3">
      <c r="A108" s="336"/>
    </row>
    <row r="109" spans="1:1" ht="40.049999999999997" customHeight="1" x14ac:dyDescent="0.3">
      <c r="A109" s="336" t="s">
        <v>806</v>
      </c>
    </row>
    <row r="110" spans="1:1" x14ac:dyDescent="0.3">
      <c r="A110" s="334" t="s">
        <v>693</v>
      </c>
    </row>
    <row r="111" spans="1:1" ht="45" customHeight="1" x14ac:dyDescent="0.3">
      <c r="A111" s="334" t="s">
        <v>694</v>
      </c>
    </row>
    <row r="112" spans="1:1" x14ac:dyDescent="0.3">
      <c r="A112" s="334"/>
    </row>
    <row r="113" spans="1:1" ht="61.8" customHeight="1" x14ac:dyDescent="0.3">
      <c r="A113" s="334" t="s">
        <v>807</v>
      </c>
    </row>
    <row r="114" spans="1:1" x14ac:dyDescent="0.3">
      <c r="A114" s="336"/>
    </row>
    <row r="115" spans="1:1" ht="52.8" customHeight="1" x14ac:dyDescent="0.3">
      <c r="A115" s="336" t="s">
        <v>808</v>
      </c>
    </row>
    <row r="116" spans="1:1" x14ac:dyDescent="0.3">
      <c r="A116" s="334"/>
    </row>
    <row r="117" spans="1:1" ht="87.6" customHeight="1" x14ac:dyDescent="0.3">
      <c r="A117" s="334" t="s">
        <v>809</v>
      </c>
    </row>
    <row r="118" spans="1:1" x14ac:dyDescent="0.3">
      <c r="A118" s="336"/>
    </row>
    <row r="119" spans="1:1" ht="19.95" customHeight="1" x14ac:dyDescent="0.3">
      <c r="A119" s="336" t="s">
        <v>810</v>
      </c>
    </row>
    <row r="120" spans="1:1" x14ac:dyDescent="0.3">
      <c r="A120" s="334"/>
    </row>
    <row r="121" spans="1:1" ht="40.049999999999997" customHeight="1" x14ac:dyDescent="0.3">
      <c r="A121" s="334" t="s">
        <v>811</v>
      </c>
    </row>
    <row r="122" spans="1:1" ht="24" customHeight="1" x14ac:dyDescent="0.3">
      <c r="A122" s="336" t="s">
        <v>695</v>
      </c>
    </row>
    <row r="123" spans="1:1" ht="45" customHeight="1" x14ac:dyDescent="0.3">
      <c r="A123" s="334" t="s">
        <v>812</v>
      </c>
    </row>
    <row r="124" spans="1:1" x14ac:dyDescent="0.3">
      <c r="A124" s="334"/>
    </row>
    <row r="125" spans="1:1" ht="25.8" customHeight="1" x14ac:dyDescent="0.3">
      <c r="A125" s="334" t="s">
        <v>813</v>
      </c>
    </row>
    <row r="126" spans="1:1" x14ac:dyDescent="0.3">
      <c r="A126" s="334"/>
    </row>
    <row r="127" spans="1:1" ht="45" customHeight="1" x14ac:dyDescent="0.3">
      <c r="A127" s="334" t="s">
        <v>814</v>
      </c>
    </row>
    <row r="128" spans="1:1" ht="19.95" customHeight="1" x14ac:dyDescent="0.3">
      <c r="A128" s="336" t="s">
        <v>695</v>
      </c>
    </row>
    <row r="129" spans="1:1" x14ac:dyDescent="0.3">
      <c r="A129" s="334"/>
    </row>
    <row r="130" spans="1:1" ht="24" customHeight="1" x14ac:dyDescent="0.3">
      <c r="A130" s="334" t="s">
        <v>815</v>
      </c>
    </row>
    <row r="131" spans="1:1" x14ac:dyDescent="0.3">
      <c r="A131" s="334"/>
    </row>
    <row r="132" spans="1:1" ht="21.6" customHeight="1" x14ac:dyDescent="0.3">
      <c r="A132" s="334" t="s">
        <v>816</v>
      </c>
    </row>
    <row r="133" spans="1:1" ht="23.4" customHeight="1" x14ac:dyDescent="0.3">
      <c r="A133" s="336" t="s">
        <v>696</v>
      </c>
    </row>
    <row r="134" spans="1:1" ht="15" customHeight="1" x14ac:dyDescent="0.3">
      <c r="A134" s="334"/>
    </row>
    <row r="135" spans="1:1" ht="24.6" customHeight="1" x14ac:dyDescent="0.3">
      <c r="A135" s="334" t="s">
        <v>817</v>
      </c>
    </row>
    <row r="136" spans="1:1" x14ac:dyDescent="0.3">
      <c r="A136" s="334"/>
    </row>
    <row r="137" spans="1:1" ht="27.6" customHeight="1" x14ac:dyDescent="0.3">
      <c r="A137" s="334" t="s">
        <v>818</v>
      </c>
    </row>
    <row r="138" spans="1:1" x14ac:dyDescent="0.3">
      <c r="A138" s="334"/>
    </row>
    <row r="139" spans="1:1" ht="19.95" customHeight="1" x14ac:dyDescent="0.3">
      <c r="A139" s="336" t="s">
        <v>695</v>
      </c>
    </row>
    <row r="140" spans="1:1" ht="45" customHeight="1" x14ac:dyDescent="0.3">
      <c r="A140" s="334" t="s">
        <v>819</v>
      </c>
    </row>
    <row r="141" spans="1:1" x14ac:dyDescent="0.3">
      <c r="A141" s="334"/>
    </row>
    <row r="142" spans="1:1" ht="50.4" customHeight="1" x14ac:dyDescent="0.3">
      <c r="A142" s="334" t="s">
        <v>820</v>
      </c>
    </row>
    <row r="143" spans="1:1" x14ac:dyDescent="0.3">
      <c r="A143" s="334"/>
    </row>
    <row r="144" spans="1:1" ht="35.4" customHeight="1" x14ac:dyDescent="0.3">
      <c r="A144" s="334" t="s">
        <v>821</v>
      </c>
    </row>
    <row r="145" spans="1:1" ht="37.799999999999997" customHeight="1" x14ac:dyDescent="0.3">
      <c r="A145" s="336" t="s">
        <v>695</v>
      </c>
    </row>
    <row r="146" spans="1:1" ht="32.4" customHeight="1" x14ac:dyDescent="0.3">
      <c r="A146" s="334" t="s">
        <v>822</v>
      </c>
    </row>
    <row r="147" spans="1:1" x14ac:dyDescent="0.3">
      <c r="A147" s="334"/>
    </row>
    <row r="148" spans="1:1" ht="37.200000000000003" customHeight="1" x14ac:dyDescent="0.3">
      <c r="A148" s="334" t="s">
        <v>823</v>
      </c>
    </row>
    <row r="149" spans="1:1" ht="25.05" customHeight="1" x14ac:dyDescent="0.3">
      <c r="A149" s="336" t="s">
        <v>695</v>
      </c>
    </row>
    <row r="150" spans="1:1" x14ac:dyDescent="0.3">
      <c r="A150" s="334"/>
    </row>
    <row r="151" spans="1:1" ht="51" customHeight="1" x14ac:dyDescent="0.3">
      <c r="A151" s="334" t="s">
        <v>824</v>
      </c>
    </row>
    <row r="152" spans="1:1" ht="33" customHeight="1" x14ac:dyDescent="0.3">
      <c r="A152" s="334" t="s">
        <v>825</v>
      </c>
    </row>
    <row r="153" spans="1:1" ht="49.2" customHeight="1" x14ac:dyDescent="0.3">
      <c r="A153" s="334" t="s">
        <v>826</v>
      </c>
    </row>
    <row r="154" spans="1:1" ht="24" customHeight="1" x14ac:dyDescent="0.3">
      <c r="A154" s="334" t="s">
        <v>827</v>
      </c>
    </row>
    <row r="155" spans="1:1" ht="45" customHeight="1" x14ac:dyDescent="0.3">
      <c r="A155" s="334" t="s">
        <v>828</v>
      </c>
    </row>
    <row r="156" spans="1:1" x14ac:dyDescent="0.3">
      <c r="A156" s="334" t="s">
        <v>697</v>
      </c>
    </row>
    <row r="157" spans="1:1" ht="60" customHeight="1" x14ac:dyDescent="0.3">
      <c r="A157" s="334" t="s">
        <v>829</v>
      </c>
    </row>
    <row r="158" spans="1:1" x14ac:dyDescent="0.3">
      <c r="A158" s="341"/>
    </row>
    <row r="159" spans="1:1" ht="26.4" customHeight="1" x14ac:dyDescent="0.3">
      <c r="A159" s="336" t="s">
        <v>695</v>
      </c>
    </row>
    <row r="160" spans="1:1" ht="45" customHeight="1" x14ac:dyDescent="0.3">
      <c r="A160" s="334" t="s">
        <v>830</v>
      </c>
    </row>
    <row r="161" spans="1:1" ht="45" customHeight="1" x14ac:dyDescent="0.3">
      <c r="A161" s="334" t="s">
        <v>831</v>
      </c>
    </row>
    <row r="162" spans="1:1" x14ac:dyDescent="0.3">
      <c r="A162" s="334"/>
    </row>
    <row r="163" spans="1:1" x14ac:dyDescent="0.3">
      <c r="A163" s="334"/>
    </row>
    <row r="164" spans="1:1" ht="55.8" customHeight="1" x14ac:dyDescent="0.3">
      <c r="A164" s="334" t="s">
        <v>832</v>
      </c>
    </row>
    <row r="165" spans="1:1" ht="48" customHeight="1" x14ac:dyDescent="0.3">
      <c r="A165" s="336" t="s">
        <v>695</v>
      </c>
    </row>
    <row r="166" spans="1:1" ht="25.05" customHeight="1" x14ac:dyDescent="0.3">
      <c r="A166" s="334" t="s">
        <v>833</v>
      </c>
    </row>
    <row r="167" spans="1:1" x14ac:dyDescent="0.3">
      <c r="A167" s="336"/>
    </row>
    <row r="168" spans="1:1" ht="25.05" customHeight="1" x14ac:dyDescent="0.3">
      <c r="A168" s="334" t="s">
        <v>834</v>
      </c>
    </row>
    <row r="169" spans="1:1" x14ac:dyDescent="0.3">
      <c r="A169" s="336"/>
    </row>
    <row r="170" spans="1:1" ht="36" customHeight="1" x14ac:dyDescent="0.3">
      <c r="A170" s="334" t="s">
        <v>835</v>
      </c>
    </row>
    <row r="171" spans="1:1" ht="45" customHeight="1" x14ac:dyDescent="0.3">
      <c r="A171" s="334" t="s">
        <v>836</v>
      </c>
    </row>
    <row r="172" spans="1:1" ht="23.4" customHeight="1" x14ac:dyDescent="0.3">
      <c r="A172" s="334" t="s">
        <v>837</v>
      </c>
    </row>
    <row r="173" spans="1:1" x14ac:dyDescent="0.3">
      <c r="A173" s="334"/>
    </row>
    <row r="174" spans="1:1" x14ac:dyDescent="0.3">
      <c r="A174" s="334" t="s">
        <v>697</v>
      </c>
    </row>
    <row r="175" spans="1:1" ht="45" customHeight="1" x14ac:dyDescent="0.3">
      <c r="A175" s="334" t="s">
        <v>838</v>
      </c>
    </row>
    <row r="176" spans="1:1" x14ac:dyDescent="0.3">
      <c r="A176" s="334"/>
    </row>
    <row r="177" spans="1:1" ht="23.4" customHeight="1" x14ac:dyDescent="0.3">
      <c r="A177" s="334" t="s">
        <v>839</v>
      </c>
    </row>
    <row r="178" spans="1:1" ht="26.4" customHeight="1" x14ac:dyDescent="0.3">
      <c r="A178" s="334" t="s">
        <v>840</v>
      </c>
    </row>
    <row r="179" spans="1:1" x14ac:dyDescent="0.3">
      <c r="A179" s="334"/>
    </row>
    <row r="180" spans="1:1" ht="25.2" customHeight="1" x14ac:dyDescent="0.3">
      <c r="A180" s="334" t="s">
        <v>841</v>
      </c>
    </row>
    <row r="181" spans="1:1" ht="15" customHeight="1" x14ac:dyDescent="0.3">
      <c r="A181" s="334"/>
    </row>
    <row r="182" spans="1:1" ht="46.2" customHeight="1" x14ac:dyDescent="0.3">
      <c r="A182" s="336" t="s">
        <v>695</v>
      </c>
    </row>
    <row r="183" spans="1:1" ht="55.2" customHeight="1" x14ac:dyDescent="0.3">
      <c r="A183" s="334" t="s">
        <v>842</v>
      </c>
    </row>
    <row r="184" spans="1:1" x14ac:dyDescent="0.3">
      <c r="A184" s="334"/>
    </row>
    <row r="185" spans="1:1" ht="58.2" customHeight="1" x14ac:dyDescent="0.3">
      <c r="A185" s="334" t="s">
        <v>843</v>
      </c>
    </row>
    <row r="186" spans="1:1" ht="10.050000000000001" customHeight="1" x14ac:dyDescent="0.3">
      <c r="A186" s="334"/>
    </row>
    <row r="187" spans="1:1" ht="45" customHeight="1" x14ac:dyDescent="0.3">
      <c r="A187" s="334" t="s">
        <v>844</v>
      </c>
    </row>
    <row r="188" spans="1:1" ht="10.050000000000001" customHeight="1" x14ac:dyDescent="0.3">
      <c r="A188" s="334"/>
    </row>
    <row r="189" spans="1:1" ht="81" customHeight="1" x14ac:dyDescent="0.3">
      <c r="A189" s="334" t="s">
        <v>845</v>
      </c>
    </row>
    <row r="190" spans="1:1" ht="21.6" customHeight="1" x14ac:dyDescent="0.3">
      <c r="A190" s="334"/>
    </row>
    <row r="191" spans="1:1" ht="69" customHeight="1" x14ac:dyDescent="0.3">
      <c r="A191" s="336" t="s">
        <v>846</v>
      </c>
    </row>
    <row r="192" spans="1:1" x14ac:dyDescent="0.3">
      <c r="A192" s="334"/>
    </row>
    <row r="193" spans="1:1" ht="33" customHeight="1" x14ac:dyDescent="0.3">
      <c r="A193" s="334" t="s">
        <v>698</v>
      </c>
    </row>
    <row r="194" spans="1:1" x14ac:dyDescent="0.3">
      <c r="A194" s="334"/>
    </row>
    <row r="195" spans="1:1" ht="39.6" customHeight="1" x14ac:dyDescent="0.3">
      <c r="A195" s="336" t="s">
        <v>847</v>
      </c>
    </row>
    <row r="196" spans="1:1" x14ac:dyDescent="0.3">
      <c r="A196" s="336"/>
    </row>
    <row r="197" spans="1:1" ht="22.05" customHeight="1" x14ac:dyDescent="0.3">
      <c r="A197" s="334" t="s">
        <v>848</v>
      </c>
    </row>
    <row r="198" spans="1:1" x14ac:dyDescent="0.3">
      <c r="A198" s="336"/>
    </row>
    <row r="199" spans="1:1" x14ac:dyDescent="0.3">
      <c r="A199" s="334" t="s">
        <v>699</v>
      </c>
    </row>
    <row r="200" spans="1:1" x14ac:dyDescent="0.3">
      <c r="A200" s="336"/>
    </row>
    <row r="201" spans="1:1" x14ac:dyDescent="0.3">
      <c r="A201" s="334" t="s">
        <v>849</v>
      </c>
    </row>
    <row r="202" spans="1:1" ht="10.050000000000001" customHeight="1" x14ac:dyDescent="0.3">
      <c r="A202" s="336"/>
    </row>
    <row r="203" spans="1:1" x14ac:dyDescent="0.3">
      <c r="A203" s="334" t="s">
        <v>698</v>
      </c>
    </row>
    <row r="204" spans="1:1" x14ac:dyDescent="0.3">
      <c r="A204" s="334"/>
    </row>
    <row r="205" spans="1:1" ht="20.399999999999999" customHeight="1" x14ac:dyDescent="0.3">
      <c r="A205" s="362" t="s">
        <v>850</v>
      </c>
    </row>
    <row r="206" spans="1:1" x14ac:dyDescent="0.3">
      <c r="A206" s="342"/>
    </row>
    <row r="207" spans="1:1" ht="21.6" customHeight="1" x14ac:dyDescent="0.3">
      <c r="A207" s="337" t="s">
        <v>698</v>
      </c>
    </row>
    <row r="208" spans="1:1" x14ac:dyDescent="0.3">
      <c r="A208" s="337"/>
    </row>
    <row r="209" spans="1:1" ht="24.6" customHeight="1" x14ac:dyDescent="0.3">
      <c r="A209" s="334" t="s">
        <v>851</v>
      </c>
    </row>
    <row r="210" spans="1:1" x14ac:dyDescent="0.3">
      <c r="A210" s="342"/>
    </row>
    <row r="211" spans="1:1" ht="21.6" customHeight="1" x14ac:dyDescent="0.3">
      <c r="A211" s="343" t="s">
        <v>698</v>
      </c>
    </row>
    <row r="212" spans="1:1" x14ac:dyDescent="0.3">
      <c r="A212" s="337"/>
    </row>
    <row r="213" spans="1:1" ht="22.2" customHeight="1" x14ac:dyDescent="0.3">
      <c r="A213" s="335" t="s">
        <v>700</v>
      </c>
    </row>
    <row r="214" spans="1:1" ht="10.050000000000001" customHeight="1" x14ac:dyDescent="0.3">
      <c r="A214" s="335"/>
    </row>
    <row r="215" spans="1:1" ht="26.4" customHeight="1" x14ac:dyDescent="0.3">
      <c r="A215" s="356" t="s">
        <v>701</v>
      </c>
    </row>
    <row r="216" spans="1:1" ht="10.050000000000001" customHeight="1" x14ac:dyDescent="0.3">
      <c r="A216" s="357"/>
    </row>
    <row r="217" spans="1:1" ht="54" customHeight="1" x14ac:dyDescent="0.3">
      <c r="A217" s="358" t="s">
        <v>852</v>
      </c>
    </row>
    <row r="218" spans="1:1" x14ac:dyDescent="0.3">
      <c r="A218" s="359"/>
    </row>
    <row r="219" spans="1:1" ht="28.8" customHeight="1" x14ac:dyDescent="0.3">
      <c r="A219" s="359" t="s">
        <v>702</v>
      </c>
    </row>
    <row r="220" spans="1:1" x14ac:dyDescent="0.3">
      <c r="A220" s="359"/>
    </row>
    <row r="221" spans="1:1" ht="45" customHeight="1" x14ac:dyDescent="0.3">
      <c r="A221" s="358" t="s">
        <v>853</v>
      </c>
    </row>
    <row r="222" spans="1:1" x14ac:dyDescent="0.3">
      <c r="A222" s="360"/>
    </row>
    <row r="223" spans="1:1" ht="27" customHeight="1" x14ac:dyDescent="0.3">
      <c r="A223" s="359" t="s">
        <v>703</v>
      </c>
    </row>
    <row r="224" spans="1:1" x14ac:dyDescent="0.3">
      <c r="A224" s="359"/>
    </row>
    <row r="225" spans="1:1" ht="27.6" customHeight="1" x14ac:dyDescent="0.3">
      <c r="A225" s="361" t="s">
        <v>854</v>
      </c>
    </row>
    <row r="226" spans="1:1" x14ac:dyDescent="0.3">
      <c r="A226" s="359"/>
    </row>
    <row r="227" spans="1:1" ht="28.2" customHeight="1" x14ac:dyDescent="0.3">
      <c r="A227" s="359" t="s">
        <v>704</v>
      </c>
    </row>
    <row r="228" spans="1:1" ht="4.95" customHeight="1" x14ac:dyDescent="0.3">
      <c r="A228" s="359"/>
    </row>
    <row r="229" spans="1:1" ht="26.4" customHeight="1" x14ac:dyDescent="0.3">
      <c r="A229" s="361" t="s">
        <v>855</v>
      </c>
    </row>
    <row r="230" spans="1:1" ht="10.050000000000001" customHeight="1" x14ac:dyDescent="0.3">
      <c r="A230" s="359"/>
    </row>
    <row r="231" spans="1:1" ht="28.8" customHeight="1" x14ac:dyDescent="0.3">
      <c r="A231" s="359" t="s">
        <v>856</v>
      </c>
    </row>
    <row r="232" spans="1:1" x14ac:dyDescent="0.3">
      <c r="A232" s="359"/>
    </row>
    <row r="233" spans="1:1" ht="45" customHeight="1" x14ac:dyDescent="0.3">
      <c r="A233" s="361" t="s">
        <v>857</v>
      </c>
    </row>
    <row r="234" spans="1:1" x14ac:dyDescent="0.3">
      <c r="A234" s="361"/>
    </row>
    <row r="235" spans="1:1" ht="64.2" customHeight="1" x14ac:dyDescent="0.3">
      <c r="A235" s="359" t="s">
        <v>858</v>
      </c>
    </row>
    <row r="236" spans="1:1" x14ac:dyDescent="0.3">
      <c r="A236" s="359"/>
    </row>
    <row r="237" spans="1:1" ht="25.8" customHeight="1" x14ac:dyDescent="0.3">
      <c r="A237" s="361" t="s">
        <v>859</v>
      </c>
    </row>
    <row r="238" spans="1:1" x14ac:dyDescent="0.3">
      <c r="A238" s="359"/>
    </row>
    <row r="239" spans="1:1" ht="29.4" customHeight="1" x14ac:dyDescent="0.3">
      <c r="A239" s="359" t="s">
        <v>705</v>
      </c>
    </row>
    <row r="240" spans="1:1" x14ac:dyDescent="0.3">
      <c r="A240" s="359"/>
    </row>
    <row r="241" spans="1:1" ht="29.4" customHeight="1" x14ac:dyDescent="0.3">
      <c r="A241" s="361" t="s">
        <v>860</v>
      </c>
    </row>
    <row r="242" spans="1:1" x14ac:dyDescent="0.3">
      <c r="A242" s="359"/>
    </row>
    <row r="243" spans="1:1" ht="31.8" customHeight="1" x14ac:dyDescent="0.3">
      <c r="A243" s="359" t="s">
        <v>706</v>
      </c>
    </row>
    <row r="244" spans="1:1" x14ac:dyDescent="0.3">
      <c r="A244" s="359"/>
    </row>
    <row r="245" spans="1:1" ht="25.8" customHeight="1" x14ac:dyDescent="0.3">
      <c r="A245" s="361" t="s">
        <v>861</v>
      </c>
    </row>
    <row r="246" spans="1:1" x14ac:dyDescent="0.3">
      <c r="A246" s="361"/>
    </row>
    <row r="247" spans="1:1" ht="30" customHeight="1" x14ac:dyDescent="0.3">
      <c r="A247" s="359" t="s">
        <v>707</v>
      </c>
    </row>
    <row r="248" spans="1:1" x14ac:dyDescent="0.3">
      <c r="A248" s="361"/>
    </row>
    <row r="249" spans="1:1" ht="26.4" customHeight="1" x14ac:dyDescent="0.3">
      <c r="A249" s="361" t="s">
        <v>862</v>
      </c>
    </row>
    <row r="250" spans="1:1" x14ac:dyDescent="0.3">
      <c r="A250" s="361"/>
    </row>
    <row r="251" spans="1:1" ht="54.6" customHeight="1" x14ac:dyDescent="0.3">
      <c r="A251" s="359" t="s">
        <v>708</v>
      </c>
    </row>
    <row r="252" spans="1:1" x14ac:dyDescent="0.3">
      <c r="A252" s="359"/>
    </row>
    <row r="253" spans="1:1" ht="42" customHeight="1" x14ac:dyDescent="0.3">
      <c r="A253" s="359" t="s">
        <v>709</v>
      </c>
    </row>
    <row r="254" spans="1:1" x14ac:dyDescent="0.3">
      <c r="A254" s="334"/>
    </row>
    <row r="255" spans="1:1" ht="49.8" customHeight="1" x14ac:dyDescent="0.3">
      <c r="A255" s="334" t="s">
        <v>710</v>
      </c>
    </row>
    <row r="256" spans="1:1" x14ac:dyDescent="0.3">
      <c r="A256" s="334"/>
    </row>
    <row r="257" spans="1:1" ht="55.2" customHeight="1" x14ac:dyDescent="0.3">
      <c r="A257" s="334" t="s">
        <v>711</v>
      </c>
    </row>
    <row r="258" spans="1:1" x14ac:dyDescent="0.3">
      <c r="A258" s="334"/>
    </row>
    <row r="259" spans="1:1" ht="54" customHeight="1" x14ac:dyDescent="0.3">
      <c r="A259" s="334" t="s">
        <v>712</v>
      </c>
    </row>
    <row r="260" spans="1:1" x14ac:dyDescent="0.3">
      <c r="A260" s="334"/>
    </row>
    <row r="261" spans="1:1" ht="61.2" customHeight="1" x14ac:dyDescent="0.3">
      <c r="A261" s="334" t="s">
        <v>713</v>
      </c>
    </row>
    <row r="262" spans="1:1" x14ac:dyDescent="0.3">
      <c r="A262" s="334"/>
    </row>
    <row r="263" spans="1:1" ht="48" customHeight="1" x14ac:dyDescent="0.3">
      <c r="A263" s="334" t="s">
        <v>714</v>
      </c>
    </row>
    <row r="264" spans="1:1" x14ac:dyDescent="0.3">
      <c r="A264" s="334"/>
    </row>
    <row r="265" spans="1:1" ht="55.2" customHeight="1" x14ac:dyDescent="0.3">
      <c r="A265" s="334" t="s">
        <v>715</v>
      </c>
    </row>
    <row r="266" spans="1:1" x14ac:dyDescent="0.3">
      <c r="A266" s="334"/>
    </row>
    <row r="267" spans="1:1" ht="54" customHeight="1" x14ac:dyDescent="0.3">
      <c r="A267" s="334" t="s">
        <v>716</v>
      </c>
    </row>
    <row r="268" spans="1:1" x14ac:dyDescent="0.3">
      <c r="A268" s="334"/>
    </row>
    <row r="269" spans="1:1" ht="52.2" customHeight="1" x14ac:dyDescent="0.3">
      <c r="A269" s="334" t="s">
        <v>717</v>
      </c>
    </row>
    <row r="270" spans="1:1" x14ac:dyDescent="0.3">
      <c r="A270" s="334"/>
    </row>
    <row r="271" spans="1:1" ht="52.8" customHeight="1" x14ac:dyDescent="0.3">
      <c r="A271" s="334" t="s">
        <v>718</v>
      </c>
    </row>
    <row r="272" spans="1:1" x14ac:dyDescent="0.3">
      <c r="A272" s="334"/>
    </row>
    <row r="273" spans="1:1" ht="26.4" customHeight="1" x14ac:dyDescent="0.3">
      <c r="A273" s="334" t="s">
        <v>719</v>
      </c>
    </row>
    <row r="274" spans="1:1" x14ac:dyDescent="0.3">
      <c r="A274" s="334"/>
    </row>
    <row r="275" spans="1:1" ht="48" customHeight="1" x14ac:dyDescent="0.3">
      <c r="A275" s="334" t="s">
        <v>720</v>
      </c>
    </row>
    <row r="276" spans="1:1" x14ac:dyDescent="0.3">
      <c r="A276" s="334"/>
    </row>
    <row r="277" spans="1:1" ht="54" customHeight="1" x14ac:dyDescent="0.3">
      <c r="A277" s="334" t="s">
        <v>721</v>
      </c>
    </row>
    <row r="278" spans="1:1" x14ac:dyDescent="0.3">
      <c r="A278" s="334"/>
    </row>
    <row r="279" spans="1:1" ht="30" customHeight="1" x14ac:dyDescent="0.3">
      <c r="A279" s="334" t="s">
        <v>722</v>
      </c>
    </row>
    <row r="280" spans="1:1" ht="4.95" customHeight="1" x14ac:dyDescent="0.3">
      <c r="A280" s="334"/>
    </row>
    <row r="281" spans="1:1" ht="41.4" customHeight="1" x14ac:dyDescent="0.3">
      <c r="A281" s="334" t="s">
        <v>723</v>
      </c>
    </row>
    <row r="282" spans="1:1" ht="19.95" customHeight="1" x14ac:dyDescent="0.3">
      <c r="A282" s="334"/>
    </row>
    <row r="283" spans="1:1" ht="34.200000000000003" customHeight="1" x14ac:dyDescent="0.3">
      <c r="A283" s="334" t="s">
        <v>724</v>
      </c>
    </row>
    <row r="284" spans="1:1" x14ac:dyDescent="0.3">
      <c r="A284" s="334"/>
    </row>
    <row r="285" spans="1:1" ht="48" customHeight="1" x14ac:dyDescent="0.3">
      <c r="A285" s="334" t="s">
        <v>725</v>
      </c>
    </row>
    <row r="286" spans="1:1" x14ac:dyDescent="0.3">
      <c r="A286" s="334"/>
    </row>
    <row r="287" spans="1:1" ht="48" customHeight="1" x14ac:dyDescent="0.3">
      <c r="A287" s="334" t="s">
        <v>726</v>
      </c>
    </row>
    <row r="288" spans="1:1" x14ac:dyDescent="0.3">
      <c r="A288" s="334"/>
    </row>
    <row r="289" spans="1:1" ht="48" customHeight="1" x14ac:dyDescent="0.3">
      <c r="A289" s="334" t="s">
        <v>727</v>
      </c>
    </row>
    <row r="290" spans="1:1" x14ac:dyDescent="0.3">
      <c r="A290" s="334"/>
    </row>
    <row r="291" spans="1:1" ht="55.2" customHeight="1" x14ac:dyDescent="0.3">
      <c r="A291" s="334" t="s">
        <v>728</v>
      </c>
    </row>
    <row r="292" spans="1:1" x14ac:dyDescent="0.3">
      <c r="A292" s="334"/>
    </row>
    <row r="293" spans="1:1" ht="57.6" customHeight="1" x14ac:dyDescent="0.3">
      <c r="A293" s="334" t="s">
        <v>729</v>
      </c>
    </row>
    <row r="294" spans="1:1" x14ac:dyDescent="0.3">
      <c r="A294" s="334"/>
    </row>
    <row r="295" spans="1:1" ht="55.8" customHeight="1" x14ac:dyDescent="0.3">
      <c r="A295" s="334" t="s">
        <v>730</v>
      </c>
    </row>
    <row r="296" spans="1:1" x14ac:dyDescent="0.3">
      <c r="A296" s="334"/>
    </row>
    <row r="297" spans="1:1" ht="54" customHeight="1" x14ac:dyDescent="0.3">
      <c r="A297" s="334" t="s">
        <v>731</v>
      </c>
    </row>
    <row r="298" spans="1:1" x14ac:dyDescent="0.3">
      <c r="A298" s="334"/>
    </row>
    <row r="299" spans="1:1" ht="48" customHeight="1" x14ac:dyDescent="0.3">
      <c r="A299" s="334" t="s">
        <v>732</v>
      </c>
    </row>
    <row r="300" spans="1:1" x14ac:dyDescent="0.3">
      <c r="A300" s="334"/>
    </row>
    <row r="301" spans="1:1" ht="51.6" customHeight="1" x14ac:dyDescent="0.3">
      <c r="A301" s="334" t="s">
        <v>733</v>
      </c>
    </row>
    <row r="302" spans="1:1" x14ac:dyDescent="0.3">
      <c r="A302" s="334"/>
    </row>
    <row r="303" spans="1:1" ht="55.2" customHeight="1" x14ac:dyDescent="0.3">
      <c r="A303" s="334" t="s">
        <v>734</v>
      </c>
    </row>
    <row r="304" spans="1:1" ht="4.95" customHeight="1" x14ac:dyDescent="0.3">
      <c r="A304" s="334"/>
    </row>
    <row r="305" spans="1:1" ht="54" customHeight="1" x14ac:dyDescent="0.3">
      <c r="A305" s="334" t="s">
        <v>735</v>
      </c>
    </row>
    <row r="306" spans="1:1" ht="4.95" customHeight="1" x14ac:dyDescent="0.3">
      <c r="A306" s="334"/>
    </row>
    <row r="307" spans="1:1" ht="57" customHeight="1" x14ac:dyDescent="0.3">
      <c r="A307" s="334" t="s">
        <v>736</v>
      </c>
    </row>
    <row r="308" spans="1:1" x14ac:dyDescent="0.3">
      <c r="A308" s="334"/>
    </row>
    <row r="309" spans="1:1" ht="36.6" customHeight="1" x14ac:dyDescent="0.3">
      <c r="A309" s="334" t="s">
        <v>737</v>
      </c>
    </row>
    <row r="310" spans="1:1" x14ac:dyDescent="0.3">
      <c r="A310" s="334"/>
    </row>
    <row r="311" spans="1:1" ht="57" customHeight="1" x14ac:dyDescent="0.3">
      <c r="A311" s="334" t="s">
        <v>738</v>
      </c>
    </row>
    <row r="312" spans="1:1" ht="4.95" customHeight="1" x14ac:dyDescent="0.3">
      <c r="A312" s="334"/>
    </row>
    <row r="313" spans="1:1" ht="39" customHeight="1" x14ac:dyDescent="0.3">
      <c r="A313" s="334" t="s">
        <v>739</v>
      </c>
    </row>
    <row r="314" spans="1:1" ht="4.95" customHeight="1" x14ac:dyDescent="0.3">
      <c r="A314" s="334"/>
    </row>
    <row r="315" spans="1:1" ht="37.799999999999997" customHeight="1" x14ac:dyDescent="0.3">
      <c r="A315" s="334" t="s">
        <v>740</v>
      </c>
    </row>
    <row r="316" spans="1:1" ht="4.95" customHeight="1" x14ac:dyDescent="0.3">
      <c r="A316" s="334"/>
    </row>
    <row r="317" spans="1:1" ht="30.6" customHeight="1" x14ac:dyDescent="0.3">
      <c r="A317" s="336" t="s">
        <v>863</v>
      </c>
    </row>
    <row r="318" spans="1:1" x14ac:dyDescent="0.3">
      <c r="A318" s="334"/>
    </row>
    <row r="319" spans="1:1" x14ac:dyDescent="0.3">
      <c r="A319" s="334" t="s">
        <v>741</v>
      </c>
    </row>
    <row r="320" spans="1:1" x14ac:dyDescent="0.3">
      <c r="A320" s="334"/>
    </row>
    <row r="321" spans="1:1" x14ac:dyDescent="0.3">
      <c r="A321" s="335" t="s">
        <v>742</v>
      </c>
    </row>
    <row r="322" spans="1:1" x14ac:dyDescent="0.3">
      <c r="A322" s="344" t="s">
        <v>864</v>
      </c>
    </row>
    <row r="323" spans="1:1" x14ac:dyDescent="0.3">
      <c r="A323" s="344"/>
    </row>
    <row r="324" spans="1:1" x14ac:dyDescent="0.3">
      <c r="A324" s="345" t="s">
        <v>743</v>
      </c>
    </row>
    <row r="325" spans="1:1" x14ac:dyDescent="0.3">
      <c r="A325" s="345"/>
    </row>
    <row r="326" spans="1:1" x14ac:dyDescent="0.3">
      <c r="A326" s="344" t="s">
        <v>865</v>
      </c>
    </row>
    <row r="327" spans="1:1" ht="28.05" customHeight="1" x14ac:dyDescent="0.3">
      <c r="A327" s="334" t="s">
        <v>744</v>
      </c>
    </row>
    <row r="328" spans="1:1" ht="28.05" customHeight="1" x14ac:dyDescent="0.3">
      <c r="A328" s="336" t="s">
        <v>866</v>
      </c>
    </row>
    <row r="329" spans="1:1" ht="28.05" customHeight="1" x14ac:dyDescent="0.3">
      <c r="A329" s="334" t="s">
        <v>745</v>
      </c>
    </row>
    <row r="330" spans="1:1" ht="28.05" customHeight="1" x14ac:dyDescent="0.3">
      <c r="A330" s="336" t="s">
        <v>867</v>
      </c>
    </row>
    <row r="331" spans="1:1" ht="4.95" customHeight="1" x14ac:dyDescent="0.3">
      <c r="A331" s="336"/>
    </row>
    <row r="332" spans="1:1" ht="34.200000000000003" customHeight="1" x14ac:dyDescent="0.3">
      <c r="A332" s="334" t="s">
        <v>746</v>
      </c>
    </row>
    <row r="333" spans="1:1" ht="30" customHeight="1" x14ac:dyDescent="0.3">
      <c r="A333" s="336" t="s">
        <v>868</v>
      </c>
    </row>
    <row r="334" spans="1:1" ht="6.6" customHeight="1" x14ac:dyDescent="0.3">
      <c r="A334" s="334"/>
    </row>
    <row r="335" spans="1:1" x14ac:dyDescent="0.3">
      <c r="A335" s="334" t="s">
        <v>747</v>
      </c>
    </row>
    <row r="336" spans="1:1" x14ac:dyDescent="0.3">
      <c r="A336" s="334"/>
    </row>
    <row r="337" spans="1:1" ht="25.8" customHeight="1" x14ac:dyDescent="0.3">
      <c r="A337" s="335" t="s">
        <v>748</v>
      </c>
    </row>
    <row r="338" spans="1:1" ht="22.95" customHeight="1" x14ac:dyDescent="0.3">
      <c r="A338" s="336" t="s">
        <v>869</v>
      </c>
    </row>
    <row r="339" spans="1:1" ht="22.95" customHeight="1" x14ac:dyDescent="0.3">
      <c r="A339" s="336"/>
    </row>
    <row r="340" spans="1:1" ht="22.95" customHeight="1" x14ac:dyDescent="0.3">
      <c r="A340" s="336"/>
    </row>
    <row r="341" spans="1:1" x14ac:dyDescent="0.3">
      <c r="A341" s="334"/>
    </row>
    <row r="342" spans="1:1" x14ac:dyDescent="0.3">
      <c r="A342" s="334"/>
    </row>
    <row r="343" spans="1:1" ht="40.049999999999997" customHeight="1" x14ac:dyDescent="0.3">
      <c r="A343" s="334"/>
    </row>
    <row r="344" spans="1:1" ht="40.049999999999997" customHeight="1" x14ac:dyDescent="0.3">
      <c r="A344" s="334"/>
    </row>
    <row r="345" spans="1:1" ht="40.049999999999997" customHeight="1" x14ac:dyDescent="0.3">
      <c r="A345" s="334"/>
    </row>
    <row r="346" spans="1:1" ht="40.049999999999997" customHeight="1" x14ac:dyDescent="0.3">
      <c r="A346" s="334"/>
    </row>
    <row r="347" spans="1:1" ht="44.4" customHeight="1" x14ac:dyDescent="0.3">
      <c r="A347" s="336" t="s">
        <v>870</v>
      </c>
    </row>
    <row r="348" spans="1:1" x14ac:dyDescent="0.3">
      <c r="A348" s="334" t="s">
        <v>749</v>
      </c>
    </row>
    <row r="349" spans="1:1" x14ac:dyDescent="0.3">
      <c r="A349" s="334"/>
    </row>
    <row r="350" spans="1:1" ht="25.05" customHeight="1" x14ac:dyDescent="0.3">
      <c r="A350" s="336" t="s">
        <v>871</v>
      </c>
    </row>
    <row r="351" spans="1:1" ht="25.05" customHeight="1" x14ac:dyDescent="0.3">
      <c r="A351" s="336" t="s">
        <v>750</v>
      </c>
    </row>
    <row r="352" spans="1:1" x14ac:dyDescent="0.3">
      <c r="A352" s="336"/>
    </row>
    <row r="353" spans="1:1" ht="25.05" customHeight="1" x14ac:dyDescent="0.3">
      <c r="A353" s="334" t="s">
        <v>872</v>
      </c>
    </row>
    <row r="354" spans="1:1" x14ac:dyDescent="0.3">
      <c r="A354" s="336"/>
    </row>
    <row r="355" spans="1:1" ht="25.05" customHeight="1" x14ac:dyDescent="0.3">
      <c r="A355" s="336" t="s">
        <v>873</v>
      </c>
    </row>
    <row r="356" spans="1:1" x14ac:dyDescent="0.3">
      <c r="A356" s="334"/>
    </row>
    <row r="357" spans="1:1" ht="30.6" customHeight="1" x14ac:dyDescent="0.3">
      <c r="A357" s="334" t="s">
        <v>751</v>
      </c>
    </row>
    <row r="358" spans="1:1" x14ac:dyDescent="0.3">
      <c r="A358" s="334"/>
    </row>
    <row r="359" spans="1:1" ht="28.2" customHeight="1" x14ac:dyDescent="0.3">
      <c r="A359" s="336" t="s">
        <v>874</v>
      </c>
    </row>
    <row r="360" spans="1:1" x14ac:dyDescent="0.3">
      <c r="A360" s="334"/>
    </row>
    <row r="361" spans="1:1" ht="32.4" customHeight="1" x14ac:dyDescent="0.3">
      <c r="A361" s="334" t="s">
        <v>875</v>
      </c>
    </row>
    <row r="362" spans="1:1" x14ac:dyDescent="0.3">
      <c r="A362" s="336"/>
    </row>
    <row r="363" spans="1:1" ht="48" customHeight="1" x14ac:dyDescent="0.3">
      <c r="A363" s="336" t="s">
        <v>876</v>
      </c>
    </row>
    <row r="364" spans="1:1" x14ac:dyDescent="0.3">
      <c r="A364" s="334" t="s">
        <v>752</v>
      </c>
    </row>
    <row r="365" spans="1:1" x14ac:dyDescent="0.3">
      <c r="A365" s="334"/>
    </row>
    <row r="366" spans="1:1" x14ac:dyDescent="0.3">
      <c r="A366" s="346" t="s">
        <v>877</v>
      </c>
    </row>
    <row r="367" spans="1:1" x14ac:dyDescent="0.3">
      <c r="A367" s="346" t="s">
        <v>753</v>
      </c>
    </row>
    <row r="368" spans="1:1" x14ac:dyDescent="0.3">
      <c r="A368" s="346"/>
    </row>
    <row r="369" spans="1:1" x14ac:dyDescent="0.3">
      <c r="A369" s="334" t="s">
        <v>752</v>
      </c>
    </row>
    <row r="370" spans="1:1" ht="4.95" customHeight="1" x14ac:dyDescent="0.3">
      <c r="A370" s="334"/>
    </row>
    <row r="371" spans="1:1" ht="19.2" customHeight="1" x14ac:dyDescent="0.3">
      <c r="A371" s="355" t="s">
        <v>878</v>
      </c>
    </row>
    <row r="372" spans="1:1" ht="4.95" customHeight="1" x14ac:dyDescent="0.3">
      <c r="A372" s="343"/>
    </row>
    <row r="373" spans="1:1" ht="24" customHeight="1" x14ac:dyDescent="0.3">
      <c r="A373" s="334" t="s">
        <v>754</v>
      </c>
    </row>
    <row r="374" spans="1:1" ht="25.05" customHeight="1" x14ac:dyDescent="0.3">
      <c r="A374" s="334" t="s">
        <v>755</v>
      </c>
    </row>
    <row r="375" spans="1:1" ht="25.05" customHeight="1" x14ac:dyDescent="0.3">
      <c r="A375" s="336" t="s">
        <v>879</v>
      </c>
    </row>
    <row r="376" spans="1:1" x14ac:dyDescent="0.3">
      <c r="A376" s="336"/>
    </row>
    <row r="377" spans="1:1" x14ac:dyDescent="0.3">
      <c r="A377" s="334" t="s">
        <v>698</v>
      </c>
    </row>
    <row r="378" spans="1:1" ht="25.05" customHeight="1" x14ac:dyDescent="0.3">
      <c r="A378" s="349" t="s">
        <v>880</v>
      </c>
    </row>
    <row r="379" spans="1:1" x14ac:dyDescent="0.3">
      <c r="A379" s="350" t="s">
        <v>698</v>
      </c>
    </row>
    <row r="380" spans="1:1" x14ac:dyDescent="0.3">
      <c r="A380" s="350"/>
    </row>
    <row r="381" spans="1:1" ht="31.2" customHeight="1" x14ac:dyDescent="0.3">
      <c r="A381" s="349" t="s">
        <v>881</v>
      </c>
    </row>
    <row r="382" spans="1:1" x14ac:dyDescent="0.3">
      <c r="A382" s="350" t="s">
        <v>698</v>
      </c>
    </row>
    <row r="383" spans="1:1" x14ac:dyDescent="0.3">
      <c r="A383" s="350"/>
    </row>
    <row r="384" spans="1:1" ht="30.6" customHeight="1" x14ac:dyDescent="0.3">
      <c r="A384" s="349" t="s">
        <v>882</v>
      </c>
    </row>
    <row r="385" spans="1:1" ht="4.95" customHeight="1" x14ac:dyDescent="0.3">
      <c r="A385" s="349"/>
    </row>
    <row r="386" spans="1:1" x14ac:dyDescent="0.3">
      <c r="A386" s="350" t="s">
        <v>698</v>
      </c>
    </row>
    <row r="387" spans="1:1" x14ac:dyDescent="0.3">
      <c r="A387" s="350"/>
    </row>
    <row r="388" spans="1:1" ht="25.05" customHeight="1" x14ac:dyDescent="0.3">
      <c r="A388" s="349" t="s">
        <v>883</v>
      </c>
    </row>
    <row r="389" spans="1:1" ht="4.95" customHeight="1" x14ac:dyDescent="0.3">
      <c r="A389" s="349"/>
    </row>
    <row r="390" spans="1:1" x14ac:dyDescent="0.3">
      <c r="A390" s="350" t="s">
        <v>884</v>
      </c>
    </row>
    <row r="391" spans="1:1" x14ac:dyDescent="0.3">
      <c r="A391" s="349"/>
    </row>
    <row r="392" spans="1:1" ht="29.4" customHeight="1" x14ac:dyDescent="0.3">
      <c r="A392" s="352" t="s">
        <v>756</v>
      </c>
    </row>
    <row r="393" spans="1:1" ht="25.2" customHeight="1" x14ac:dyDescent="0.3">
      <c r="A393" s="352" t="s">
        <v>757</v>
      </c>
    </row>
    <row r="394" spans="1:1" ht="32.4" customHeight="1" x14ac:dyDescent="0.3">
      <c r="A394" s="350" t="s">
        <v>758</v>
      </c>
    </row>
    <row r="395" spans="1:1" ht="25.05" customHeight="1" x14ac:dyDescent="0.3">
      <c r="A395" s="349" t="s">
        <v>885</v>
      </c>
    </row>
    <row r="396" spans="1:1" ht="4.95" customHeight="1" x14ac:dyDescent="0.3">
      <c r="A396" s="349"/>
    </row>
    <row r="397" spans="1:1" ht="25.8" customHeight="1" x14ac:dyDescent="0.3">
      <c r="A397" s="350" t="s">
        <v>759</v>
      </c>
    </row>
    <row r="398" spans="1:1" x14ac:dyDescent="0.3">
      <c r="A398" s="350"/>
    </row>
    <row r="399" spans="1:1" x14ac:dyDescent="0.3">
      <c r="A399" s="352" t="s">
        <v>886</v>
      </c>
    </row>
    <row r="400" spans="1:1" x14ac:dyDescent="0.3">
      <c r="A400" s="352"/>
    </row>
    <row r="401" spans="1:1" ht="30" customHeight="1" x14ac:dyDescent="0.3">
      <c r="A401" s="349" t="s">
        <v>760</v>
      </c>
    </row>
    <row r="402" spans="1:1" ht="25.05" customHeight="1" x14ac:dyDescent="0.3">
      <c r="A402" s="336"/>
    </row>
    <row r="403" spans="1:1" ht="25.05" customHeight="1" x14ac:dyDescent="0.3">
      <c r="A403" s="336"/>
    </row>
    <row r="404" spans="1:1" ht="25.05" customHeight="1" x14ac:dyDescent="0.3">
      <c r="A404" s="336"/>
    </row>
    <row r="405" spans="1:1" ht="25.05" customHeight="1" x14ac:dyDescent="0.3">
      <c r="A405" s="336"/>
    </row>
    <row r="406" spans="1:1" ht="25.05" customHeight="1" x14ac:dyDescent="0.3">
      <c r="A406" s="336"/>
    </row>
    <row r="407" spans="1:1" ht="25.05" customHeight="1" x14ac:dyDescent="0.3">
      <c r="A407" s="336"/>
    </row>
    <row r="408" spans="1:1" ht="25.05" customHeight="1" x14ac:dyDescent="0.3">
      <c r="A408" s="336"/>
    </row>
    <row r="409" spans="1:1" ht="25.05" customHeight="1" x14ac:dyDescent="0.3">
      <c r="A409" s="336"/>
    </row>
    <row r="410" spans="1:1" ht="25.05" customHeight="1" x14ac:dyDescent="0.3">
      <c r="A410" s="336"/>
    </row>
    <row r="411" spans="1:1" ht="25.05" customHeight="1" x14ac:dyDescent="0.3">
      <c r="A411" s="336"/>
    </row>
    <row r="412" spans="1:1" ht="25.05" customHeight="1" x14ac:dyDescent="0.3">
      <c r="A412" s="336"/>
    </row>
    <row r="413" spans="1:1" ht="25.05" customHeight="1" x14ac:dyDescent="0.3">
      <c r="A413" s="336"/>
    </row>
    <row r="414" spans="1:1" ht="25.05" customHeight="1" x14ac:dyDescent="0.3">
      <c r="A414" s="336"/>
    </row>
    <row r="415" spans="1:1" ht="25.05" customHeight="1" x14ac:dyDescent="0.3">
      <c r="A415" s="336"/>
    </row>
    <row r="416" spans="1:1" ht="25.05" customHeight="1" x14ac:dyDescent="0.3">
      <c r="A416" s="336"/>
    </row>
    <row r="417" spans="1:1" ht="25.05" customHeight="1" x14ac:dyDescent="0.3">
      <c r="A417" s="336"/>
    </row>
    <row r="418" spans="1:1" ht="25.05" customHeight="1" x14ac:dyDescent="0.3">
      <c r="A418" s="336"/>
    </row>
    <row r="419" spans="1:1" ht="25.05" customHeight="1" x14ac:dyDescent="0.3">
      <c r="A419" s="336"/>
    </row>
    <row r="420" spans="1:1" ht="25.05" customHeight="1" x14ac:dyDescent="0.3">
      <c r="A420" s="336"/>
    </row>
    <row r="421" spans="1:1" ht="25.05" customHeight="1" x14ac:dyDescent="0.3">
      <c r="A421" s="336"/>
    </row>
    <row r="422" spans="1:1" x14ac:dyDescent="0.3">
      <c r="A422" s="336"/>
    </row>
    <row r="423" spans="1:1" ht="19.95" customHeight="1" x14ac:dyDescent="0.3">
      <c r="A423" s="336"/>
    </row>
    <row r="424" spans="1:1" ht="25.05" customHeight="1" x14ac:dyDescent="0.3">
      <c r="A424" s="336" t="s">
        <v>761</v>
      </c>
    </row>
    <row r="425" spans="1:1" ht="25.05" customHeight="1" x14ac:dyDescent="0.3">
      <c r="A425" s="336" t="s">
        <v>762</v>
      </c>
    </row>
    <row r="426" spans="1:1" ht="25.05" customHeight="1" x14ac:dyDescent="0.3">
      <c r="A426" s="336"/>
    </row>
    <row r="427" spans="1:1" ht="25.05" customHeight="1" x14ac:dyDescent="0.3">
      <c r="A427" s="336"/>
    </row>
    <row r="428" spans="1:1" ht="25.05" customHeight="1" x14ac:dyDescent="0.3">
      <c r="A428" s="336"/>
    </row>
    <row r="429" spans="1:1" ht="25.05" customHeight="1" x14ac:dyDescent="0.3">
      <c r="A429" s="336"/>
    </row>
    <row r="430" spans="1:1" ht="25.05" customHeight="1" x14ac:dyDescent="0.3">
      <c r="A430" s="336"/>
    </row>
    <row r="431" spans="1:1" ht="25.05" customHeight="1" x14ac:dyDescent="0.3">
      <c r="A431" s="336"/>
    </row>
    <row r="432" spans="1:1" ht="25.05" customHeight="1" x14ac:dyDescent="0.3">
      <c r="A432" s="336"/>
    </row>
    <row r="433" spans="1:1" ht="25.05" customHeight="1" x14ac:dyDescent="0.3">
      <c r="A433" s="336"/>
    </row>
    <row r="434" spans="1:1" x14ac:dyDescent="0.3">
      <c r="A434" s="336"/>
    </row>
    <row r="435" spans="1:1" x14ac:dyDescent="0.3">
      <c r="A435" s="334"/>
    </row>
    <row r="436" spans="1:1" x14ac:dyDescent="0.3">
      <c r="A436" s="334"/>
    </row>
    <row r="437" spans="1:1" x14ac:dyDescent="0.3">
      <c r="A437" s="334"/>
    </row>
    <row r="438" spans="1:1" x14ac:dyDescent="0.3">
      <c r="A438" s="334"/>
    </row>
    <row r="439" spans="1:1" x14ac:dyDescent="0.3">
      <c r="A439" s="334"/>
    </row>
    <row r="440" spans="1:1" x14ac:dyDescent="0.3">
      <c r="A440" s="334"/>
    </row>
    <row r="441" spans="1:1" x14ac:dyDescent="0.3">
      <c r="A441" s="334"/>
    </row>
    <row r="442" spans="1:1" x14ac:dyDescent="0.3">
      <c r="A442" s="334"/>
    </row>
    <row r="443" spans="1:1" x14ac:dyDescent="0.3">
      <c r="A443" s="334"/>
    </row>
    <row r="444" spans="1:1" x14ac:dyDescent="0.3">
      <c r="A444" s="334"/>
    </row>
    <row r="445" spans="1:1" x14ac:dyDescent="0.3">
      <c r="A445" s="334"/>
    </row>
    <row r="446" spans="1:1" x14ac:dyDescent="0.3">
      <c r="A446" s="334"/>
    </row>
    <row r="447" spans="1:1" x14ac:dyDescent="0.3">
      <c r="A447" s="334"/>
    </row>
    <row r="448" spans="1:1" x14ac:dyDescent="0.3">
      <c r="A448" s="334"/>
    </row>
    <row r="449" spans="1:1" ht="29.4" customHeight="1" x14ac:dyDescent="0.3">
      <c r="A449" s="335" t="s">
        <v>763</v>
      </c>
    </row>
    <row r="450" spans="1:1" ht="28.2" customHeight="1" x14ac:dyDescent="0.3">
      <c r="A450" s="335" t="s">
        <v>764</v>
      </c>
    </row>
    <row r="451" spans="1:1" ht="31.2" customHeight="1" x14ac:dyDescent="0.3">
      <c r="A451" s="335" t="s">
        <v>765</v>
      </c>
    </row>
    <row r="452" spans="1:1" ht="49.2" customHeight="1" x14ac:dyDescent="0.3">
      <c r="A452" s="337" t="s">
        <v>766</v>
      </c>
    </row>
    <row r="453" spans="1:1" ht="19.95" customHeight="1" x14ac:dyDescent="0.3">
      <c r="A453" s="349" t="s">
        <v>767</v>
      </c>
    </row>
    <row r="454" spans="1:1" ht="19.95" customHeight="1" x14ac:dyDescent="0.3">
      <c r="A454" s="349"/>
    </row>
    <row r="455" spans="1:1" x14ac:dyDescent="0.3">
      <c r="A455" s="351" t="s">
        <v>766</v>
      </c>
    </row>
    <row r="456" spans="1:1" x14ac:dyDescent="0.3">
      <c r="A456" s="334"/>
    </row>
    <row r="457" spans="1:1" ht="22.8" customHeight="1" x14ac:dyDescent="0.3">
      <c r="A457" s="335" t="s">
        <v>768</v>
      </c>
    </row>
    <row r="458" spans="1:1" ht="37.200000000000003" customHeight="1" x14ac:dyDescent="0.3">
      <c r="A458" s="352" t="s">
        <v>769</v>
      </c>
    </row>
    <row r="459" spans="1:1" ht="29.4" customHeight="1" x14ac:dyDescent="0.3">
      <c r="A459" s="335" t="s">
        <v>887</v>
      </c>
    </row>
    <row r="460" spans="1:1" ht="35.4" customHeight="1" x14ac:dyDescent="0.3">
      <c r="A460" s="335" t="s">
        <v>770</v>
      </c>
    </row>
    <row r="461" spans="1:1" ht="26.4" customHeight="1" x14ac:dyDescent="0.3">
      <c r="A461" s="335" t="s">
        <v>771</v>
      </c>
    </row>
    <row r="462" spans="1:1" ht="39" customHeight="1" x14ac:dyDescent="0.3">
      <c r="A462" s="354" t="s">
        <v>888</v>
      </c>
    </row>
    <row r="463" spans="1:1" ht="4.95" customHeight="1" x14ac:dyDescent="0.3">
      <c r="A463" s="338"/>
    </row>
    <row r="464" spans="1:1" ht="24" customHeight="1" x14ac:dyDescent="0.3">
      <c r="A464" s="350" t="s">
        <v>889</v>
      </c>
    </row>
    <row r="465" spans="1:1" x14ac:dyDescent="0.3">
      <c r="A465" s="334"/>
    </row>
    <row r="466" spans="1:1" ht="48" customHeight="1" x14ac:dyDescent="0.3">
      <c r="A466" s="351" t="s">
        <v>890</v>
      </c>
    </row>
    <row r="467" spans="1:1" x14ac:dyDescent="0.3">
      <c r="A467" s="334"/>
    </row>
    <row r="468" spans="1:1" ht="28.2" customHeight="1" x14ac:dyDescent="0.3">
      <c r="A468" s="349" t="s">
        <v>772</v>
      </c>
    </row>
    <row r="469" spans="1:1" x14ac:dyDescent="0.3">
      <c r="A469" s="349"/>
    </row>
    <row r="470" spans="1:1" ht="42.6" customHeight="1" x14ac:dyDescent="0.3">
      <c r="A470" s="350" t="s">
        <v>773</v>
      </c>
    </row>
    <row r="471" spans="1:1" x14ac:dyDescent="0.3">
      <c r="A471" s="350"/>
    </row>
    <row r="472" spans="1:1" ht="26.4" customHeight="1" x14ac:dyDescent="0.3">
      <c r="A472" s="352" t="s">
        <v>774</v>
      </c>
    </row>
    <row r="473" spans="1:1" x14ac:dyDescent="0.3">
      <c r="A473" s="352"/>
    </row>
    <row r="474" spans="1:1" ht="61.8" customHeight="1" x14ac:dyDescent="0.3">
      <c r="A474" s="349" t="s">
        <v>775</v>
      </c>
    </row>
    <row r="475" spans="1:1" ht="10.050000000000001" customHeight="1" x14ac:dyDescent="0.3">
      <c r="A475" s="349"/>
    </row>
    <row r="476" spans="1:1" ht="19.8" customHeight="1" x14ac:dyDescent="0.3">
      <c r="A476" s="350" t="s">
        <v>776</v>
      </c>
    </row>
    <row r="477" spans="1:1" x14ac:dyDescent="0.3">
      <c r="A477" s="350"/>
    </row>
    <row r="478" spans="1:1" ht="21" customHeight="1" x14ac:dyDescent="0.3">
      <c r="A478" s="350" t="s">
        <v>891</v>
      </c>
    </row>
    <row r="479" spans="1:1" x14ac:dyDescent="0.3">
      <c r="A479" s="350"/>
    </row>
    <row r="480" spans="1:1" ht="16.8" customHeight="1" x14ac:dyDescent="0.3">
      <c r="A480" s="353" t="s">
        <v>892</v>
      </c>
    </row>
    <row r="481" spans="1:1" x14ac:dyDescent="0.3">
      <c r="A481" s="353"/>
    </row>
    <row r="482" spans="1:1" ht="21" customHeight="1" x14ac:dyDescent="0.3">
      <c r="A482" s="353" t="s">
        <v>893</v>
      </c>
    </row>
    <row r="483" spans="1:1" x14ac:dyDescent="0.3">
      <c r="A483" s="353"/>
    </row>
    <row r="484" spans="1:1" ht="19.8" customHeight="1" x14ac:dyDescent="0.3">
      <c r="A484" s="353" t="s">
        <v>894</v>
      </c>
    </row>
    <row r="485" spans="1:1" x14ac:dyDescent="0.3">
      <c r="A485" s="353"/>
    </row>
    <row r="486" spans="1:1" ht="21.6" customHeight="1" x14ac:dyDescent="0.3">
      <c r="A486" s="353" t="s">
        <v>895</v>
      </c>
    </row>
    <row r="487" spans="1:1" x14ac:dyDescent="0.3">
      <c r="A487" s="353"/>
    </row>
    <row r="488" spans="1:1" ht="25.2" customHeight="1" x14ac:dyDescent="0.3">
      <c r="A488" s="349" t="s">
        <v>777</v>
      </c>
    </row>
    <row r="489" spans="1:1" x14ac:dyDescent="0.3">
      <c r="A489" s="349"/>
    </row>
    <row r="490" spans="1:1" ht="26.4" customHeight="1" x14ac:dyDescent="0.3">
      <c r="A490" s="350" t="s">
        <v>778</v>
      </c>
    </row>
    <row r="491" spans="1:1" x14ac:dyDescent="0.3">
      <c r="A491" s="350"/>
    </row>
    <row r="492" spans="1:1" x14ac:dyDescent="0.3">
      <c r="A492" s="352" t="s">
        <v>779</v>
      </c>
    </row>
    <row r="493" spans="1:1" x14ac:dyDescent="0.3">
      <c r="A493" s="352"/>
    </row>
    <row r="494" spans="1:1" ht="55.2" customHeight="1" x14ac:dyDescent="0.3">
      <c r="A494" s="349" t="s">
        <v>780</v>
      </c>
    </row>
    <row r="495" spans="1:1" ht="10.050000000000001" customHeight="1" x14ac:dyDescent="0.3">
      <c r="A495" s="349"/>
    </row>
    <row r="496" spans="1:1" ht="22.2" customHeight="1" x14ac:dyDescent="0.3">
      <c r="A496" s="350" t="s">
        <v>781</v>
      </c>
    </row>
    <row r="497" spans="1:1" x14ac:dyDescent="0.3">
      <c r="A497" s="350"/>
    </row>
    <row r="498" spans="1:1" ht="22.8" customHeight="1" x14ac:dyDescent="0.3">
      <c r="A498" s="352" t="s">
        <v>782</v>
      </c>
    </row>
    <row r="499" spans="1:1" x14ac:dyDescent="0.3">
      <c r="A499" s="352"/>
    </row>
    <row r="500" spans="1:1" ht="27" customHeight="1" x14ac:dyDescent="0.3">
      <c r="A500" s="349" t="s">
        <v>783</v>
      </c>
    </row>
    <row r="501" spans="1:1" x14ac:dyDescent="0.3">
      <c r="A501" s="349"/>
    </row>
    <row r="502" spans="1:1" ht="25.2" customHeight="1" x14ac:dyDescent="0.3">
      <c r="A502" s="350" t="s">
        <v>784</v>
      </c>
    </row>
    <row r="503" spans="1:1" x14ac:dyDescent="0.3">
      <c r="A503" s="350"/>
    </row>
    <row r="504" spans="1:1" x14ac:dyDescent="0.3">
      <c r="A504" s="352" t="s">
        <v>785</v>
      </c>
    </row>
    <row r="505" spans="1:1" x14ac:dyDescent="0.3">
      <c r="A505" s="349" t="s">
        <v>786</v>
      </c>
    </row>
    <row r="506" spans="1:1" x14ac:dyDescent="0.3">
      <c r="A506" s="349"/>
    </row>
    <row r="507" spans="1:1" ht="36.6" customHeight="1" x14ac:dyDescent="0.3">
      <c r="A507" s="350" t="s">
        <v>787</v>
      </c>
    </row>
    <row r="508" spans="1:1" ht="21.6" customHeight="1" x14ac:dyDescent="0.3">
      <c r="A508" s="350" t="s">
        <v>788</v>
      </c>
    </row>
    <row r="509" spans="1:1" ht="28.8" customHeight="1" x14ac:dyDescent="0.3">
      <c r="A509" s="349" t="s">
        <v>789</v>
      </c>
    </row>
    <row r="510" spans="1:1" x14ac:dyDescent="0.3">
      <c r="A510" s="349"/>
    </row>
    <row r="511" spans="1:1" x14ac:dyDescent="0.3">
      <c r="A511" s="353" t="s">
        <v>899</v>
      </c>
    </row>
    <row r="512" spans="1:1" x14ac:dyDescent="0.3">
      <c r="A512" s="336"/>
    </row>
    <row r="513" spans="1:1" x14ac:dyDescent="0.3">
      <c r="A513" s="336" t="s">
        <v>897</v>
      </c>
    </row>
    <row r="514" spans="1:1" x14ac:dyDescent="0.3">
      <c r="A514" s="334" t="s">
        <v>898</v>
      </c>
    </row>
    <row r="515" spans="1:1" x14ac:dyDescent="0.3">
      <c r="A515" s="334" t="s">
        <v>790</v>
      </c>
    </row>
    <row r="516" spans="1:1" x14ac:dyDescent="0.3">
      <c r="A516" s="336" t="s">
        <v>791</v>
      </c>
    </row>
    <row r="517" spans="1:1" x14ac:dyDescent="0.3">
      <c r="A517" s="336"/>
    </row>
    <row r="518" spans="1:1" x14ac:dyDescent="0.3">
      <c r="A518" s="208"/>
    </row>
    <row r="519" spans="1:1" x14ac:dyDescent="0.3">
      <c r="A519" s="334" t="s">
        <v>900</v>
      </c>
    </row>
    <row r="520" spans="1:1" x14ac:dyDescent="0.3">
      <c r="A520" s="336" t="s">
        <v>792</v>
      </c>
    </row>
    <row r="521" spans="1:1" x14ac:dyDescent="0.3">
      <c r="A521" s="334" t="s">
        <v>896</v>
      </c>
    </row>
    <row r="522" spans="1:1" x14ac:dyDescent="0.3">
      <c r="A522" s="347"/>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8"/>
  <sheetViews>
    <sheetView topLeftCell="C634" workbookViewId="0">
      <selection activeCell="O718" sqref="O718"/>
    </sheetView>
  </sheetViews>
  <sheetFormatPr baseColWidth="10" defaultRowHeight="14.4" x14ac:dyDescent="0.3"/>
  <cols>
    <col min="1" max="1" width="11.44140625" customWidth="1"/>
    <col min="2" max="2" width="18.88671875" customWidth="1"/>
    <col min="3" max="3" width="6.6640625" customWidth="1"/>
    <col min="4" max="4" width="9" customWidth="1"/>
    <col min="5" max="5" width="7.6640625" customWidth="1"/>
    <col min="6" max="6" width="8.6640625" customWidth="1"/>
    <col min="7" max="7" width="6.6640625" customWidth="1"/>
    <col min="8" max="8" width="8.88671875" customWidth="1"/>
    <col min="9" max="9" width="15" customWidth="1"/>
    <col min="10" max="10" width="15.5546875" customWidth="1"/>
    <col min="11" max="11" width="6.6640625" customWidth="1"/>
    <col min="12" max="12" width="8.33203125" customWidth="1"/>
    <col min="13" max="13" width="15" customWidth="1"/>
    <col min="14" max="14" width="14.33203125" customWidth="1"/>
    <col min="15" max="15" width="13.6640625" bestFit="1" customWidth="1"/>
    <col min="16" max="16" width="15.109375" customWidth="1"/>
    <col min="18" max="18" width="14.44140625" customWidth="1"/>
    <col min="19" max="19" width="14" customWidth="1"/>
  </cols>
  <sheetData>
    <row r="1" spans="1:14" s="1" customFormat="1" x14ac:dyDescent="0.3">
      <c r="A1" s="963" t="s">
        <v>0</v>
      </c>
      <c r="B1" s="963"/>
      <c r="C1" s="963"/>
      <c r="D1" s="963"/>
      <c r="E1" s="963"/>
      <c r="F1" s="963"/>
      <c r="G1" s="963"/>
      <c r="H1" s="963"/>
      <c r="I1" s="963"/>
      <c r="J1" s="963"/>
      <c r="K1" s="963"/>
      <c r="L1" s="963"/>
      <c r="M1" s="963"/>
      <c r="N1" s="963"/>
    </row>
    <row r="2" spans="1:14" s="1" customFormat="1" ht="15.75" customHeight="1" x14ac:dyDescent="0.3">
      <c r="A2" s="963" t="s">
        <v>75</v>
      </c>
      <c r="B2" s="963"/>
      <c r="C2" s="963"/>
      <c r="D2" s="963"/>
      <c r="E2" s="963"/>
      <c r="F2" s="963"/>
      <c r="G2" s="963"/>
      <c r="H2" s="963"/>
      <c r="I2" s="963"/>
      <c r="J2" s="963"/>
      <c r="K2" s="963"/>
      <c r="L2" s="963"/>
      <c r="M2" s="963"/>
      <c r="N2" s="963"/>
    </row>
    <row r="3" spans="1:14" s="1" customFormat="1" ht="15.75" customHeight="1" x14ac:dyDescent="0.3">
      <c r="A3" s="963" t="s">
        <v>76</v>
      </c>
      <c r="B3" s="963"/>
      <c r="C3" s="963"/>
      <c r="D3" s="963"/>
      <c r="E3" s="963"/>
      <c r="F3" s="963"/>
      <c r="G3" s="963"/>
      <c r="H3" s="963"/>
      <c r="I3" s="963"/>
      <c r="J3" s="963"/>
      <c r="K3" s="963"/>
      <c r="L3" s="963"/>
      <c r="M3" s="963"/>
      <c r="N3" s="963"/>
    </row>
    <row r="4" spans="1:14" s="1" customFormat="1" ht="18" customHeight="1" x14ac:dyDescent="0.3">
      <c r="A4" s="964" t="s">
        <v>592</v>
      </c>
      <c r="B4" s="964"/>
      <c r="C4" s="964"/>
      <c r="D4" s="964"/>
      <c r="E4" s="964"/>
      <c r="F4" s="964"/>
      <c r="G4" s="964"/>
      <c r="H4" s="964"/>
      <c r="I4" s="964"/>
      <c r="J4" s="964"/>
      <c r="K4" s="964"/>
      <c r="L4" s="964"/>
      <c r="M4" s="964"/>
      <c r="N4" s="964"/>
    </row>
    <row r="5" spans="1:14" s="1" customFormat="1" ht="18" customHeight="1" x14ac:dyDescent="0.3">
      <c r="A5" s="964" t="s">
        <v>490</v>
      </c>
      <c r="B5" s="964"/>
      <c r="C5" s="964"/>
      <c r="D5" s="964"/>
      <c r="E5" s="964"/>
      <c r="F5" s="964"/>
      <c r="G5" s="964"/>
      <c r="H5" s="964"/>
      <c r="I5" s="964"/>
      <c r="J5" s="964"/>
      <c r="K5" s="964"/>
      <c r="L5" s="964"/>
      <c r="M5" s="964"/>
      <c r="N5" s="964"/>
    </row>
    <row r="6" spans="1:14" s="1" customFormat="1" x14ac:dyDescent="0.3"/>
    <row r="7" spans="1:14" s="1" customFormat="1" ht="18" customHeight="1" x14ac:dyDescent="0.3">
      <c r="A7" s="30" t="s">
        <v>77</v>
      </c>
      <c r="E7" s="192"/>
    </row>
    <row r="8" spans="1:14" s="1" customFormat="1" ht="25.05" customHeight="1" x14ac:dyDescent="0.3">
      <c r="A8" s="40" t="s">
        <v>79</v>
      </c>
      <c r="B8" s="39"/>
    </row>
    <row r="9" spans="1:14" ht="52.5" customHeight="1" x14ac:dyDescent="0.3">
      <c r="A9" s="965" t="s">
        <v>78</v>
      </c>
      <c r="B9" s="965"/>
      <c r="C9" s="965"/>
      <c r="D9" s="965"/>
      <c r="E9" s="965"/>
      <c r="F9" s="965"/>
      <c r="G9" s="965"/>
      <c r="H9" s="965"/>
      <c r="I9" s="965"/>
      <c r="J9" s="965"/>
      <c r="K9" s="965"/>
      <c r="L9" s="965"/>
      <c r="M9" s="965"/>
      <c r="N9" s="965"/>
    </row>
    <row r="10" spans="1:14" ht="22.5" customHeight="1" x14ac:dyDescent="0.3">
      <c r="A10" s="29"/>
      <c r="B10" s="29"/>
      <c r="C10" s="29"/>
      <c r="D10" s="29"/>
      <c r="E10" s="29"/>
      <c r="F10" s="29"/>
      <c r="G10" s="29"/>
      <c r="H10" s="29"/>
      <c r="I10" s="29"/>
      <c r="J10" s="29"/>
      <c r="K10" s="29"/>
    </row>
    <row r="11" spans="1:14" s="1" customFormat="1" ht="24.75" customHeight="1" x14ac:dyDescent="0.3">
      <c r="A11" s="984" t="s">
        <v>1</v>
      </c>
      <c r="B11" s="984"/>
      <c r="C11" s="984"/>
      <c r="D11" s="984"/>
      <c r="E11" s="984"/>
      <c r="F11" s="984"/>
      <c r="G11" s="984"/>
      <c r="H11" s="984"/>
      <c r="I11" s="984"/>
      <c r="J11" s="984"/>
      <c r="K11" s="984"/>
      <c r="L11" s="984"/>
      <c r="M11" s="984"/>
      <c r="N11" s="984"/>
    </row>
    <row r="12" spans="1:14" s="1" customFormat="1" ht="24.75" customHeight="1" thickBot="1" x14ac:dyDescent="0.35">
      <c r="A12" s="242"/>
      <c r="B12" s="242"/>
      <c r="C12" s="242"/>
      <c r="D12" s="242"/>
      <c r="E12" s="242"/>
      <c r="F12" s="242"/>
      <c r="G12" s="242"/>
      <c r="H12" s="242"/>
      <c r="I12" s="242"/>
      <c r="J12" s="242"/>
      <c r="K12" s="242"/>
    </row>
    <row r="13" spans="1:14" ht="26.25" customHeight="1" thickBot="1" x14ac:dyDescent="0.35">
      <c r="A13" s="2" t="s">
        <v>2</v>
      </c>
      <c r="B13" s="985" t="s">
        <v>3</v>
      </c>
      <c r="C13" s="986"/>
      <c r="D13" s="986"/>
      <c r="E13" s="986"/>
      <c r="F13" s="986"/>
      <c r="G13" s="986"/>
      <c r="H13" s="987"/>
      <c r="I13" s="25" t="s">
        <v>4</v>
      </c>
      <c r="J13" s="4" t="s">
        <v>5</v>
      </c>
      <c r="K13" s="925" t="s">
        <v>6</v>
      </c>
      <c r="L13" s="926"/>
      <c r="M13" s="926"/>
      <c r="N13" s="927"/>
    </row>
    <row r="14" spans="1:14" ht="45" customHeight="1" x14ac:dyDescent="0.3">
      <c r="A14" s="26" t="s">
        <v>7</v>
      </c>
      <c r="B14" s="988" t="s">
        <v>8</v>
      </c>
      <c r="C14" s="989"/>
      <c r="D14" s="989"/>
      <c r="E14" s="989"/>
      <c r="F14" s="989"/>
      <c r="G14" s="989"/>
      <c r="H14" s="990"/>
      <c r="I14" s="89">
        <f>SUM(I15:I15)</f>
        <v>114117.46</v>
      </c>
      <c r="J14" s="88">
        <v>1</v>
      </c>
      <c r="K14" s="991"/>
      <c r="L14" s="992"/>
      <c r="M14" s="992"/>
      <c r="N14" s="993"/>
    </row>
    <row r="15" spans="1:14" ht="46.5" customHeight="1" x14ac:dyDescent="0.3">
      <c r="A15" s="27" t="s">
        <v>9</v>
      </c>
      <c r="B15" s="915" t="s">
        <v>8</v>
      </c>
      <c r="C15" s="916"/>
      <c r="D15" s="916"/>
      <c r="E15" s="916"/>
      <c r="F15" s="916"/>
      <c r="G15" s="916"/>
      <c r="H15" s="917"/>
      <c r="I15" s="278">
        <v>114117.46</v>
      </c>
      <c r="J15" s="88">
        <v>1</v>
      </c>
      <c r="K15" s="994" t="s">
        <v>594</v>
      </c>
      <c r="L15" s="995"/>
      <c r="M15" s="995"/>
      <c r="N15" s="996"/>
    </row>
    <row r="16" spans="1:14" ht="43.5" customHeight="1" x14ac:dyDescent="0.3">
      <c r="A16" s="5" t="s">
        <v>10</v>
      </c>
      <c r="B16" s="918" t="s">
        <v>11</v>
      </c>
      <c r="C16" s="919"/>
      <c r="D16" s="919"/>
      <c r="E16" s="919"/>
      <c r="F16" s="919"/>
      <c r="G16" s="919"/>
      <c r="H16" s="920"/>
      <c r="I16" s="89">
        <f>SUM(I17)</f>
        <v>778145579.23000002</v>
      </c>
      <c r="J16" s="88">
        <v>1</v>
      </c>
      <c r="K16" s="977"/>
      <c r="L16" s="977"/>
      <c r="M16" s="977"/>
      <c r="N16" s="978"/>
    </row>
    <row r="17" spans="1:17" ht="97.5" customHeight="1" x14ac:dyDescent="0.3">
      <c r="A17" s="28" t="s">
        <v>12</v>
      </c>
      <c r="B17" s="915" t="s">
        <v>11</v>
      </c>
      <c r="C17" s="916"/>
      <c r="D17" s="916"/>
      <c r="E17" s="916"/>
      <c r="F17" s="916"/>
      <c r="G17" s="916"/>
      <c r="H17" s="917"/>
      <c r="I17" s="278">
        <v>778145579.23000002</v>
      </c>
      <c r="J17" s="88">
        <v>1</v>
      </c>
      <c r="K17" s="979" t="s">
        <v>574</v>
      </c>
      <c r="L17" s="980"/>
      <c r="M17" s="980"/>
      <c r="N17" s="981"/>
    </row>
    <row r="18" spans="1:17" ht="30" customHeight="1" thickBot="1" x14ac:dyDescent="0.35">
      <c r="A18" s="55"/>
      <c r="B18" s="56" t="s">
        <v>13</v>
      </c>
      <c r="C18" s="57"/>
      <c r="D18" s="57"/>
      <c r="E18" s="57"/>
      <c r="F18" s="57"/>
      <c r="G18" s="57"/>
      <c r="H18" s="58"/>
      <c r="I18" s="272">
        <f>I14+I16</f>
        <v>778259696.69000006</v>
      </c>
      <c r="J18" s="59"/>
      <c r="K18" s="982"/>
      <c r="L18" s="982"/>
      <c r="M18" s="982"/>
      <c r="N18" s="983"/>
    </row>
    <row r="19" spans="1:17" ht="16.5" customHeight="1" x14ac:dyDescent="0.3">
      <c r="A19" s="745"/>
      <c r="B19" s="745"/>
      <c r="C19" s="745"/>
      <c r="D19" s="745"/>
      <c r="E19" s="745"/>
      <c r="F19" s="234"/>
    </row>
    <row r="20" spans="1:17" ht="16.5" customHeight="1" x14ac:dyDescent="0.3">
      <c r="A20" s="289"/>
      <c r="B20" s="289"/>
      <c r="C20" s="289"/>
      <c r="D20" s="289"/>
      <c r="E20" s="289"/>
      <c r="F20" s="289"/>
    </row>
    <row r="21" spans="1:17" ht="16.5" customHeight="1" x14ac:dyDescent="0.3">
      <c r="A21" s="289"/>
      <c r="B21" s="289"/>
      <c r="C21" s="289"/>
      <c r="D21" s="289"/>
      <c r="E21" s="289"/>
      <c r="F21" s="289"/>
    </row>
    <row r="22" spans="1:17" ht="16.5" customHeight="1" x14ac:dyDescent="0.3">
      <c r="A22" s="289"/>
      <c r="B22" s="289"/>
      <c r="C22" s="289"/>
      <c r="D22" s="289"/>
      <c r="E22" s="289"/>
      <c r="F22" s="289"/>
    </row>
    <row r="23" spans="1:17" ht="16.5" customHeight="1" x14ac:dyDescent="0.3">
      <c r="A23" s="289"/>
      <c r="B23" s="289"/>
      <c r="C23" s="289"/>
      <c r="D23" s="289"/>
      <c r="E23" s="289"/>
      <c r="F23" s="289"/>
    </row>
    <row r="24" spans="1:17" ht="16.5" customHeight="1" x14ac:dyDescent="0.3">
      <c r="A24" s="289"/>
      <c r="B24" s="289"/>
      <c r="C24" s="289"/>
      <c r="D24" s="289"/>
      <c r="E24" s="289"/>
      <c r="F24" s="289"/>
    </row>
    <row r="25" spans="1:17" ht="69.75" customHeight="1" x14ac:dyDescent="0.3">
      <c r="A25" s="966" t="s">
        <v>14</v>
      </c>
      <c r="B25" s="966"/>
      <c r="C25" s="966"/>
      <c r="D25" s="966"/>
      <c r="E25" s="966"/>
      <c r="F25" s="966"/>
      <c r="G25" s="966"/>
      <c r="H25" s="966"/>
      <c r="I25" s="966"/>
      <c r="J25" s="966"/>
      <c r="K25" s="966"/>
      <c r="L25" s="966"/>
      <c r="M25" s="966"/>
      <c r="N25" s="966"/>
    </row>
    <row r="26" spans="1:17" ht="15" thickBot="1" x14ac:dyDescent="0.35">
      <c r="A26" s="7"/>
      <c r="B26" s="8"/>
      <c r="C26" s="8"/>
      <c r="D26" s="8"/>
      <c r="E26" s="8"/>
      <c r="F26" s="8"/>
    </row>
    <row r="27" spans="1:17" ht="26.25" customHeight="1" thickBot="1" x14ac:dyDescent="0.35">
      <c r="A27" s="237" t="s">
        <v>2</v>
      </c>
      <c r="B27" s="967" t="s">
        <v>3</v>
      </c>
      <c r="C27" s="968"/>
      <c r="D27" s="968"/>
      <c r="E27" s="968"/>
      <c r="F27" s="968"/>
      <c r="G27" s="968"/>
      <c r="H27" s="969"/>
      <c r="I27" s="3" t="s">
        <v>4</v>
      </c>
      <c r="J27" s="4" t="s">
        <v>5</v>
      </c>
      <c r="K27" s="970" t="s">
        <v>6</v>
      </c>
      <c r="L27" s="971"/>
      <c r="M27" s="971"/>
      <c r="N27" s="972"/>
    </row>
    <row r="28" spans="1:17" ht="47.25" customHeight="1" x14ac:dyDescent="0.3">
      <c r="A28" s="9" t="s">
        <v>15</v>
      </c>
      <c r="B28" s="973" t="s">
        <v>16</v>
      </c>
      <c r="C28" s="974"/>
      <c r="D28" s="974"/>
      <c r="E28" s="974"/>
      <c r="F28" s="974"/>
      <c r="G28" s="974"/>
      <c r="H28" s="975"/>
      <c r="I28" s="267">
        <f>SUM(I29:I33)</f>
        <v>37868289</v>
      </c>
      <c r="J28" s="88">
        <v>1</v>
      </c>
      <c r="K28" s="859"/>
      <c r="L28" s="859"/>
      <c r="M28" s="859"/>
      <c r="N28" s="976"/>
    </row>
    <row r="29" spans="1:17" ht="29.25" customHeight="1" x14ac:dyDescent="0.3">
      <c r="A29" s="10" t="s">
        <v>17</v>
      </c>
      <c r="B29" s="945" t="s">
        <v>18</v>
      </c>
      <c r="C29" s="946"/>
      <c r="D29" s="946"/>
      <c r="E29" s="946"/>
      <c r="F29" s="946"/>
      <c r="G29" s="946"/>
      <c r="H29" s="947"/>
      <c r="I29" s="11">
        <v>0</v>
      </c>
      <c r="J29" s="11"/>
      <c r="K29" s="950"/>
      <c r="L29" s="950"/>
      <c r="M29" s="950"/>
      <c r="N29" s="951"/>
    </row>
    <row r="30" spans="1:17" ht="24" customHeight="1" x14ac:dyDescent="0.3">
      <c r="A30" s="10" t="s">
        <v>19</v>
      </c>
      <c r="B30" s="945" t="s">
        <v>20</v>
      </c>
      <c r="C30" s="946"/>
      <c r="D30" s="946"/>
      <c r="E30" s="946"/>
      <c r="F30" s="946"/>
      <c r="G30" s="946"/>
      <c r="H30" s="947"/>
      <c r="I30" s="11">
        <v>0</v>
      </c>
      <c r="J30" s="11"/>
      <c r="K30" s="950"/>
      <c r="L30" s="950"/>
      <c r="M30" s="950"/>
      <c r="N30" s="951"/>
    </row>
    <row r="31" spans="1:17" ht="25.5" customHeight="1" x14ac:dyDescent="0.3">
      <c r="A31" s="10" t="s">
        <v>21</v>
      </c>
      <c r="B31" s="945" t="s">
        <v>22</v>
      </c>
      <c r="C31" s="946"/>
      <c r="D31" s="946"/>
      <c r="E31" s="946"/>
      <c r="F31" s="946"/>
      <c r="G31" s="946"/>
      <c r="H31" s="947"/>
      <c r="I31" s="11">
        <v>0</v>
      </c>
      <c r="J31" s="11"/>
      <c r="K31" s="950"/>
      <c r="L31" s="950"/>
      <c r="M31" s="950"/>
      <c r="N31" s="951"/>
      <c r="Q31" s="280" t="s">
        <v>581</v>
      </c>
    </row>
    <row r="32" spans="1:17" ht="63" customHeight="1" x14ac:dyDescent="0.3">
      <c r="A32" s="10" t="s">
        <v>23</v>
      </c>
      <c r="B32" s="960" t="s">
        <v>24</v>
      </c>
      <c r="C32" s="961"/>
      <c r="D32" s="961"/>
      <c r="E32" s="961"/>
      <c r="F32" s="961"/>
      <c r="G32" s="961"/>
      <c r="H32" s="962"/>
      <c r="I32" s="278">
        <v>37868289</v>
      </c>
      <c r="J32" s="260">
        <v>1</v>
      </c>
      <c r="K32" s="948" t="s">
        <v>575</v>
      </c>
      <c r="L32" s="948"/>
      <c r="M32" s="948"/>
      <c r="N32" s="949"/>
    </row>
    <row r="33" spans="1:19" ht="38.25" customHeight="1" x14ac:dyDescent="0.3">
      <c r="A33" s="10" t="s">
        <v>25</v>
      </c>
      <c r="B33" s="945" t="s">
        <v>26</v>
      </c>
      <c r="C33" s="946"/>
      <c r="D33" s="946"/>
      <c r="E33" s="946"/>
      <c r="F33" s="946"/>
      <c r="G33" s="946"/>
      <c r="H33" s="947"/>
      <c r="I33" s="11">
        <v>0</v>
      </c>
      <c r="J33" s="11"/>
      <c r="K33" s="950"/>
      <c r="L33" s="950"/>
      <c r="M33" s="950"/>
      <c r="N33" s="951"/>
      <c r="R33" s="281"/>
    </row>
    <row r="34" spans="1:19" ht="45.75" customHeight="1" x14ac:dyDescent="0.3">
      <c r="A34" s="9" t="s">
        <v>27</v>
      </c>
      <c r="B34" s="954" t="s">
        <v>28</v>
      </c>
      <c r="C34" s="955"/>
      <c r="D34" s="955"/>
      <c r="E34" s="955"/>
      <c r="F34" s="955"/>
      <c r="G34" s="955"/>
      <c r="H34" s="956"/>
      <c r="I34" s="13">
        <f>SUM(I35:I38)</f>
        <v>30000000</v>
      </c>
      <c r="J34" s="260">
        <v>1</v>
      </c>
      <c r="K34" s="950"/>
      <c r="L34" s="950"/>
      <c r="M34" s="950"/>
      <c r="N34" s="951"/>
      <c r="R34" s="281"/>
    </row>
    <row r="35" spans="1:19" ht="31.5" customHeight="1" x14ac:dyDescent="0.3">
      <c r="A35" s="10" t="s">
        <v>29</v>
      </c>
      <c r="B35" s="957" t="s">
        <v>30</v>
      </c>
      <c r="C35" s="958"/>
      <c r="D35" s="958"/>
      <c r="E35" s="958"/>
      <c r="F35" s="958"/>
      <c r="G35" s="958"/>
      <c r="H35" s="959"/>
      <c r="I35" s="11">
        <v>0</v>
      </c>
      <c r="J35" s="260"/>
      <c r="K35" s="950"/>
      <c r="L35" s="950"/>
      <c r="M35" s="950"/>
      <c r="N35" s="951"/>
      <c r="R35" s="282"/>
      <c r="S35" s="263"/>
    </row>
    <row r="36" spans="1:19" ht="37.5" customHeight="1" x14ac:dyDescent="0.3">
      <c r="A36" s="10" t="s">
        <v>31</v>
      </c>
      <c r="B36" s="945" t="s">
        <v>546</v>
      </c>
      <c r="C36" s="946"/>
      <c r="D36" s="946"/>
      <c r="E36" s="946"/>
      <c r="F36" s="946"/>
      <c r="G36" s="946"/>
      <c r="H36" s="947"/>
      <c r="I36" s="11">
        <v>30000000</v>
      </c>
      <c r="J36" s="260">
        <v>1</v>
      </c>
      <c r="K36" s="948" t="s">
        <v>595</v>
      </c>
      <c r="L36" s="948"/>
      <c r="M36" s="948"/>
      <c r="N36" s="949"/>
      <c r="R36" s="263"/>
      <c r="S36" s="263"/>
    </row>
    <row r="37" spans="1:19" ht="32.25" customHeight="1" x14ac:dyDescent="0.3">
      <c r="A37" s="10" t="s">
        <v>32</v>
      </c>
      <c r="B37" s="945" t="s">
        <v>33</v>
      </c>
      <c r="C37" s="946"/>
      <c r="D37" s="946"/>
      <c r="E37" s="946"/>
      <c r="F37" s="946"/>
      <c r="G37" s="946"/>
      <c r="H37" s="947"/>
      <c r="I37" s="11">
        <v>0</v>
      </c>
      <c r="J37" s="11"/>
      <c r="K37" s="950"/>
      <c r="L37" s="950"/>
      <c r="M37" s="950"/>
      <c r="N37" s="951"/>
      <c r="R37" s="263"/>
      <c r="S37" s="263"/>
    </row>
    <row r="38" spans="1:19" ht="45.75" customHeight="1" x14ac:dyDescent="0.3">
      <c r="A38" s="14" t="s">
        <v>34</v>
      </c>
      <c r="B38" s="945" t="s">
        <v>35</v>
      </c>
      <c r="C38" s="946"/>
      <c r="D38" s="946"/>
      <c r="E38" s="946"/>
      <c r="F38" s="946"/>
      <c r="G38" s="946"/>
      <c r="H38" s="947"/>
      <c r="I38" s="15">
        <v>0</v>
      </c>
      <c r="J38" s="15"/>
      <c r="K38" s="952"/>
      <c r="L38" s="952"/>
      <c r="M38" s="952"/>
      <c r="N38" s="953"/>
    </row>
    <row r="39" spans="1:19" ht="36" customHeight="1" x14ac:dyDescent="0.3">
      <c r="A39" s="241"/>
      <c r="B39" s="934" t="s">
        <v>13</v>
      </c>
      <c r="C39" s="934"/>
      <c r="D39" s="934"/>
      <c r="E39" s="934"/>
      <c r="F39" s="934"/>
      <c r="G39" s="934"/>
      <c r="H39" s="934"/>
      <c r="I39" s="193">
        <f>I34+I28</f>
        <v>67868289</v>
      </c>
      <c r="J39" s="193"/>
      <c r="K39" s="935"/>
      <c r="L39" s="935"/>
      <c r="M39" s="935"/>
      <c r="N39" s="935"/>
    </row>
    <row r="40" spans="1:19" ht="25.5" customHeight="1" x14ac:dyDescent="0.3">
      <c r="A40" s="295"/>
      <c r="B40" s="296"/>
      <c r="C40" s="296"/>
      <c r="D40" s="296"/>
      <c r="E40" s="296"/>
      <c r="F40" s="296"/>
      <c r="G40" s="296"/>
      <c r="H40" s="296"/>
      <c r="I40" s="297"/>
      <c r="J40" s="297"/>
      <c r="K40" s="298"/>
      <c r="L40" s="298"/>
      <c r="M40" s="298"/>
      <c r="N40" s="298"/>
    </row>
    <row r="41" spans="1:19" ht="25.5" customHeight="1" x14ac:dyDescent="0.3">
      <c r="A41" s="295"/>
      <c r="B41" s="296"/>
      <c r="C41" s="296"/>
      <c r="D41" s="296"/>
      <c r="E41" s="296"/>
      <c r="F41" s="296"/>
      <c r="G41" s="296"/>
      <c r="H41" s="296"/>
      <c r="I41" s="297"/>
      <c r="J41" s="297"/>
      <c r="K41" s="298"/>
      <c r="L41" s="298"/>
      <c r="M41" s="298"/>
      <c r="N41" s="298"/>
    </row>
    <row r="42" spans="1:19" ht="63.75" customHeight="1" x14ac:dyDescent="0.3">
      <c r="A42" s="936" t="s">
        <v>36</v>
      </c>
      <c r="B42" s="936"/>
      <c r="C42" s="936"/>
      <c r="D42" s="936"/>
      <c r="E42" s="936"/>
      <c r="F42" s="936"/>
      <c r="G42" s="936"/>
      <c r="H42" s="936"/>
      <c r="I42" s="936"/>
      <c r="J42" s="936"/>
      <c r="K42" s="936"/>
      <c r="L42" s="936"/>
      <c r="M42" s="936"/>
      <c r="N42" s="936"/>
    </row>
    <row r="43" spans="1:19" ht="15" thickBot="1" x14ac:dyDescent="0.35"/>
    <row r="44" spans="1:19" ht="26.25" customHeight="1" thickBot="1" x14ac:dyDescent="0.35">
      <c r="A44" s="209" t="s">
        <v>2</v>
      </c>
      <c r="B44" s="937" t="s">
        <v>3</v>
      </c>
      <c r="C44" s="938"/>
      <c r="D44" s="938"/>
      <c r="E44" s="938"/>
      <c r="F44" s="938"/>
      <c r="G44" s="938"/>
      <c r="H44" s="939"/>
      <c r="I44" s="3" t="s">
        <v>4</v>
      </c>
      <c r="J44" s="4" t="s">
        <v>5</v>
      </c>
      <c r="K44" s="925" t="s">
        <v>6</v>
      </c>
      <c r="L44" s="926"/>
      <c r="M44" s="926"/>
      <c r="N44" s="927"/>
    </row>
    <row r="45" spans="1:19" ht="27.75" customHeight="1" x14ac:dyDescent="0.3">
      <c r="A45" s="16" t="s">
        <v>37</v>
      </c>
      <c r="B45" s="940" t="s">
        <v>38</v>
      </c>
      <c r="C45" s="941"/>
      <c r="D45" s="941"/>
      <c r="E45" s="941"/>
      <c r="F45" s="941"/>
      <c r="G45" s="941"/>
      <c r="H45" s="942"/>
      <c r="I45" s="17">
        <f>SUM(I46:I47)</f>
        <v>0</v>
      </c>
      <c r="J45" s="238"/>
      <c r="K45" s="943"/>
      <c r="L45" s="943"/>
      <c r="M45" s="943"/>
      <c r="N45" s="944"/>
    </row>
    <row r="46" spans="1:19" ht="30" customHeight="1" x14ac:dyDescent="0.3">
      <c r="A46" s="18" t="s">
        <v>39</v>
      </c>
      <c r="B46" s="928" t="s">
        <v>40</v>
      </c>
      <c r="C46" s="929"/>
      <c r="D46" s="929"/>
      <c r="E46" s="929"/>
      <c r="F46" s="929"/>
      <c r="G46" s="929"/>
      <c r="H46" s="930"/>
      <c r="I46" s="35">
        <v>0</v>
      </c>
      <c r="J46" s="20"/>
      <c r="K46" s="902"/>
      <c r="L46" s="902"/>
      <c r="M46" s="902"/>
      <c r="N46" s="903"/>
    </row>
    <row r="47" spans="1:19" ht="23.25" customHeight="1" x14ac:dyDescent="0.3">
      <c r="A47" s="18" t="s">
        <v>41</v>
      </c>
      <c r="B47" s="928" t="s">
        <v>42</v>
      </c>
      <c r="C47" s="929"/>
      <c r="D47" s="929"/>
      <c r="E47" s="929"/>
      <c r="F47" s="929"/>
      <c r="G47" s="929"/>
      <c r="H47" s="930"/>
      <c r="I47" s="37">
        <v>0</v>
      </c>
      <c r="J47" s="20"/>
      <c r="K47" s="902"/>
      <c r="L47" s="902"/>
      <c r="M47" s="902"/>
      <c r="N47" s="903"/>
    </row>
    <row r="48" spans="1:19" ht="23.25" customHeight="1" x14ac:dyDescent="0.3">
      <c r="A48" s="5" t="s">
        <v>43</v>
      </c>
      <c r="B48" s="931" t="s">
        <v>44</v>
      </c>
      <c r="C48" s="932"/>
      <c r="D48" s="932"/>
      <c r="E48" s="932"/>
      <c r="F48" s="932"/>
      <c r="G48" s="932"/>
      <c r="H48" s="933"/>
      <c r="I48" s="38">
        <f>SUM(I49:I53)</f>
        <v>0</v>
      </c>
      <c r="J48" s="20"/>
      <c r="K48" s="902"/>
      <c r="L48" s="902"/>
      <c r="M48" s="902"/>
      <c r="N48" s="903"/>
    </row>
    <row r="49" spans="1:14" ht="27.75" customHeight="1" x14ac:dyDescent="0.3">
      <c r="A49" s="6" t="s">
        <v>45</v>
      </c>
      <c r="B49" s="915" t="s">
        <v>46</v>
      </c>
      <c r="C49" s="916"/>
      <c r="D49" s="916"/>
      <c r="E49" s="916"/>
      <c r="F49" s="916"/>
      <c r="G49" s="916"/>
      <c r="H49" s="917"/>
      <c r="I49" s="35">
        <v>0</v>
      </c>
      <c r="J49" s="19"/>
      <c r="K49" s="902"/>
      <c r="L49" s="902"/>
      <c r="M49" s="902"/>
      <c r="N49" s="903"/>
    </row>
    <row r="50" spans="1:14" ht="27.75" customHeight="1" x14ac:dyDescent="0.3">
      <c r="A50" s="6" t="s">
        <v>47</v>
      </c>
      <c r="B50" s="915" t="s">
        <v>48</v>
      </c>
      <c r="C50" s="916"/>
      <c r="D50" s="916"/>
      <c r="E50" s="916"/>
      <c r="F50" s="916"/>
      <c r="G50" s="916"/>
      <c r="H50" s="917"/>
      <c r="I50" s="35">
        <v>0</v>
      </c>
      <c r="J50" s="19"/>
      <c r="K50" s="902"/>
      <c r="L50" s="902"/>
      <c r="M50" s="902"/>
      <c r="N50" s="903"/>
    </row>
    <row r="51" spans="1:14" ht="29.25" customHeight="1" x14ac:dyDescent="0.3">
      <c r="A51" s="6" t="s">
        <v>49</v>
      </c>
      <c r="B51" s="915" t="s">
        <v>50</v>
      </c>
      <c r="C51" s="916"/>
      <c r="D51" s="916"/>
      <c r="E51" s="916"/>
      <c r="F51" s="916"/>
      <c r="G51" s="916"/>
      <c r="H51" s="917"/>
      <c r="I51" s="35">
        <v>0</v>
      </c>
      <c r="J51" s="19"/>
      <c r="K51" s="902"/>
      <c r="L51" s="902"/>
      <c r="M51" s="902"/>
      <c r="N51" s="903"/>
    </row>
    <row r="52" spans="1:14" ht="36" customHeight="1" x14ac:dyDescent="0.3">
      <c r="A52" s="6" t="s">
        <v>51</v>
      </c>
      <c r="B52" s="915" t="s">
        <v>52</v>
      </c>
      <c r="C52" s="916"/>
      <c r="D52" s="916"/>
      <c r="E52" s="916"/>
      <c r="F52" s="916"/>
      <c r="G52" s="916"/>
      <c r="H52" s="917"/>
      <c r="I52" s="35">
        <v>0</v>
      </c>
      <c r="J52" s="19"/>
      <c r="K52" s="902"/>
      <c r="L52" s="902"/>
      <c r="M52" s="902"/>
      <c r="N52" s="903"/>
    </row>
    <row r="53" spans="1:14" ht="31.5" customHeight="1" x14ac:dyDescent="0.3">
      <c r="A53" s="6" t="s">
        <v>53</v>
      </c>
      <c r="B53" s="915" t="s">
        <v>54</v>
      </c>
      <c r="C53" s="916"/>
      <c r="D53" s="916"/>
      <c r="E53" s="916"/>
      <c r="F53" s="916"/>
      <c r="G53" s="916"/>
      <c r="H53" s="917"/>
      <c r="I53" s="35">
        <v>0</v>
      </c>
      <c r="J53" s="19"/>
      <c r="K53" s="902"/>
      <c r="L53" s="902"/>
      <c r="M53" s="902"/>
      <c r="N53" s="903"/>
    </row>
    <row r="54" spans="1:14" ht="33.75" customHeight="1" x14ac:dyDescent="0.3">
      <c r="A54" s="5" t="s">
        <v>55</v>
      </c>
      <c r="B54" s="918" t="s">
        <v>56</v>
      </c>
      <c r="C54" s="919"/>
      <c r="D54" s="919"/>
      <c r="E54" s="919"/>
      <c r="F54" s="919"/>
      <c r="G54" s="919"/>
      <c r="H54" s="920"/>
      <c r="I54" s="33">
        <f>SUM(I55)</f>
        <v>0</v>
      </c>
      <c r="J54" s="19"/>
      <c r="K54" s="902"/>
      <c r="L54" s="902"/>
      <c r="M54" s="902"/>
      <c r="N54" s="903"/>
    </row>
    <row r="55" spans="1:14" ht="33" customHeight="1" x14ac:dyDescent="0.3">
      <c r="A55" s="6" t="s">
        <v>57</v>
      </c>
      <c r="B55" s="915" t="s">
        <v>56</v>
      </c>
      <c r="C55" s="916"/>
      <c r="D55" s="916"/>
      <c r="E55" s="916"/>
      <c r="F55" s="916"/>
      <c r="G55" s="916"/>
      <c r="H55" s="917"/>
      <c r="I55" s="35">
        <v>0</v>
      </c>
      <c r="J55" s="19"/>
      <c r="K55" s="902"/>
      <c r="L55" s="902"/>
      <c r="M55" s="902"/>
      <c r="N55" s="903"/>
    </row>
    <row r="56" spans="1:14" ht="30" customHeight="1" x14ac:dyDescent="0.3">
      <c r="A56" s="5" t="s">
        <v>58</v>
      </c>
      <c r="B56" s="918" t="s">
        <v>59</v>
      </c>
      <c r="C56" s="919"/>
      <c r="D56" s="919"/>
      <c r="E56" s="919"/>
      <c r="F56" s="919"/>
      <c r="G56" s="919"/>
      <c r="H56" s="920"/>
      <c r="I56" s="33">
        <f>SUM(I57)</f>
        <v>0</v>
      </c>
      <c r="J56" s="19"/>
      <c r="K56" s="902"/>
      <c r="L56" s="902"/>
      <c r="M56" s="902"/>
      <c r="N56" s="903"/>
    </row>
    <row r="57" spans="1:14" ht="24.75" customHeight="1" x14ac:dyDescent="0.3">
      <c r="A57" s="6" t="s">
        <v>60</v>
      </c>
      <c r="B57" s="915" t="s">
        <v>59</v>
      </c>
      <c r="C57" s="916"/>
      <c r="D57" s="916"/>
      <c r="E57" s="916"/>
      <c r="F57" s="916"/>
      <c r="G57" s="916"/>
      <c r="H57" s="917"/>
      <c r="I57" s="35">
        <v>0</v>
      </c>
      <c r="J57" s="19"/>
      <c r="K57" s="902"/>
      <c r="L57" s="902"/>
      <c r="M57" s="902"/>
      <c r="N57" s="903"/>
    </row>
    <row r="58" spans="1:14" ht="36" customHeight="1" x14ac:dyDescent="0.3">
      <c r="A58" s="32" t="s">
        <v>61</v>
      </c>
      <c r="B58" s="918" t="s">
        <v>62</v>
      </c>
      <c r="C58" s="919"/>
      <c r="D58" s="919"/>
      <c r="E58" s="919"/>
      <c r="F58" s="919"/>
      <c r="G58" s="919"/>
      <c r="H58" s="920"/>
      <c r="I58" s="33">
        <f>SUM(I59:I68)</f>
        <v>2923.21</v>
      </c>
      <c r="J58" s="12">
        <v>1</v>
      </c>
      <c r="K58" s="902"/>
      <c r="L58" s="902"/>
      <c r="M58" s="902"/>
      <c r="N58" s="903"/>
    </row>
    <row r="59" spans="1:14" ht="31.5" customHeight="1" x14ac:dyDescent="0.3">
      <c r="A59" s="195" t="s">
        <v>63</v>
      </c>
      <c r="B59" s="921" t="s">
        <v>64</v>
      </c>
      <c r="C59" s="921"/>
      <c r="D59" s="921"/>
      <c r="E59" s="921"/>
      <c r="F59" s="921"/>
      <c r="G59" s="921"/>
      <c r="H59" s="921"/>
      <c r="I59" s="34">
        <v>0</v>
      </c>
      <c r="J59" s="21"/>
      <c r="K59" s="900"/>
      <c r="L59" s="900"/>
      <c r="M59" s="900"/>
      <c r="N59" s="900"/>
    </row>
    <row r="60" spans="1:14" ht="31.5" customHeight="1" x14ac:dyDescent="0.3">
      <c r="A60" s="290"/>
      <c r="B60" s="291"/>
      <c r="C60" s="291"/>
      <c r="D60" s="291"/>
      <c r="E60" s="291"/>
      <c r="F60" s="291"/>
      <c r="G60" s="291"/>
      <c r="H60" s="291"/>
      <c r="I60" s="292"/>
      <c r="J60" s="293"/>
      <c r="K60" s="294"/>
      <c r="L60" s="294"/>
      <c r="M60" s="294"/>
      <c r="N60" s="294"/>
    </row>
    <row r="61" spans="1:14" ht="31.5" customHeight="1" thickBot="1" x14ac:dyDescent="0.35">
      <c r="A61" s="290"/>
      <c r="B61" s="291"/>
      <c r="C61" s="291"/>
      <c r="D61" s="291"/>
      <c r="E61" s="291"/>
      <c r="F61" s="291"/>
      <c r="G61" s="291"/>
      <c r="H61" s="291"/>
      <c r="I61" s="292"/>
      <c r="J61" s="293"/>
      <c r="K61" s="294"/>
      <c r="L61" s="294"/>
      <c r="M61" s="294"/>
      <c r="N61" s="294"/>
    </row>
    <row r="62" spans="1:14" ht="26.25" customHeight="1" thickBot="1" x14ac:dyDescent="0.35">
      <c r="A62" s="209" t="s">
        <v>2</v>
      </c>
      <c r="B62" s="922" t="s">
        <v>3</v>
      </c>
      <c r="C62" s="923"/>
      <c r="D62" s="923"/>
      <c r="E62" s="923"/>
      <c r="F62" s="923"/>
      <c r="G62" s="923"/>
      <c r="H62" s="924"/>
      <c r="I62" s="3" t="s">
        <v>4</v>
      </c>
      <c r="J62" s="4" t="s">
        <v>5</v>
      </c>
      <c r="K62" s="925" t="s">
        <v>6</v>
      </c>
      <c r="L62" s="926"/>
      <c r="M62" s="926"/>
      <c r="N62" s="927"/>
    </row>
    <row r="63" spans="1:14" ht="44.25" customHeight="1" x14ac:dyDescent="0.3">
      <c r="A63" s="196" t="s">
        <v>65</v>
      </c>
      <c r="B63" s="910" t="s">
        <v>66</v>
      </c>
      <c r="C63" s="911"/>
      <c r="D63" s="911"/>
      <c r="E63" s="911"/>
      <c r="F63" s="911"/>
      <c r="G63" s="911"/>
      <c r="H63" s="912"/>
      <c r="I63" s="37">
        <v>0</v>
      </c>
      <c r="J63" s="197"/>
      <c r="K63" s="913"/>
      <c r="L63" s="913"/>
      <c r="M63" s="913"/>
      <c r="N63" s="914"/>
    </row>
    <row r="64" spans="1:14" ht="43.5" customHeight="1" x14ac:dyDescent="0.3">
      <c r="A64" s="31" t="s">
        <v>67</v>
      </c>
      <c r="B64" s="915" t="s">
        <v>68</v>
      </c>
      <c r="C64" s="916"/>
      <c r="D64" s="916"/>
      <c r="E64" s="916"/>
      <c r="F64" s="916"/>
      <c r="G64" s="916"/>
      <c r="H64" s="917"/>
      <c r="I64" s="35">
        <v>0</v>
      </c>
      <c r="J64" s="19"/>
      <c r="K64" s="902"/>
      <c r="L64" s="902"/>
      <c r="M64" s="902"/>
      <c r="N64" s="903"/>
    </row>
    <row r="65" spans="1:14" ht="31.5" customHeight="1" x14ac:dyDescent="0.3">
      <c r="A65" s="6" t="s">
        <v>69</v>
      </c>
      <c r="B65" s="897" t="s">
        <v>70</v>
      </c>
      <c r="C65" s="898"/>
      <c r="D65" s="898"/>
      <c r="E65" s="898"/>
      <c r="F65" s="898"/>
      <c r="G65" s="898"/>
      <c r="H65" s="899"/>
      <c r="I65" s="35">
        <v>0</v>
      </c>
      <c r="J65" s="22"/>
      <c r="K65" s="900"/>
      <c r="L65" s="900"/>
      <c r="M65" s="900"/>
      <c r="N65" s="901"/>
    </row>
    <row r="66" spans="1:14" ht="33.75" customHeight="1" x14ac:dyDescent="0.3">
      <c r="A66" s="6" t="s">
        <v>71</v>
      </c>
      <c r="B66" s="897" t="s">
        <v>576</v>
      </c>
      <c r="C66" s="898"/>
      <c r="D66" s="898"/>
      <c r="E66" s="898"/>
      <c r="F66" s="898"/>
      <c r="G66" s="898"/>
      <c r="H66" s="899"/>
      <c r="I66" s="35">
        <v>0</v>
      </c>
      <c r="J66" s="22"/>
      <c r="K66" s="900"/>
      <c r="L66" s="900"/>
      <c r="M66" s="900"/>
      <c r="N66" s="901"/>
    </row>
    <row r="67" spans="1:14" ht="32.25" customHeight="1" x14ac:dyDescent="0.3">
      <c r="A67" s="6" t="s">
        <v>72</v>
      </c>
      <c r="B67" s="897" t="s">
        <v>577</v>
      </c>
      <c r="C67" s="898"/>
      <c r="D67" s="898"/>
      <c r="E67" s="898"/>
      <c r="F67" s="898"/>
      <c r="G67" s="898"/>
      <c r="H67" s="899"/>
      <c r="I67" s="35">
        <v>0</v>
      </c>
      <c r="J67" s="19"/>
      <c r="K67" s="902"/>
      <c r="L67" s="902"/>
      <c r="M67" s="902"/>
      <c r="N67" s="903"/>
    </row>
    <row r="68" spans="1:14" ht="43.5" customHeight="1" x14ac:dyDescent="0.3">
      <c r="A68" s="182" t="s">
        <v>73</v>
      </c>
      <c r="B68" s="904" t="s">
        <v>62</v>
      </c>
      <c r="C68" s="905"/>
      <c r="D68" s="905"/>
      <c r="E68" s="905"/>
      <c r="F68" s="905"/>
      <c r="G68" s="905"/>
      <c r="H68" s="906"/>
      <c r="I68" s="278">
        <v>2923.21</v>
      </c>
      <c r="J68" s="12">
        <v>1</v>
      </c>
      <c r="K68" s="907" t="s">
        <v>549</v>
      </c>
      <c r="L68" s="908"/>
      <c r="M68" s="908"/>
      <c r="N68" s="909"/>
    </row>
    <row r="69" spans="1:14" ht="36.75" customHeight="1" thickBot="1" x14ac:dyDescent="0.35">
      <c r="A69" s="23"/>
      <c r="B69" s="890" t="s">
        <v>13</v>
      </c>
      <c r="C69" s="891"/>
      <c r="D69" s="891"/>
      <c r="E69" s="891"/>
      <c r="F69" s="891"/>
      <c r="G69" s="891"/>
      <c r="H69" s="892"/>
      <c r="I69" s="36">
        <f>I58+I56+I54+I48+I45</f>
        <v>2923.21</v>
      </c>
      <c r="J69" s="24"/>
      <c r="K69" s="893"/>
      <c r="L69" s="894"/>
      <c r="M69" s="894"/>
      <c r="N69" s="895"/>
    </row>
    <row r="70" spans="1:14" ht="34.5" customHeight="1" x14ac:dyDescent="0.3">
      <c r="A70" s="896" t="s">
        <v>74</v>
      </c>
      <c r="B70" s="896"/>
      <c r="C70" s="896"/>
      <c r="D70" s="896"/>
      <c r="E70" s="896"/>
      <c r="F70" s="896"/>
      <c r="G70" s="896"/>
      <c r="H70" s="896"/>
      <c r="I70" s="896"/>
      <c r="J70" s="896"/>
      <c r="K70" s="896"/>
      <c r="L70" s="896"/>
      <c r="M70" s="896"/>
      <c r="N70" s="896"/>
    </row>
    <row r="85" spans="1:15" ht="37.200000000000003" customHeight="1" x14ac:dyDescent="0.3">
      <c r="A85" s="42" t="s">
        <v>80</v>
      </c>
    </row>
    <row r="86" spans="1:15" ht="55.2" customHeight="1" x14ac:dyDescent="0.3">
      <c r="A86" s="818" t="s">
        <v>198</v>
      </c>
      <c r="B86" s="818"/>
      <c r="C86" s="818"/>
      <c r="D86" s="818"/>
      <c r="E86" s="818"/>
      <c r="F86" s="818"/>
      <c r="G86" s="818"/>
      <c r="H86" s="818"/>
      <c r="I86" s="818"/>
      <c r="J86" s="818"/>
      <c r="K86" s="818"/>
      <c r="L86" s="818"/>
      <c r="M86" s="818"/>
      <c r="N86" s="818"/>
    </row>
    <row r="88" spans="1:15" ht="34.5" customHeight="1" x14ac:dyDescent="0.3">
      <c r="A88" s="210" t="s">
        <v>2</v>
      </c>
      <c r="B88" s="858" t="s">
        <v>3</v>
      </c>
      <c r="C88" s="858"/>
      <c r="D88" s="858"/>
      <c r="E88" s="858"/>
      <c r="F88" s="858"/>
      <c r="G88" s="858"/>
      <c r="H88" s="858"/>
      <c r="I88" s="203" t="s">
        <v>4</v>
      </c>
      <c r="J88" s="211" t="s">
        <v>81</v>
      </c>
      <c r="K88" s="859" t="s">
        <v>6</v>
      </c>
      <c r="L88" s="859"/>
      <c r="M88" s="859"/>
      <c r="N88" s="859"/>
    </row>
    <row r="89" spans="1:15" ht="39" customHeight="1" x14ac:dyDescent="0.3">
      <c r="A89" s="53" t="s">
        <v>82</v>
      </c>
      <c r="B89" s="887" t="s">
        <v>83</v>
      </c>
      <c r="C89" s="887"/>
      <c r="D89" s="887"/>
      <c r="E89" s="887"/>
      <c r="F89" s="887"/>
      <c r="G89" s="887"/>
      <c r="H89" s="887"/>
      <c r="I89" s="46">
        <f>I90+I98+I108</f>
        <v>935688845.72000003</v>
      </c>
      <c r="J89" s="43"/>
      <c r="K89" s="830"/>
      <c r="L89" s="830"/>
      <c r="M89" s="830"/>
      <c r="N89" s="830"/>
      <c r="O89" s="304"/>
    </row>
    <row r="90" spans="1:15" ht="39" customHeight="1" x14ac:dyDescent="0.3">
      <c r="A90" s="44" t="s">
        <v>84</v>
      </c>
      <c r="B90" s="888" t="s">
        <v>85</v>
      </c>
      <c r="C90" s="888"/>
      <c r="D90" s="888"/>
      <c r="E90" s="888"/>
      <c r="F90" s="888"/>
      <c r="G90" s="888"/>
      <c r="H90" s="888"/>
      <c r="I90" s="47">
        <f>SUM(I91:I97)</f>
        <v>574851956.38</v>
      </c>
      <c r="J90" s="88">
        <v>1</v>
      </c>
      <c r="K90" s="830"/>
      <c r="L90" s="830"/>
      <c r="M90" s="830"/>
      <c r="N90" s="830"/>
    </row>
    <row r="91" spans="1:15" ht="124.95" customHeight="1" x14ac:dyDescent="0.3">
      <c r="A91" s="45" t="s">
        <v>86</v>
      </c>
      <c r="B91" s="863" t="s">
        <v>87</v>
      </c>
      <c r="C91" s="863"/>
      <c r="D91" s="863"/>
      <c r="E91" s="863"/>
      <c r="F91" s="863"/>
      <c r="G91" s="863"/>
      <c r="H91" s="863"/>
      <c r="I91" s="278">
        <v>314152474.94999999</v>
      </c>
      <c r="J91" s="260">
        <f>(I91*J90)/I90</f>
        <v>0.54649283430868711</v>
      </c>
      <c r="K91" s="889" t="s">
        <v>598</v>
      </c>
      <c r="L91" s="889"/>
      <c r="M91" s="889"/>
      <c r="N91" s="889"/>
    </row>
    <row r="92" spans="1:15" ht="60" customHeight="1" x14ac:dyDescent="0.3">
      <c r="A92" s="235" t="s">
        <v>88</v>
      </c>
      <c r="B92" s="863" t="s">
        <v>596</v>
      </c>
      <c r="C92" s="863"/>
      <c r="D92" s="863"/>
      <c r="E92" s="863"/>
      <c r="F92" s="863"/>
      <c r="G92" s="863"/>
      <c r="H92" s="863"/>
      <c r="I92" s="278">
        <v>18858736.34</v>
      </c>
      <c r="J92" s="260">
        <f>(I92*J90)/I90</f>
        <v>3.2806248862330786E-2</v>
      </c>
      <c r="K92" s="868"/>
      <c r="L92" s="868"/>
      <c r="M92" s="868"/>
      <c r="N92" s="868"/>
    </row>
    <row r="93" spans="1:15" ht="186.6" customHeight="1" x14ac:dyDescent="0.3">
      <c r="A93" s="235" t="s">
        <v>89</v>
      </c>
      <c r="B93" s="863" t="s">
        <v>90</v>
      </c>
      <c r="C93" s="863"/>
      <c r="D93" s="863"/>
      <c r="E93" s="863"/>
      <c r="F93" s="863"/>
      <c r="G93" s="863"/>
      <c r="H93" s="863"/>
      <c r="I93" s="278">
        <v>129724378.14</v>
      </c>
      <c r="J93" s="260">
        <f>(I93*J90)/I90</f>
        <v>0.2256657156686217</v>
      </c>
      <c r="K93" s="880" t="s">
        <v>599</v>
      </c>
      <c r="L93" s="881"/>
      <c r="M93" s="881"/>
      <c r="N93" s="882"/>
    </row>
    <row r="94" spans="1:15" ht="26.4" customHeight="1" x14ac:dyDescent="0.3">
      <c r="A94" s="210" t="s">
        <v>2</v>
      </c>
      <c r="B94" s="858" t="s">
        <v>3</v>
      </c>
      <c r="C94" s="858"/>
      <c r="D94" s="858"/>
      <c r="E94" s="858"/>
      <c r="F94" s="858"/>
      <c r="G94" s="858"/>
      <c r="H94" s="858"/>
      <c r="I94" s="203" t="s">
        <v>4</v>
      </c>
      <c r="J94" s="211" t="s">
        <v>81</v>
      </c>
      <c r="K94" s="859" t="s">
        <v>6</v>
      </c>
      <c r="L94" s="859"/>
      <c r="M94" s="859"/>
      <c r="N94" s="859"/>
    </row>
    <row r="95" spans="1:15" ht="55.5" customHeight="1" x14ac:dyDescent="0.3">
      <c r="A95" s="235" t="s">
        <v>91</v>
      </c>
      <c r="B95" s="863" t="s">
        <v>92</v>
      </c>
      <c r="C95" s="863"/>
      <c r="D95" s="863"/>
      <c r="E95" s="863"/>
      <c r="F95" s="863"/>
      <c r="G95" s="863"/>
      <c r="H95" s="863"/>
      <c r="I95" s="278">
        <v>63076882.420000002</v>
      </c>
      <c r="J95" s="260">
        <f>(I95*J90)/I90</f>
        <v>0.10972717709305954</v>
      </c>
      <c r="K95" s="886"/>
      <c r="L95" s="886"/>
      <c r="M95" s="886"/>
      <c r="N95" s="886"/>
    </row>
    <row r="96" spans="1:15" ht="44.25" customHeight="1" x14ac:dyDescent="0.3">
      <c r="A96" s="235" t="s">
        <v>93</v>
      </c>
      <c r="B96" s="863" t="s">
        <v>94</v>
      </c>
      <c r="C96" s="863"/>
      <c r="D96" s="863"/>
      <c r="E96" s="863"/>
      <c r="F96" s="863"/>
      <c r="G96" s="863"/>
      <c r="H96" s="863"/>
      <c r="I96" s="278">
        <v>46429312.890000001</v>
      </c>
      <c r="J96" s="260">
        <f>(I96*J90)/I90</f>
        <v>8.0767426073276471E-2</v>
      </c>
      <c r="K96" s="867"/>
      <c r="L96" s="867"/>
      <c r="M96" s="867"/>
      <c r="N96" s="867"/>
    </row>
    <row r="97" spans="1:14" ht="39.6" x14ac:dyDescent="0.3">
      <c r="A97" s="235" t="s">
        <v>95</v>
      </c>
      <c r="B97" s="863" t="s">
        <v>541</v>
      </c>
      <c r="C97" s="863"/>
      <c r="D97" s="863"/>
      <c r="E97" s="863"/>
      <c r="F97" s="863"/>
      <c r="G97" s="863"/>
      <c r="H97" s="863"/>
      <c r="I97" s="278">
        <v>2610171.64</v>
      </c>
      <c r="J97" s="260">
        <f>(I97*J90)/I90</f>
        <v>4.5405979940243485E-3</v>
      </c>
      <c r="K97" s="872"/>
      <c r="L97" s="872"/>
      <c r="M97" s="872"/>
      <c r="N97" s="872"/>
    </row>
    <row r="98" spans="1:14" ht="43.5" customHeight="1" x14ac:dyDescent="0.3">
      <c r="A98" s="236" t="s">
        <v>96</v>
      </c>
      <c r="B98" s="879" t="s">
        <v>97</v>
      </c>
      <c r="C98" s="879"/>
      <c r="D98" s="879"/>
      <c r="E98" s="879"/>
      <c r="F98" s="879"/>
      <c r="G98" s="879"/>
      <c r="H98" s="879"/>
      <c r="I98" s="47">
        <f>SUM(I99:I107)</f>
        <v>62868738.629999995</v>
      </c>
      <c r="J98" s="88">
        <v>1</v>
      </c>
      <c r="K98" s="867"/>
      <c r="L98" s="867"/>
      <c r="M98" s="867"/>
      <c r="N98" s="867"/>
    </row>
    <row r="99" spans="1:14" ht="39.6" x14ac:dyDescent="0.3">
      <c r="A99" s="235" t="s">
        <v>98</v>
      </c>
      <c r="B99" s="863" t="s">
        <v>99</v>
      </c>
      <c r="C99" s="863"/>
      <c r="D99" s="863"/>
      <c r="E99" s="863"/>
      <c r="F99" s="863"/>
      <c r="G99" s="863"/>
      <c r="H99" s="863"/>
      <c r="I99" s="278">
        <v>2506263.4</v>
      </c>
      <c r="J99" s="260">
        <f>I99*J98/I98</f>
        <v>3.9865018045774019E-2</v>
      </c>
      <c r="K99" s="868"/>
      <c r="L99" s="868"/>
      <c r="M99" s="868"/>
      <c r="N99" s="868"/>
    </row>
    <row r="100" spans="1:14" ht="45" customHeight="1" x14ac:dyDescent="0.3">
      <c r="A100" s="235" t="s">
        <v>100</v>
      </c>
      <c r="B100" s="863" t="s">
        <v>101</v>
      </c>
      <c r="C100" s="863"/>
      <c r="D100" s="863"/>
      <c r="E100" s="863"/>
      <c r="F100" s="863"/>
      <c r="G100" s="863"/>
      <c r="H100" s="863"/>
      <c r="I100" s="278">
        <v>418236.23</v>
      </c>
      <c r="J100" s="260">
        <f>(I100*J98)/I98</f>
        <v>6.652530957578718E-3</v>
      </c>
      <c r="K100" s="868"/>
      <c r="L100" s="868"/>
      <c r="M100" s="868"/>
      <c r="N100" s="868"/>
    </row>
    <row r="101" spans="1:14" ht="39.6" x14ac:dyDescent="0.3">
      <c r="A101" s="235" t="s">
        <v>102</v>
      </c>
      <c r="B101" s="863" t="s">
        <v>103</v>
      </c>
      <c r="C101" s="863"/>
      <c r="D101" s="863"/>
      <c r="E101" s="863"/>
      <c r="F101" s="863"/>
      <c r="G101" s="863"/>
      <c r="H101" s="863"/>
      <c r="I101" s="34">
        <v>829079.9</v>
      </c>
      <c r="J101" s="260">
        <f>(I101*J98)/I98</f>
        <v>1.3187474698345162E-2</v>
      </c>
      <c r="K101" s="868"/>
      <c r="L101" s="868"/>
      <c r="M101" s="868"/>
      <c r="N101" s="868"/>
    </row>
    <row r="102" spans="1:14" ht="41.25" customHeight="1" x14ac:dyDescent="0.3">
      <c r="A102" s="235" t="s">
        <v>104</v>
      </c>
      <c r="B102" s="863" t="s">
        <v>105</v>
      </c>
      <c r="C102" s="863"/>
      <c r="D102" s="863"/>
      <c r="E102" s="863"/>
      <c r="F102" s="863"/>
      <c r="G102" s="863"/>
      <c r="H102" s="863"/>
      <c r="I102" s="278">
        <v>3928340.19</v>
      </c>
      <c r="J102" s="260">
        <f>(I102*J98)/I98</f>
        <v>6.2484794121914454E-2</v>
      </c>
      <c r="K102" s="867"/>
      <c r="L102" s="867"/>
      <c r="M102" s="867"/>
      <c r="N102" s="867"/>
    </row>
    <row r="103" spans="1:14" ht="71.400000000000006" customHeight="1" x14ac:dyDescent="0.3">
      <c r="A103" s="235" t="s">
        <v>106</v>
      </c>
      <c r="B103" s="863" t="s">
        <v>107</v>
      </c>
      <c r="C103" s="863"/>
      <c r="D103" s="863"/>
      <c r="E103" s="863"/>
      <c r="F103" s="863"/>
      <c r="G103" s="863"/>
      <c r="H103" s="863"/>
      <c r="I103" s="278">
        <v>22999945.199999999</v>
      </c>
      <c r="J103" s="260">
        <f>(I103*J98)/I98</f>
        <v>0.36584072944999058</v>
      </c>
      <c r="K103" s="880" t="s">
        <v>591</v>
      </c>
      <c r="L103" s="881"/>
      <c r="M103" s="881"/>
      <c r="N103" s="882"/>
    </row>
    <row r="104" spans="1:14" ht="99" customHeight="1" x14ac:dyDescent="0.3">
      <c r="A104" s="235" t="s">
        <v>108</v>
      </c>
      <c r="B104" s="863" t="s">
        <v>109</v>
      </c>
      <c r="C104" s="863"/>
      <c r="D104" s="863"/>
      <c r="E104" s="863"/>
      <c r="F104" s="863"/>
      <c r="G104" s="863"/>
      <c r="H104" s="863"/>
      <c r="I104" s="278">
        <v>12718434.18</v>
      </c>
      <c r="J104" s="260">
        <f>(I104*J98)/I98</f>
        <v>0.20230140539086558</v>
      </c>
      <c r="K104" s="883" t="s">
        <v>597</v>
      </c>
      <c r="L104" s="884"/>
      <c r="M104" s="884"/>
      <c r="N104" s="885"/>
    </row>
    <row r="105" spans="1:14" ht="42.6" customHeight="1" x14ac:dyDescent="0.3">
      <c r="A105" s="235" t="s">
        <v>110</v>
      </c>
      <c r="B105" s="863" t="s">
        <v>111</v>
      </c>
      <c r="C105" s="863"/>
      <c r="D105" s="863"/>
      <c r="E105" s="863"/>
      <c r="F105" s="863"/>
      <c r="G105" s="863"/>
      <c r="H105" s="863"/>
      <c r="I105" s="278">
        <v>886570.67</v>
      </c>
      <c r="J105" s="260">
        <f>(I105*J98)/I98</f>
        <v>1.4101931887288449E-2</v>
      </c>
      <c r="K105" s="872"/>
      <c r="L105" s="872"/>
      <c r="M105" s="872"/>
      <c r="N105" s="872"/>
    </row>
    <row r="106" spans="1:14" ht="43.5" customHeight="1" x14ac:dyDescent="0.3">
      <c r="A106" s="210" t="s">
        <v>2</v>
      </c>
      <c r="B106" s="858" t="s">
        <v>3</v>
      </c>
      <c r="C106" s="858"/>
      <c r="D106" s="858"/>
      <c r="E106" s="858"/>
      <c r="F106" s="858"/>
      <c r="G106" s="858"/>
      <c r="H106" s="858"/>
      <c r="I106" s="203" t="s">
        <v>4</v>
      </c>
      <c r="J106" s="211" t="s">
        <v>81</v>
      </c>
      <c r="K106" s="859" t="s">
        <v>6</v>
      </c>
      <c r="L106" s="859"/>
      <c r="M106" s="859"/>
      <c r="N106" s="859"/>
    </row>
    <row r="107" spans="1:14" ht="88.5" customHeight="1" x14ac:dyDescent="0.3">
      <c r="A107" s="235" t="s">
        <v>112</v>
      </c>
      <c r="B107" s="863" t="s">
        <v>113</v>
      </c>
      <c r="C107" s="863"/>
      <c r="D107" s="863"/>
      <c r="E107" s="863"/>
      <c r="F107" s="863"/>
      <c r="G107" s="863"/>
      <c r="H107" s="863"/>
      <c r="I107" s="278">
        <v>18581868.859999999</v>
      </c>
      <c r="J107" s="260">
        <f>(I107*J98)/I98</f>
        <v>0.29556611544824313</v>
      </c>
      <c r="K107" s="876" t="s">
        <v>579</v>
      </c>
      <c r="L107" s="877"/>
      <c r="M107" s="877"/>
      <c r="N107" s="878"/>
    </row>
    <row r="108" spans="1:14" ht="39.6" x14ac:dyDescent="0.3">
      <c r="A108" s="236" t="s">
        <v>114</v>
      </c>
      <c r="B108" s="879" t="s">
        <v>115</v>
      </c>
      <c r="C108" s="879"/>
      <c r="D108" s="879"/>
      <c r="E108" s="879"/>
      <c r="F108" s="879"/>
      <c r="G108" s="879"/>
      <c r="H108" s="879"/>
      <c r="I108" s="48">
        <f>SUM(I109:I118)</f>
        <v>297968150.71000004</v>
      </c>
      <c r="J108" s="88">
        <v>1</v>
      </c>
      <c r="K108" s="867"/>
      <c r="L108" s="867"/>
      <c r="M108" s="867"/>
      <c r="N108" s="867"/>
    </row>
    <row r="109" spans="1:14" ht="79.2" customHeight="1" x14ac:dyDescent="0.3">
      <c r="A109" s="235" t="s">
        <v>116</v>
      </c>
      <c r="B109" s="863" t="s">
        <v>117</v>
      </c>
      <c r="C109" s="863"/>
      <c r="D109" s="863"/>
      <c r="E109" s="863"/>
      <c r="F109" s="863"/>
      <c r="G109" s="863"/>
      <c r="H109" s="863"/>
      <c r="I109" s="278">
        <v>225115749.71000001</v>
      </c>
      <c r="J109" s="260">
        <f>(I109*J108)/I108</f>
        <v>0.7555027246153424</v>
      </c>
      <c r="K109" s="873" t="s">
        <v>580</v>
      </c>
      <c r="L109" s="874"/>
      <c r="M109" s="874"/>
      <c r="N109" s="875"/>
    </row>
    <row r="110" spans="1:14" ht="39" customHeight="1" x14ac:dyDescent="0.3">
      <c r="A110" s="235" t="s">
        <v>118</v>
      </c>
      <c r="B110" s="863" t="s">
        <v>119</v>
      </c>
      <c r="C110" s="863"/>
      <c r="D110" s="863"/>
      <c r="E110" s="863"/>
      <c r="F110" s="863"/>
      <c r="G110" s="863"/>
      <c r="H110" s="863"/>
      <c r="I110" s="278">
        <v>9392295.8300000001</v>
      </c>
      <c r="J110" s="260">
        <f>(I110*J108)/I108</f>
        <v>3.1521140120579966E-2</v>
      </c>
      <c r="K110" s="872"/>
      <c r="L110" s="872"/>
      <c r="M110" s="872"/>
      <c r="N110" s="872"/>
    </row>
    <row r="111" spans="1:14" ht="42" customHeight="1" x14ac:dyDescent="0.3">
      <c r="A111" s="235" t="s">
        <v>120</v>
      </c>
      <c r="B111" s="863" t="s">
        <v>121</v>
      </c>
      <c r="C111" s="863"/>
      <c r="D111" s="863"/>
      <c r="E111" s="863"/>
      <c r="F111" s="863"/>
      <c r="G111" s="863"/>
      <c r="H111" s="863"/>
      <c r="I111" s="278">
        <v>727384.59</v>
      </c>
      <c r="J111" s="260">
        <f>(I111*J108)/I108</f>
        <v>2.4411487881063269E-3</v>
      </c>
      <c r="K111" s="867"/>
      <c r="L111" s="867"/>
      <c r="M111" s="867"/>
      <c r="N111" s="867"/>
    </row>
    <row r="112" spans="1:14" ht="56.4" customHeight="1" x14ac:dyDescent="0.3">
      <c r="A112" s="235" t="s">
        <v>122</v>
      </c>
      <c r="B112" s="863" t="s">
        <v>123</v>
      </c>
      <c r="C112" s="863"/>
      <c r="D112" s="863"/>
      <c r="E112" s="863"/>
      <c r="F112" s="863"/>
      <c r="G112" s="863"/>
      <c r="H112" s="863"/>
      <c r="I112" s="278">
        <v>7752401.1100000003</v>
      </c>
      <c r="J112" s="260">
        <f>(I112*J108)/I108</f>
        <v>2.6017549498251875E-2</v>
      </c>
      <c r="K112" s="869"/>
      <c r="L112" s="869"/>
      <c r="M112" s="869"/>
      <c r="N112" s="869"/>
    </row>
    <row r="113" spans="1:16" ht="49.5" customHeight="1" x14ac:dyDescent="0.3">
      <c r="A113" s="235" t="s">
        <v>124</v>
      </c>
      <c r="B113" s="863" t="s">
        <v>125</v>
      </c>
      <c r="C113" s="863"/>
      <c r="D113" s="863"/>
      <c r="E113" s="863"/>
      <c r="F113" s="863"/>
      <c r="G113" s="863"/>
      <c r="H113" s="863"/>
      <c r="I113" s="277">
        <v>6077674.4100000001</v>
      </c>
      <c r="J113" s="260">
        <f>(I113*J108)/I108</f>
        <v>2.0397060543276474E-2</v>
      </c>
      <c r="K113" s="870"/>
      <c r="L113" s="871"/>
      <c r="M113" s="871"/>
      <c r="N113" s="871"/>
    </row>
    <row r="114" spans="1:16" ht="45" customHeight="1" x14ac:dyDescent="0.3">
      <c r="A114" s="235" t="s">
        <v>126</v>
      </c>
      <c r="B114" s="863" t="s">
        <v>127</v>
      </c>
      <c r="C114" s="863"/>
      <c r="D114" s="863"/>
      <c r="E114" s="863"/>
      <c r="F114" s="863"/>
      <c r="G114" s="863"/>
      <c r="H114" s="863"/>
      <c r="I114" s="279">
        <v>568063.98</v>
      </c>
      <c r="J114" s="260">
        <f>(I114*J108)/I108</f>
        <v>1.9064587226735952E-3</v>
      </c>
      <c r="K114" s="872"/>
      <c r="L114" s="872"/>
      <c r="M114" s="872"/>
      <c r="N114" s="872"/>
    </row>
    <row r="115" spans="1:16" ht="46.5" customHeight="1" x14ac:dyDescent="0.3">
      <c r="A115" s="276" t="s">
        <v>578</v>
      </c>
      <c r="B115" s="863" t="s">
        <v>128</v>
      </c>
      <c r="C115" s="863"/>
      <c r="D115" s="863"/>
      <c r="E115" s="863"/>
      <c r="F115" s="863"/>
      <c r="G115" s="863"/>
      <c r="H115" s="863"/>
      <c r="I115" s="278">
        <v>2125781.5</v>
      </c>
      <c r="J115" s="260">
        <f>(I115*J108)/I108</f>
        <v>7.1342574531361048E-3</v>
      </c>
      <c r="K115" s="867"/>
      <c r="L115" s="867"/>
      <c r="M115" s="867"/>
      <c r="N115" s="867"/>
    </row>
    <row r="116" spans="1:16" ht="62.25" customHeight="1" x14ac:dyDescent="0.3">
      <c r="A116" s="235" t="s">
        <v>129</v>
      </c>
      <c r="B116" s="863" t="s">
        <v>130</v>
      </c>
      <c r="C116" s="863"/>
      <c r="D116" s="863"/>
      <c r="E116" s="863"/>
      <c r="F116" s="863"/>
      <c r="G116" s="863"/>
      <c r="H116" s="863"/>
      <c r="I116" s="278">
        <v>76692.179999999993</v>
      </c>
      <c r="J116" s="260">
        <f>(I116*J108)/I108</f>
        <v>2.573838170866835E-4</v>
      </c>
      <c r="K116" s="868"/>
      <c r="L116" s="868"/>
      <c r="M116" s="868"/>
      <c r="N116" s="868"/>
    </row>
    <row r="117" spans="1:16" ht="43.5" customHeight="1" x14ac:dyDescent="0.3">
      <c r="A117" s="210" t="s">
        <v>2</v>
      </c>
      <c r="B117" s="858" t="s">
        <v>3</v>
      </c>
      <c r="C117" s="858"/>
      <c r="D117" s="858"/>
      <c r="E117" s="858"/>
      <c r="F117" s="858"/>
      <c r="G117" s="858"/>
      <c r="H117" s="858"/>
      <c r="I117" s="203" t="s">
        <v>4</v>
      </c>
      <c r="J117" s="211" t="s">
        <v>81</v>
      </c>
      <c r="K117" s="859" t="s">
        <v>6</v>
      </c>
      <c r="L117" s="859"/>
      <c r="M117" s="859"/>
      <c r="N117" s="859"/>
    </row>
    <row r="118" spans="1:16" ht="80.25" customHeight="1" x14ac:dyDescent="0.3">
      <c r="A118" s="235" t="s">
        <v>131</v>
      </c>
      <c r="B118" s="863" t="s">
        <v>132</v>
      </c>
      <c r="C118" s="863"/>
      <c r="D118" s="863"/>
      <c r="E118" s="863"/>
      <c r="F118" s="863"/>
      <c r="G118" s="863"/>
      <c r="H118" s="863"/>
      <c r="I118" s="278">
        <v>46132107.399999999</v>
      </c>
      <c r="J118" s="260">
        <f>(I118*J108)/I108</f>
        <v>0.15482227644154645</v>
      </c>
      <c r="K118" s="864" t="s">
        <v>590</v>
      </c>
      <c r="L118" s="865"/>
      <c r="M118" s="865"/>
      <c r="N118" s="866"/>
    </row>
    <row r="119" spans="1:16" ht="51" customHeight="1" x14ac:dyDescent="0.3">
      <c r="A119" s="51" t="s">
        <v>133</v>
      </c>
      <c r="B119" s="827" t="s">
        <v>134</v>
      </c>
      <c r="C119" s="827"/>
      <c r="D119" s="827"/>
      <c r="E119" s="827"/>
      <c r="F119" s="827"/>
      <c r="G119" s="827"/>
      <c r="H119" s="827"/>
      <c r="I119" s="265">
        <f>SUM(I121:I122)</f>
        <v>45000</v>
      </c>
      <c r="J119" s="260"/>
      <c r="K119" s="828"/>
      <c r="L119" s="828"/>
      <c r="M119" s="828"/>
      <c r="N119" s="828"/>
    </row>
    <row r="120" spans="1:16" ht="54" customHeight="1" x14ac:dyDescent="0.3">
      <c r="A120" s="236" t="s">
        <v>135</v>
      </c>
      <c r="B120" s="827" t="s">
        <v>136</v>
      </c>
      <c r="C120" s="827"/>
      <c r="D120" s="827"/>
      <c r="E120" s="827"/>
      <c r="F120" s="827"/>
      <c r="G120" s="827"/>
      <c r="H120" s="827"/>
      <c r="I120" s="265">
        <f>I121+I122</f>
        <v>45000</v>
      </c>
      <c r="J120" s="88">
        <v>1</v>
      </c>
      <c r="K120" s="828"/>
      <c r="L120" s="828"/>
      <c r="M120" s="828"/>
      <c r="N120" s="828"/>
    </row>
    <row r="121" spans="1:16" ht="64.5" customHeight="1" x14ac:dyDescent="0.3">
      <c r="A121" s="52" t="s">
        <v>137</v>
      </c>
      <c r="B121" s="823" t="s">
        <v>136</v>
      </c>
      <c r="C121" s="823"/>
      <c r="D121" s="823"/>
      <c r="E121" s="823"/>
      <c r="F121" s="823"/>
      <c r="G121" s="823"/>
      <c r="H121" s="823"/>
      <c r="I121" s="273">
        <v>45000</v>
      </c>
      <c r="J121" s="260">
        <f>(I121*J120)/I120</f>
        <v>1</v>
      </c>
      <c r="K121" s="849" t="s">
        <v>570</v>
      </c>
      <c r="L121" s="850"/>
      <c r="M121" s="850"/>
      <c r="N121" s="851"/>
    </row>
    <row r="122" spans="1:16" ht="42" customHeight="1" x14ac:dyDescent="0.3">
      <c r="A122" s="52" t="s">
        <v>138</v>
      </c>
      <c r="B122" s="823" t="s">
        <v>139</v>
      </c>
      <c r="C122" s="823"/>
      <c r="D122" s="823"/>
      <c r="E122" s="823"/>
      <c r="F122" s="823"/>
      <c r="G122" s="823"/>
      <c r="H122" s="823"/>
      <c r="I122" s="202">
        <v>0</v>
      </c>
      <c r="J122" s="260">
        <f>(I122*D145)/I144</f>
        <v>0</v>
      </c>
      <c r="K122" s="828"/>
      <c r="L122" s="828"/>
      <c r="M122" s="828"/>
      <c r="N122" s="828"/>
    </row>
    <row r="123" spans="1:16" ht="51.75" customHeight="1" x14ac:dyDescent="0.3">
      <c r="A123" s="51" t="s">
        <v>140</v>
      </c>
      <c r="B123" s="827" t="s">
        <v>141</v>
      </c>
      <c r="C123" s="827"/>
      <c r="D123" s="827"/>
      <c r="E123" s="827"/>
      <c r="F123" s="827"/>
      <c r="G123" s="827"/>
      <c r="H123" s="827"/>
      <c r="I123" s="264">
        <f>I124+I126</f>
        <v>0</v>
      </c>
      <c r="J123" s="88"/>
      <c r="K123" s="828"/>
      <c r="L123" s="828"/>
      <c r="M123" s="828"/>
      <c r="N123" s="828"/>
    </row>
    <row r="124" spans="1:16" ht="41.25" customHeight="1" x14ac:dyDescent="0.3">
      <c r="A124" s="52" t="s">
        <v>142</v>
      </c>
      <c r="B124" s="827" t="s">
        <v>143</v>
      </c>
      <c r="C124" s="827"/>
      <c r="D124" s="827"/>
      <c r="E124" s="827"/>
      <c r="F124" s="827"/>
      <c r="G124" s="827"/>
      <c r="H124" s="827"/>
      <c r="I124" s="202">
        <v>0</v>
      </c>
      <c r="J124" s="88">
        <f>(I124*J138)/I138</f>
        <v>0</v>
      </c>
      <c r="K124" s="828"/>
      <c r="L124" s="828"/>
      <c r="M124" s="828"/>
      <c r="N124" s="828"/>
    </row>
    <row r="125" spans="1:16" ht="45" customHeight="1" x14ac:dyDescent="0.3">
      <c r="A125" s="52" t="s">
        <v>144</v>
      </c>
      <c r="B125" s="823" t="s">
        <v>145</v>
      </c>
      <c r="C125" s="823"/>
      <c r="D125" s="823"/>
      <c r="E125" s="823"/>
      <c r="F125" s="823"/>
      <c r="G125" s="823"/>
      <c r="H125" s="823"/>
      <c r="I125" s="202">
        <v>0</v>
      </c>
      <c r="J125" s="260">
        <f>(I125*J144)/I144</f>
        <v>0</v>
      </c>
      <c r="K125" s="828"/>
      <c r="L125" s="828"/>
      <c r="M125" s="828"/>
      <c r="N125" s="828"/>
    </row>
    <row r="126" spans="1:16" ht="55.5" customHeight="1" x14ac:dyDescent="0.3">
      <c r="A126" s="51" t="s">
        <v>146</v>
      </c>
      <c r="B126" s="827" t="s">
        <v>147</v>
      </c>
      <c r="C126" s="827"/>
      <c r="D126" s="827"/>
      <c r="E126" s="827"/>
      <c r="F126" s="827"/>
      <c r="G126" s="827"/>
      <c r="H126" s="827"/>
      <c r="I126" s="202">
        <v>0</v>
      </c>
      <c r="J126" s="88"/>
      <c r="K126" s="828"/>
      <c r="L126" s="828"/>
      <c r="M126" s="828"/>
      <c r="N126" s="828"/>
    </row>
    <row r="127" spans="1:16" ht="58.8" customHeight="1" x14ac:dyDescent="0.3">
      <c r="A127" s="52" t="s">
        <v>148</v>
      </c>
      <c r="B127" s="823" t="s">
        <v>147</v>
      </c>
      <c r="C127" s="823"/>
      <c r="D127" s="823"/>
      <c r="E127" s="823"/>
      <c r="F127" s="823"/>
      <c r="G127" s="823"/>
      <c r="H127" s="823"/>
      <c r="I127" s="202">
        <v>0</v>
      </c>
      <c r="J127" s="260">
        <v>0</v>
      </c>
      <c r="K127" s="849"/>
      <c r="L127" s="850"/>
      <c r="M127" s="850"/>
      <c r="N127" s="851"/>
      <c r="P127" s="263"/>
    </row>
    <row r="128" spans="1:16" ht="21.75" customHeight="1" x14ac:dyDescent="0.3">
      <c r="A128" s="210" t="s">
        <v>2</v>
      </c>
      <c r="B128" s="858" t="s">
        <v>3</v>
      </c>
      <c r="C128" s="858"/>
      <c r="D128" s="858"/>
      <c r="E128" s="858"/>
      <c r="F128" s="858"/>
      <c r="G128" s="858"/>
      <c r="H128" s="858"/>
      <c r="I128" s="203" t="s">
        <v>4</v>
      </c>
      <c r="J128" s="211" t="s">
        <v>81</v>
      </c>
      <c r="K128" s="859" t="s">
        <v>6</v>
      </c>
      <c r="L128" s="859"/>
      <c r="M128" s="859"/>
      <c r="N128" s="859"/>
    </row>
    <row r="129" spans="1:14" ht="31.5" customHeight="1" x14ac:dyDescent="0.3">
      <c r="A129" s="51" t="s">
        <v>149</v>
      </c>
      <c r="B129" s="827" t="s">
        <v>150</v>
      </c>
      <c r="C129" s="827"/>
      <c r="D129" s="827"/>
      <c r="E129" s="827"/>
      <c r="F129" s="827"/>
      <c r="G129" s="827"/>
      <c r="H129" s="827"/>
      <c r="I129" s="49">
        <f>I130+I137</f>
        <v>50958569.489999995</v>
      </c>
      <c r="J129" s="261"/>
      <c r="K129" s="828"/>
      <c r="L129" s="828"/>
      <c r="M129" s="828"/>
      <c r="N129" s="828"/>
    </row>
    <row r="130" spans="1:14" ht="30" customHeight="1" x14ac:dyDescent="0.3">
      <c r="A130" s="51" t="s">
        <v>151</v>
      </c>
      <c r="B130" s="827" t="s">
        <v>152</v>
      </c>
      <c r="C130" s="827"/>
      <c r="D130" s="827"/>
      <c r="E130" s="827"/>
      <c r="F130" s="827"/>
      <c r="G130" s="827"/>
      <c r="H130" s="827"/>
      <c r="I130" s="49">
        <f>SUM(I131:I136)</f>
        <v>46695216.689999998</v>
      </c>
      <c r="J130" s="88">
        <v>1</v>
      </c>
      <c r="K130" s="828"/>
      <c r="L130" s="828"/>
      <c r="M130" s="828"/>
      <c r="N130" s="828"/>
    </row>
    <row r="131" spans="1:14" ht="52.5" customHeight="1" x14ac:dyDescent="0.3">
      <c r="A131" s="52" t="s">
        <v>153</v>
      </c>
      <c r="B131" s="823" t="s">
        <v>154</v>
      </c>
      <c r="C131" s="823"/>
      <c r="D131" s="823"/>
      <c r="E131" s="823"/>
      <c r="F131" s="823"/>
      <c r="G131" s="823"/>
      <c r="H131" s="823"/>
      <c r="I131" s="278">
        <v>16396654.76</v>
      </c>
      <c r="J131" s="260">
        <f>(I131*J130)/I130</f>
        <v>0.35114206384037233</v>
      </c>
      <c r="K131" s="855" t="s">
        <v>572</v>
      </c>
      <c r="L131" s="856"/>
      <c r="M131" s="856"/>
      <c r="N131" s="857"/>
    </row>
    <row r="132" spans="1:14" ht="25.5" customHeight="1" x14ac:dyDescent="0.3">
      <c r="A132" s="52" t="s">
        <v>155</v>
      </c>
      <c r="B132" s="823" t="s">
        <v>156</v>
      </c>
      <c r="C132" s="823"/>
      <c r="D132" s="823"/>
      <c r="E132" s="823"/>
      <c r="F132" s="823"/>
      <c r="G132" s="823"/>
      <c r="H132" s="823"/>
      <c r="I132" s="278">
        <v>60472.22</v>
      </c>
      <c r="J132" s="260">
        <f>(I132*J130)/I130</f>
        <v>1.2950409974850897E-3</v>
      </c>
      <c r="K132" s="828"/>
      <c r="L132" s="828"/>
      <c r="M132" s="828"/>
      <c r="N132" s="828"/>
    </row>
    <row r="133" spans="1:14" ht="58.5" customHeight="1" x14ac:dyDescent="0.3">
      <c r="A133" s="52" t="s">
        <v>157</v>
      </c>
      <c r="B133" s="823" t="s">
        <v>158</v>
      </c>
      <c r="C133" s="823"/>
      <c r="D133" s="823"/>
      <c r="E133" s="823"/>
      <c r="F133" s="823"/>
      <c r="G133" s="823"/>
      <c r="H133" s="823"/>
      <c r="I133" s="278">
        <v>20839558.02</v>
      </c>
      <c r="J133" s="260">
        <f>(I133*J130)/I130</f>
        <v>0.44628892416003907</v>
      </c>
      <c r="K133" s="855" t="s">
        <v>568</v>
      </c>
      <c r="L133" s="856"/>
      <c r="M133" s="856"/>
      <c r="N133" s="857"/>
    </row>
    <row r="134" spans="1:14" ht="48.75" customHeight="1" x14ac:dyDescent="0.3">
      <c r="A134" s="52" t="s">
        <v>159</v>
      </c>
      <c r="B134" s="823" t="s">
        <v>160</v>
      </c>
      <c r="C134" s="823"/>
      <c r="D134" s="823"/>
      <c r="E134" s="823"/>
      <c r="F134" s="823"/>
      <c r="G134" s="823"/>
      <c r="H134" s="823"/>
      <c r="I134" s="278">
        <v>8895461.2799999993</v>
      </c>
      <c r="J134" s="260">
        <f>(I134*J130)/I130</f>
        <v>0.19050048185995472</v>
      </c>
      <c r="K134" s="855" t="s">
        <v>588</v>
      </c>
      <c r="L134" s="856"/>
      <c r="M134" s="856"/>
      <c r="N134" s="857"/>
    </row>
    <row r="135" spans="1:14" ht="25.5" customHeight="1" x14ac:dyDescent="0.3">
      <c r="A135" s="52" t="s">
        <v>542</v>
      </c>
      <c r="B135" s="823" t="s">
        <v>543</v>
      </c>
      <c r="C135" s="823"/>
      <c r="D135" s="823"/>
      <c r="E135" s="823"/>
      <c r="F135" s="823"/>
      <c r="G135" s="823"/>
      <c r="H135" s="823"/>
      <c r="I135" s="202">
        <v>0</v>
      </c>
      <c r="J135" s="260">
        <f>(I135*J131)/I131</f>
        <v>0</v>
      </c>
      <c r="K135" s="860"/>
      <c r="L135" s="861"/>
      <c r="M135" s="861"/>
      <c r="N135" s="862"/>
    </row>
    <row r="136" spans="1:14" ht="27.75" customHeight="1" x14ac:dyDescent="0.3">
      <c r="A136" s="52" t="s">
        <v>161</v>
      </c>
      <c r="B136" s="823" t="s">
        <v>544</v>
      </c>
      <c r="C136" s="823"/>
      <c r="D136" s="823"/>
      <c r="E136" s="823"/>
      <c r="F136" s="823"/>
      <c r="G136" s="823"/>
      <c r="H136" s="823"/>
      <c r="I136" s="278">
        <v>503070.41</v>
      </c>
      <c r="J136" s="260">
        <f>(I136*J130)/I130</f>
        <v>1.0773489142148792E-2</v>
      </c>
      <c r="K136" s="828"/>
      <c r="L136" s="828"/>
      <c r="M136" s="828"/>
      <c r="N136" s="828"/>
    </row>
    <row r="137" spans="1:14" ht="31.5" customHeight="1" x14ac:dyDescent="0.3">
      <c r="A137" s="51" t="s">
        <v>162</v>
      </c>
      <c r="B137" s="827" t="s">
        <v>163</v>
      </c>
      <c r="C137" s="827"/>
      <c r="D137" s="827"/>
      <c r="E137" s="827"/>
      <c r="F137" s="827"/>
      <c r="G137" s="827"/>
      <c r="H137" s="827"/>
      <c r="I137" s="49">
        <f>SUM(I138:I140)</f>
        <v>4263352.8</v>
      </c>
      <c r="J137" s="88">
        <v>1</v>
      </c>
      <c r="K137" s="828"/>
      <c r="L137" s="828"/>
      <c r="M137" s="828"/>
      <c r="N137" s="828"/>
    </row>
    <row r="138" spans="1:14" ht="39.6" customHeight="1" x14ac:dyDescent="0.3">
      <c r="A138" s="52" t="s">
        <v>164</v>
      </c>
      <c r="B138" s="823" t="s">
        <v>165</v>
      </c>
      <c r="C138" s="823"/>
      <c r="D138" s="823"/>
      <c r="E138" s="823"/>
      <c r="F138" s="823"/>
      <c r="G138" s="823"/>
      <c r="H138" s="823"/>
      <c r="I138" s="278">
        <v>4263352.8</v>
      </c>
      <c r="J138" s="260">
        <f>(I138*J137)/I137</f>
        <v>1</v>
      </c>
      <c r="K138" s="824" t="s">
        <v>571</v>
      </c>
      <c r="L138" s="825"/>
      <c r="M138" s="825"/>
      <c r="N138" s="826"/>
    </row>
    <row r="139" spans="1:14" ht="35.25" customHeight="1" x14ac:dyDescent="0.3">
      <c r="A139" s="52" t="s">
        <v>551</v>
      </c>
      <c r="B139" s="823" t="s">
        <v>550</v>
      </c>
      <c r="C139" s="823"/>
      <c r="D139" s="823"/>
      <c r="E139" s="823"/>
      <c r="F139" s="823"/>
      <c r="G139" s="823"/>
      <c r="H139" s="823"/>
      <c r="I139" s="202">
        <v>0</v>
      </c>
      <c r="J139" s="260">
        <f>(I139*J138)/I138</f>
        <v>0</v>
      </c>
      <c r="K139" s="849"/>
      <c r="L139" s="850"/>
      <c r="M139" s="850"/>
      <c r="N139" s="851"/>
    </row>
    <row r="140" spans="1:14" ht="32.25" customHeight="1" x14ac:dyDescent="0.3">
      <c r="A140" s="52" t="s">
        <v>547</v>
      </c>
      <c r="B140" s="852" t="s">
        <v>548</v>
      </c>
      <c r="C140" s="853"/>
      <c r="D140" s="853"/>
      <c r="E140" s="853"/>
      <c r="F140" s="853"/>
      <c r="G140" s="853"/>
      <c r="H140" s="854"/>
      <c r="I140" s="202">
        <v>0</v>
      </c>
      <c r="J140" s="260">
        <f>(I140*J138)/I138</f>
        <v>0</v>
      </c>
      <c r="K140" s="849"/>
      <c r="L140" s="850"/>
      <c r="M140" s="850"/>
      <c r="N140" s="851"/>
    </row>
    <row r="141" spans="1:14" ht="33.75" customHeight="1" x14ac:dyDescent="0.3">
      <c r="A141" s="51" t="s">
        <v>166</v>
      </c>
      <c r="B141" s="827" t="s">
        <v>167</v>
      </c>
      <c r="C141" s="827"/>
      <c r="D141" s="827"/>
      <c r="E141" s="827"/>
      <c r="F141" s="827"/>
      <c r="G141" s="827"/>
      <c r="H141" s="827"/>
      <c r="I141" s="265">
        <v>0</v>
      </c>
      <c r="J141" s="88">
        <v>0</v>
      </c>
      <c r="K141" s="828"/>
      <c r="L141" s="828"/>
      <c r="M141" s="828"/>
      <c r="N141" s="828"/>
    </row>
    <row r="142" spans="1:14" ht="31.5" customHeight="1" x14ac:dyDescent="0.3">
      <c r="A142" s="51" t="s">
        <v>168</v>
      </c>
      <c r="B142" s="827" t="s">
        <v>169</v>
      </c>
      <c r="C142" s="827"/>
      <c r="D142" s="827"/>
      <c r="E142" s="827"/>
      <c r="F142" s="827"/>
      <c r="G142" s="827"/>
      <c r="H142" s="827"/>
      <c r="I142" s="265">
        <v>0</v>
      </c>
      <c r="J142" s="88">
        <v>0</v>
      </c>
      <c r="K142" s="828"/>
      <c r="L142" s="828"/>
      <c r="M142" s="828"/>
      <c r="N142" s="828"/>
    </row>
    <row r="143" spans="1:14" ht="31.5" customHeight="1" x14ac:dyDescent="0.3">
      <c r="A143" s="52" t="s">
        <v>170</v>
      </c>
      <c r="B143" s="823" t="s">
        <v>171</v>
      </c>
      <c r="C143" s="823"/>
      <c r="D143" s="823"/>
      <c r="E143" s="823"/>
      <c r="F143" s="823"/>
      <c r="G143" s="823"/>
      <c r="H143" s="823"/>
      <c r="I143" s="202">
        <v>0</v>
      </c>
      <c r="J143" s="260">
        <v>0</v>
      </c>
      <c r="K143" s="828"/>
      <c r="L143" s="828"/>
      <c r="M143" s="828"/>
      <c r="N143" s="828"/>
    </row>
    <row r="144" spans="1:14" ht="19.2" customHeight="1" x14ac:dyDescent="0.3">
      <c r="A144" s="255" t="s">
        <v>172</v>
      </c>
      <c r="B144" s="1046" t="s">
        <v>173</v>
      </c>
      <c r="C144" s="1046"/>
      <c r="D144" s="1046"/>
      <c r="E144" s="1046"/>
      <c r="F144" s="1046"/>
      <c r="G144" s="1046"/>
      <c r="H144" s="1046"/>
      <c r="I144" s="50">
        <f>I90+I98+I108+I119+I123+I130+I137</f>
        <v>986692415.21000004</v>
      </c>
      <c r="J144" s="262"/>
      <c r="K144" s="828"/>
      <c r="L144" s="828"/>
      <c r="M144" s="828"/>
      <c r="N144" s="828"/>
    </row>
    <row r="145" spans="1:14" ht="18" customHeight="1" x14ac:dyDescent="0.3">
      <c r="A145" s="183" t="s">
        <v>74</v>
      </c>
      <c r="B145" s="60"/>
      <c r="C145" s="60"/>
      <c r="D145" s="60"/>
      <c r="E145" s="60"/>
      <c r="F145" s="60"/>
      <c r="G145" s="60"/>
      <c r="H145" s="60"/>
      <c r="I145" s="60"/>
      <c r="J145" s="60"/>
      <c r="K145" s="61"/>
    </row>
    <row r="146" spans="1:14" s="1" customFormat="1" ht="18" customHeight="1" x14ac:dyDescent="0.3">
      <c r="A146" s="30" t="s">
        <v>174</v>
      </c>
    </row>
    <row r="147" spans="1:14" s="1" customFormat="1" ht="28.5" customHeight="1" x14ac:dyDescent="0.3">
      <c r="A147" s="30" t="s">
        <v>175</v>
      </c>
      <c r="I147" s="305"/>
    </row>
    <row r="148" spans="1:14" s="1" customFormat="1" ht="31.5" customHeight="1" x14ac:dyDescent="0.3">
      <c r="A148" s="54" t="s">
        <v>176</v>
      </c>
      <c r="B148" s="39"/>
    </row>
    <row r="149" spans="1:14" ht="26.25" customHeight="1" x14ac:dyDescent="0.3">
      <c r="A149" s="1047" t="s">
        <v>177</v>
      </c>
      <c r="B149" s="1047"/>
      <c r="C149" s="1047"/>
      <c r="D149" s="1047"/>
      <c r="E149" s="1047"/>
      <c r="F149" s="1047"/>
      <c r="G149" s="1047"/>
      <c r="H149" s="1047"/>
      <c r="I149" s="1047"/>
      <c r="J149" s="1047"/>
      <c r="K149" s="1047"/>
      <c r="L149" s="1047"/>
      <c r="M149" s="1047"/>
      <c r="N149" s="1047"/>
    </row>
    <row r="151" spans="1:14" x14ac:dyDescent="0.3">
      <c r="A151" s="41" t="s">
        <v>180</v>
      </c>
    </row>
    <row r="152" spans="1:14" ht="21.75" customHeight="1" x14ac:dyDescent="0.3"/>
    <row r="153" spans="1:14" ht="15" customHeight="1" x14ac:dyDescent="0.3">
      <c r="A153" s="1048" t="s">
        <v>2</v>
      </c>
      <c r="B153" s="829" t="s">
        <v>3</v>
      </c>
      <c r="C153" s="829"/>
      <c r="D153" s="829"/>
      <c r="E153" s="830" t="s">
        <v>178</v>
      </c>
      <c r="F153" s="830"/>
      <c r="G153" s="830"/>
      <c r="H153" s="830"/>
      <c r="I153" s="1050" t="s">
        <v>4</v>
      </c>
      <c r="J153" s="1052" t="s">
        <v>179</v>
      </c>
      <c r="K153" s="1053"/>
    </row>
    <row r="154" spans="1:14" ht="23.25" customHeight="1" x14ac:dyDescent="0.3">
      <c r="A154" s="1049"/>
      <c r="B154" s="829"/>
      <c r="C154" s="829"/>
      <c r="D154" s="829"/>
      <c r="E154" s="830"/>
      <c r="F154" s="830"/>
      <c r="G154" s="830"/>
      <c r="H154" s="830"/>
      <c r="I154" s="1051"/>
      <c r="J154" s="1054"/>
      <c r="K154" s="1055"/>
    </row>
    <row r="155" spans="1:14" ht="38.25" customHeight="1" x14ac:dyDescent="0.3">
      <c r="A155" s="64" t="s">
        <v>554</v>
      </c>
      <c r="B155" s="844"/>
      <c r="C155" s="844"/>
      <c r="D155" s="844"/>
      <c r="E155" s="364"/>
      <c r="F155" s="834"/>
      <c r="G155" s="834"/>
      <c r="H155" s="365"/>
      <c r="I155" s="65">
        <v>0</v>
      </c>
      <c r="J155" s="845"/>
      <c r="K155" s="846"/>
    </row>
    <row r="156" spans="1:14" ht="33.75" hidden="1" customHeight="1" x14ac:dyDescent="0.3">
      <c r="A156" s="66"/>
      <c r="B156" s="244"/>
      <c r="C156" s="67"/>
      <c r="D156" s="67"/>
      <c r="E156" s="243"/>
      <c r="F156" s="243"/>
      <c r="G156" s="67"/>
      <c r="H156" s="67"/>
      <c r="I156" s="65"/>
      <c r="J156" s="65"/>
      <c r="K156" s="68"/>
    </row>
    <row r="157" spans="1:14" ht="45" customHeight="1" x14ac:dyDescent="0.3">
      <c r="A157" s="64"/>
      <c r="B157" s="847"/>
      <c r="C157" s="847"/>
      <c r="D157" s="847"/>
      <c r="E157" s="848"/>
      <c r="F157" s="848"/>
      <c r="G157" s="848"/>
      <c r="H157" s="848"/>
      <c r="I157" s="65"/>
      <c r="J157" s="364"/>
      <c r="K157" s="365"/>
    </row>
    <row r="158" spans="1:14" ht="31.5" customHeight="1" x14ac:dyDescent="0.3">
      <c r="A158" s="64"/>
      <c r="B158" s="847"/>
      <c r="C158" s="847"/>
      <c r="D158" s="847"/>
      <c r="E158" s="848"/>
      <c r="F158" s="848"/>
      <c r="G158" s="848"/>
      <c r="H158" s="848"/>
      <c r="I158" s="65"/>
      <c r="J158" s="364"/>
      <c r="K158" s="365"/>
    </row>
    <row r="159" spans="1:14" ht="39" customHeight="1" x14ac:dyDescent="0.3">
      <c r="A159" s="64"/>
      <c r="B159" s="835"/>
      <c r="C159" s="836"/>
      <c r="D159" s="837"/>
      <c r="E159" s="364"/>
      <c r="F159" s="834"/>
      <c r="G159" s="834"/>
      <c r="H159" s="365"/>
      <c r="I159" s="65"/>
      <c r="J159" s="364"/>
      <c r="K159" s="365"/>
    </row>
    <row r="160" spans="1:14" ht="21.75" customHeight="1" x14ac:dyDescent="0.3">
      <c r="A160" s="69"/>
      <c r="B160" s="838" t="s">
        <v>13</v>
      </c>
      <c r="C160" s="839"/>
      <c r="D160" s="840"/>
      <c r="E160" s="841"/>
      <c r="F160" s="842"/>
      <c r="G160" s="842"/>
      <c r="H160" s="843"/>
      <c r="I160" s="70">
        <f>+I155+I156+I157+I158</f>
        <v>0</v>
      </c>
      <c r="J160" s="841"/>
      <c r="K160" s="843"/>
    </row>
    <row r="161" spans="1:15" ht="25.5" customHeight="1" x14ac:dyDescent="0.3"/>
    <row r="162" spans="1:15" ht="21" customHeight="1" x14ac:dyDescent="0.3"/>
    <row r="163" spans="1:15" x14ac:dyDescent="0.3">
      <c r="A163" s="41" t="s">
        <v>181</v>
      </c>
    </row>
    <row r="164" spans="1:15" ht="21.75" customHeight="1" x14ac:dyDescent="0.3"/>
    <row r="165" spans="1:15" ht="19.5" customHeight="1" x14ac:dyDescent="0.3">
      <c r="A165" s="240" t="s">
        <v>2</v>
      </c>
      <c r="B165" s="829" t="s">
        <v>3</v>
      </c>
      <c r="C165" s="829"/>
      <c r="D165" s="829"/>
      <c r="E165" s="830" t="s">
        <v>178</v>
      </c>
      <c r="F165" s="830"/>
      <c r="G165" s="830"/>
      <c r="H165" s="830"/>
      <c r="I165" s="239" t="s">
        <v>4</v>
      </c>
    </row>
    <row r="166" spans="1:15" ht="38.25" customHeight="1" x14ac:dyDescent="0.3">
      <c r="A166" s="64"/>
      <c r="B166" s="831"/>
      <c r="C166" s="831"/>
      <c r="D166" s="831"/>
      <c r="E166" s="832"/>
      <c r="F166" s="832"/>
      <c r="G166" s="832"/>
      <c r="H166" s="832"/>
      <c r="I166" s="65">
        <v>0</v>
      </c>
    </row>
    <row r="167" spans="1:15" ht="21" customHeight="1" x14ac:dyDescent="0.3">
      <c r="A167" s="69"/>
      <c r="B167" s="833"/>
      <c r="C167" s="833"/>
      <c r="D167" s="833"/>
      <c r="E167" s="364"/>
      <c r="F167" s="834"/>
      <c r="G167" s="834"/>
      <c r="H167" s="365"/>
      <c r="I167" s="65"/>
    </row>
    <row r="168" spans="1:15" ht="23.25" customHeight="1" x14ac:dyDescent="0.3">
      <c r="A168" s="69"/>
      <c r="B168" s="1059" t="s">
        <v>13</v>
      </c>
      <c r="C168" s="1059"/>
      <c r="D168" s="1059"/>
      <c r="E168" s="1023"/>
      <c r="F168" s="1023"/>
      <c r="G168" s="1023"/>
      <c r="H168" s="1023"/>
      <c r="I168" s="70">
        <f>SUM(I166:I167)</f>
        <v>0</v>
      </c>
    </row>
    <row r="169" spans="1:15" s="194" customFormat="1" x14ac:dyDescent="0.3"/>
    <row r="170" spans="1:15" x14ac:dyDescent="0.3">
      <c r="A170" s="199" t="s">
        <v>74</v>
      </c>
    </row>
    <row r="173" spans="1:15" x14ac:dyDescent="0.3">
      <c r="A173" s="54" t="s">
        <v>196</v>
      </c>
    </row>
    <row r="175" spans="1:15" s="1" customFormat="1" ht="32.25" customHeight="1" x14ac:dyDescent="0.3">
      <c r="A175" s="1024" t="s">
        <v>197</v>
      </c>
      <c r="B175" s="1024"/>
      <c r="C175" s="1024"/>
      <c r="D175" s="1024"/>
      <c r="E175" s="1024"/>
      <c r="F175" s="1024"/>
      <c r="G175" s="1024"/>
      <c r="H175" s="1024"/>
      <c r="I175" s="1024"/>
      <c r="J175" s="1024"/>
      <c r="K175" s="1024"/>
      <c r="L175" s="1024"/>
      <c r="M175" s="1024"/>
      <c r="N175" s="1024"/>
      <c r="O175" s="283"/>
    </row>
    <row r="176" spans="1:15" ht="19.5" customHeight="1" x14ac:dyDescent="0.3"/>
    <row r="177" spans="1:15" s="1" customFormat="1" ht="30" customHeight="1" x14ac:dyDescent="0.3">
      <c r="A177" s="819" t="s">
        <v>2</v>
      </c>
      <c r="B177" s="819" t="s">
        <v>3</v>
      </c>
      <c r="C177" s="767" t="s">
        <v>4</v>
      </c>
      <c r="D177" s="767"/>
      <c r="E177" s="814" t="s">
        <v>182</v>
      </c>
      <c r="F177" s="814"/>
      <c r="G177" s="814"/>
      <c r="H177" s="814"/>
      <c r="I177" s="814"/>
      <c r="J177" s="814"/>
      <c r="K177" s="814"/>
      <c r="L177" s="814"/>
      <c r="M177" s="1044" t="s">
        <v>183</v>
      </c>
      <c r="N177" s="1045"/>
    </row>
    <row r="178" spans="1:15" s="1" customFormat="1" ht="33" customHeight="1" x14ac:dyDescent="0.3">
      <c r="A178" s="819"/>
      <c r="B178" s="819"/>
      <c r="C178" s="767"/>
      <c r="D178" s="767"/>
      <c r="E178" s="1044">
        <v>2025</v>
      </c>
      <c r="F178" s="1045"/>
      <c r="G178" s="814">
        <v>2024</v>
      </c>
      <c r="H178" s="814"/>
      <c r="I178" s="245">
        <v>2023</v>
      </c>
      <c r="J178" s="245">
        <v>2022</v>
      </c>
      <c r="K178" s="814">
        <v>2021</v>
      </c>
      <c r="L178" s="814"/>
      <c r="M178" s="245" t="s">
        <v>178</v>
      </c>
      <c r="N178" s="245" t="s">
        <v>184</v>
      </c>
    </row>
    <row r="179" spans="1:15" s="1" customFormat="1" ht="50.25" customHeight="1" x14ac:dyDescent="0.3">
      <c r="A179" s="91" t="s">
        <v>185</v>
      </c>
      <c r="B179" s="92" t="s">
        <v>186</v>
      </c>
      <c r="C179" s="811">
        <v>1126456216.48</v>
      </c>
      <c r="D179" s="811"/>
      <c r="E179" s="812">
        <f>C179</f>
        <v>1126456216.48</v>
      </c>
      <c r="F179" s="813"/>
      <c r="G179" s="811">
        <v>1127546251.1500001</v>
      </c>
      <c r="H179" s="811"/>
      <c r="I179" s="184">
        <v>1224299229.5899999</v>
      </c>
      <c r="J179" s="184">
        <v>1336353719.3199999</v>
      </c>
      <c r="K179" s="1056">
        <v>1517135706.3</v>
      </c>
      <c r="L179" s="1056"/>
      <c r="M179" s="94" t="s">
        <v>187</v>
      </c>
      <c r="N179" s="71" t="s">
        <v>553</v>
      </c>
      <c r="O179" s="303"/>
    </row>
    <row r="180" spans="1:15" s="1" customFormat="1" ht="24.75" customHeight="1" x14ac:dyDescent="0.3">
      <c r="A180" s="72"/>
      <c r="B180" s="73" t="s">
        <v>188</v>
      </c>
      <c r="C180" s="1034">
        <f>C179</f>
        <v>1126456216.48</v>
      </c>
      <c r="D180" s="1034"/>
      <c r="E180" s="1057">
        <f>E179</f>
        <v>1126456216.48</v>
      </c>
      <c r="F180" s="1058"/>
      <c r="G180" s="1034">
        <f>G179</f>
        <v>1127546251.1500001</v>
      </c>
      <c r="H180" s="1034"/>
      <c r="I180" s="246">
        <f>I179</f>
        <v>1224299229.5899999</v>
      </c>
      <c r="J180" s="246">
        <f>J179</f>
        <v>1336353719.3199999</v>
      </c>
      <c r="K180" s="1034">
        <f>K179</f>
        <v>1517135706.3</v>
      </c>
      <c r="L180" s="1034"/>
      <c r="M180" s="246"/>
      <c r="N180" s="253"/>
    </row>
    <row r="181" spans="1:15" s="1" customFormat="1" x14ac:dyDescent="0.3">
      <c r="A181" s="74"/>
      <c r="B181" s="75"/>
      <c r="C181" s="821"/>
      <c r="D181" s="821"/>
      <c r="E181" s="809"/>
      <c r="F181" s="809"/>
      <c r="G181" s="810"/>
      <c r="H181" s="810"/>
      <c r="I181" s="76"/>
      <c r="J181" s="76"/>
      <c r="K181" s="810"/>
      <c r="L181" s="810"/>
      <c r="M181" s="76"/>
      <c r="N181" s="77"/>
    </row>
    <row r="182" spans="1:15" s="1" customFormat="1" ht="44.25" customHeight="1" x14ac:dyDescent="0.3">
      <c r="A182" s="93" t="s">
        <v>189</v>
      </c>
      <c r="B182" s="90" t="s">
        <v>190</v>
      </c>
      <c r="C182" s="811">
        <v>22043111.440000001</v>
      </c>
      <c r="D182" s="811"/>
      <c r="E182" s="811">
        <f>C182</f>
        <v>22043111.440000001</v>
      </c>
      <c r="F182" s="811"/>
      <c r="G182" s="811">
        <v>19644522.260000002</v>
      </c>
      <c r="H182" s="811"/>
      <c r="I182" s="271">
        <v>18402351.09</v>
      </c>
      <c r="J182" s="185">
        <v>4567063.37</v>
      </c>
      <c r="K182" s="812">
        <v>4536829.53</v>
      </c>
      <c r="L182" s="813"/>
      <c r="M182" s="95" t="s">
        <v>187</v>
      </c>
      <c r="N182" s="71" t="s">
        <v>553</v>
      </c>
      <c r="O182" s="263"/>
    </row>
    <row r="183" spans="1:15" s="1" customFormat="1" ht="30" customHeight="1" x14ac:dyDescent="0.3">
      <c r="A183" s="78"/>
      <c r="B183" s="73" t="s">
        <v>191</v>
      </c>
      <c r="C183" s="815">
        <f>SUM(C182:C182)</f>
        <v>22043111.440000001</v>
      </c>
      <c r="D183" s="815"/>
      <c r="E183" s="816">
        <f>SUM(E182:E182)</f>
        <v>22043111.440000001</v>
      </c>
      <c r="F183" s="817"/>
      <c r="G183" s="815">
        <f>SUM(G182:G182)</f>
        <v>19644522.260000002</v>
      </c>
      <c r="H183" s="815"/>
      <c r="I183" s="252">
        <f>SUM(I182:I182)</f>
        <v>18402351.09</v>
      </c>
      <c r="J183" s="251">
        <f>SUM(J182:J182)</f>
        <v>4567063.37</v>
      </c>
      <c r="K183" s="815">
        <f>SUM(K182:K182)</f>
        <v>4536829.53</v>
      </c>
      <c r="L183" s="815"/>
      <c r="M183" s="252"/>
      <c r="N183" s="247"/>
    </row>
    <row r="184" spans="1:15" s="1" customFormat="1" x14ac:dyDescent="0.3">
      <c r="A184" s="74"/>
      <c r="B184" s="79"/>
      <c r="C184" s="822"/>
      <c r="D184" s="822"/>
      <c r="E184" s="822"/>
      <c r="F184" s="822"/>
      <c r="G184" s="820"/>
      <c r="H184" s="820"/>
      <c r="I184" s="80"/>
      <c r="J184" s="80"/>
      <c r="K184" s="820"/>
      <c r="L184" s="820"/>
      <c r="M184" s="80"/>
      <c r="N184" s="81"/>
    </row>
    <row r="185" spans="1:15" s="1" customFormat="1" ht="44.25" customHeight="1" x14ac:dyDescent="0.3">
      <c r="A185" s="82" t="s">
        <v>192</v>
      </c>
      <c r="B185" s="83" t="s">
        <v>193</v>
      </c>
      <c r="C185" s="1031">
        <v>182094153.22</v>
      </c>
      <c r="D185" s="1031"/>
      <c r="E185" s="1031">
        <f>C185</f>
        <v>182094153.22</v>
      </c>
      <c r="F185" s="1031"/>
      <c r="G185" s="1031">
        <v>167997216.97999999</v>
      </c>
      <c r="H185" s="1031"/>
      <c r="I185" s="249">
        <v>170229574.84</v>
      </c>
      <c r="J185" s="270">
        <v>169036944.03999999</v>
      </c>
      <c r="K185" s="1032">
        <v>159027825.75</v>
      </c>
      <c r="L185" s="1033"/>
      <c r="M185" s="250" t="s">
        <v>187</v>
      </c>
      <c r="N185" s="84" t="s">
        <v>553</v>
      </c>
      <c r="O185" s="263"/>
    </row>
    <row r="186" spans="1:15" s="1" customFormat="1" ht="27.75" customHeight="1" x14ac:dyDescent="0.3">
      <c r="A186" s="85"/>
      <c r="B186" s="87" t="s">
        <v>194</v>
      </c>
      <c r="C186" s="1035">
        <f>SUM(C185)</f>
        <v>182094153.22</v>
      </c>
      <c r="D186" s="1035"/>
      <c r="E186" s="1036">
        <f>SUM(E185)</f>
        <v>182094153.22</v>
      </c>
      <c r="F186" s="1037"/>
      <c r="G186" s="1035">
        <f>SUM(G185)</f>
        <v>167997216.97999999</v>
      </c>
      <c r="H186" s="1035"/>
      <c r="I186" s="253">
        <f>SUM(I185)</f>
        <v>170229574.84</v>
      </c>
      <c r="J186" s="253">
        <f>SUM(J185)</f>
        <v>169036944.03999999</v>
      </c>
      <c r="K186" s="1036">
        <f>SUM(K185)</f>
        <v>159027825.75</v>
      </c>
      <c r="L186" s="1037"/>
      <c r="M186" s="250"/>
      <c r="N186" s="86"/>
    </row>
    <row r="187" spans="1:15" s="1" customFormat="1" ht="42.75" customHeight="1" x14ac:dyDescent="0.3">
      <c r="A187" s="78"/>
      <c r="B187" s="87" t="s">
        <v>195</v>
      </c>
      <c r="C187" s="815">
        <f>C180+C183+C186</f>
        <v>1330593481.1400001</v>
      </c>
      <c r="D187" s="815"/>
      <c r="E187" s="816">
        <f>E180+E183+E186</f>
        <v>1330593481.1400001</v>
      </c>
      <c r="F187" s="817"/>
      <c r="G187" s="815">
        <f>G180+G183+G186</f>
        <v>1315187990.3900001</v>
      </c>
      <c r="H187" s="815"/>
      <c r="I187" s="247">
        <f>I180+I183+I186</f>
        <v>1412931155.5199997</v>
      </c>
      <c r="J187" s="247">
        <f>J180+J183+J186</f>
        <v>1509957726.7299998</v>
      </c>
      <c r="K187" s="816">
        <f>K180+K183+K186</f>
        <v>1680700361.5799999</v>
      </c>
      <c r="L187" s="817"/>
      <c r="M187" s="247"/>
      <c r="N187" s="247"/>
    </row>
    <row r="189" spans="1:15" x14ac:dyDescent="0.3">
      <c r="A189" s="199" t="s">
        <v>74</v>
      </c>
    </row>
    <row r="197" spans="1:16" s="254" customFormat="1" ht="42" customHeight="1" x14ac:dyDescent="0.3">
      <c r="A197" s="818" t="s">
        <v>199</v>
      </c>
      <c r="B197" s="818"/>
      <c r="C197" s="818"/>
      <c r="D197" s="818"/>
      <c r="E197" s="818"/>
      <c r="F197" s="818"/>
      <c r="G197" s="818"/>
      <c r="H197" s="818"/>
      <c r="I197" s="818"/>
      <c r="J197" s="818"/>
      <c r="K197" s="818"/>
      <c r="L197" s="818"/>
      <c r="M197" s="818"/>
      <c r="N197" s="818"/>
    </row>
    <row r="200" spans="1:16" ht="28.5" customHeight="1" x14ac:dyDescent="0.3">
      <c r="A200" s="819" t="s">
        <v>2</v>
      </c>
      <c r="B200" s="819" t="s">
        <v>3</v>
      </c>
      <c r="C200" s="767" t="s">
        <v>4</v>
      </c>
      <c r="D200" s="767"/>
      <c r="E200" s="814" t="s">
        <v>200</v>
      </c>
      <c r="F200" s="814"/>
      <c r="G200" s="814">
        <v>180</v>
      </c>
      <c r="H200" s="814"/>
      <c r="I200" s="814">
        <v>365</v>
      </c>
      <c r="J200" s="814" t="s">
        <v>201</v>
      </c>
      <c r="K200" s="814"/>
      <c r="L200" s="814" t="s">
        <v>202</v>
      </c>
      <c r="M200" s="814"/>
      <c r="N200" s="814"/>
    </row>
    <row r="201" spans="1:16" ht="38.25" customHeight="1" x14ac:dyDescent="0.3">
      <c r="A201" s="819"/>
      <c r="B201" s="819"/>
      <c r="C201" s="767"/>
      <c r="D201" s="767"/>
      <c r="E201" s="814"/>
      <c r="F201" s="814"/>
      <c r="G201" s="814"/>
      <c r="H201" s="814"/>
      <c r="I201" s="814"/>
      <c r="J201" s="814"/>
      <c r="K201" s="814"/>
      <c r="L201" s="100" t="s">
        <v>178</v>
      </c>
      <c r="M201" s="814" t="s">
        <v>184</v>
      </c>
      <c r="N201" s="814"/>
      <c r="O201" s="263"/>
    </row>
    <row r="202" spans="1:16" ht="69" customHeight="1" x14ac:dyDescent="0.3">
      <c r="A202" s="191" t="s">
        <v>203</v>
      </c>
      <c r="B202" s="256" t="s">
        <v>204</v>
      </c>
      <c r="C202" s="805">
        <v>9553686.2400000002</v>
      </c>
      <c r="D202" s="805"/>
      <c r="E202" s="805">
        <v>0</v>
      </c>
      <c r="F202" s="805"/>
      <c r="G202" s="805">
        <v>0</v>
      </c>
      <c r="H202" s="805"/>
      <c r="I202" s="186">
        <v>433043.95</v>
      </c>
      <c r="J202" s="805">
        <v>9120642.2899999991</v>
      </c>
      <c r="K202" s="805"/>
      <c r="L202" s="188" t="s">
        <v>187</v>
      </c>
      <c r="M202" s="806" t="s">
        <v>555</v>
      </c>
      <c r="N202" s="806"/>
      <c r="O202" s="263"/>
      <c r="P202" s="263"/>
    </row>
    <row r="203" spans="1:16" ht="22.5" customHeight="1" x14ac:dyDescent="0.3">
      <c r="A203" s="96"/>
      <c r="B203" s="102" t="s">
        <v>188</v>
      </c>
      <c r="C203" s="804">
        <f>SUM(C202)</f>
        <v>9553686.2400000002</v>
      </c>
      <c r="D203" s="804"/>
      <c r="E203" s="804">
        <f>SUM(E202)</f>
        <v>0</v>
      </c>
      <c r="F203" s="804"/>
      <c r="G203" s="804">
        <f>SUM(G202)</f>
        <v>0</v>
      </c>
      <c r="H203" s="804"/>
      <c r="I203" s="104">
        <f>SUM(I202)</f>
        <v>433043.95</v>
      </c>
      <c r="J203" s="804">
        <f>SUM(J202)</f>
        <v>9120642.2899999991</v>
      </c>
      <c r="K203" s="804"/>
      <c r="L203" s="101"/>
      <c r="M203" s="806"/>
      <c r="N203" s="806"/>
      <c r="O203" s="263"/>
      <c r="P203" s="263"/>
    </row>
    <row r="204" spans="1:16" x14ac:dyDescent="0.3">
      <c r="A204" s="97"/>
      <c r="B204" s="103"/>
      <c r="C204" s="805"/>
      <c r="D204" s="805"/>
      <c r="E204" s="805"/>
      <c r="F204" s="805"/>
      <c r="G204" s="805"/>
      <c r="H204" s="805"/>
      <c r="I204" s="105"/>
      <c r="J204" s="805"/>
      <c r="K204" s="805"/>
      <c r="L204" s="101"/>
      <c r="M204" s="806"/>
      <c r="N204" s="806"/>
      <c r="O204" s="263"/>
      <c r="P204" s="263"/>
    </row>
    <row r="205" spans="1:16" ht="54.75" customHeight="1" x14ac:dyDescent="0.3">
      <c r="A205" s="190" t="s">
        <v>205</v>
      </c>
      <c r="B205" s="257" t="s">
        <v>206</v>
      </c>
      <c r="C205" s="805">
        <v>10173646.26</v>
      </c>
      <c r="D205" s="805"/>
      <c r="E205" s="805">
        <v>0</v>
      </c>
      <c r="F205" s="805"/>
      <c r="G205" s="805">
        <v>0</v>
      </c>
      <c r="H205" s="805"/>
      <c r="I205" s="187">
        <v>2791270.96</v>
      </c>
      <c r="J205" s="805">
        <v>7382375.2999999998</v>
      </c>
      <c r="K205" s="805"/>
      <c r="L205" s="189" t="s">
        <v>207</v>
      </c>
      <c r="M205" s="806" t="s">
        <v>555</v>
      </c>
      <c r="N205" s="806"/>
      <c r="O205" s="263"/>
      <c r="P205" s="263"/>
    </row>
    <row r="206" spans="1:16" ht="30.75" customHeight="1" x14ac:dyDescent="0.3">
      <c r="A206" s="96"/>
      <c r="B206" s="102" t="s">
        <v>191</v>
      </c>
      <c r="C206" s="804">
        <f>SUM(C205)</f>
        <v>10173646.26</v>
      </c>
      <c r="D206" s="804"/>
      <c r="E206" s="804">
        <f>SUM(E205)</f>
        <v>0</v>
      </c>
      <c r="F206" s="804"/>
      <c r="G206" s="804">
        <f>SUM(G205)</f>
        <v>0</v>
      </c>
      <c r="H206" s="804"/>
      <c r="I206" s="107">
        <f>SUM(I205)</f>
        <v>2791270.96</v>
      </c>
      <c r="J206" s="804">
        <f>SUM(J205)</f>
        <v>7382375.2999999998</v>
      </c>
      <c r="K206" s="804"/>
      <c r="L206" s="108"/>
      <c r="M206" s="806"/>
      <c r="N206" s="806"/>
      <c r="O206" s="263"/>
      <c r="P206" s="263"/>
    </row>
    <row r="207" spans="1:16" x14ac:dyDescent="0.3">
      <c r="A207" s="96"/>
      <c r="B207" s="98"/>
      <c r="C207" s="804"/>
      <c r="D207" s="804"/>
      <c r="E207" s="804"/>
      <c r="F207" s="804"/>
      <c r="G207" s="805"/>
      <c r="H207" s="805"/>
      <c r="I207" s="201"/>
      <c r="J207" s="804"/>
      <c r="K207" s="804"/>
      <c r="L207" s="109"/>
      <c r="M207" s="806"/>
      <c r="N207" s="806"/>
      <c r="O207" s="263"/>
    </row>
    <row r="208" spans="1:16" ht="33" customHeight="1" x14ac:dyDescent="0.3">
      <c r="A208" s="62"/>
      <c r="B208" s="99" t="s">
        <v>195</v>
      </c>
      <c r="C208" s="807">
        <f>C203+C206</f>
        <v>19727332.5</v>
      </c>
      <c r="D208" s="807"/>
      <c r="E208" s="807">
        <f>E203+E206</f>
        <v>0</v>
      </c>
      <c r="F208" s="807"/>
      <c r="G208" s="807">
        <f>G203+G206</f>
        <v>0</v>
      </c>
      <c r="H208" s="807"/>
      <c r="I208" s="106">
        <f>I203+I206</f>
        <v>3224314.91</v>
      </c>
      <c r="J208" s="807">
        <f>J203+J206</f>
        <v>16503017.59</v>
      </c>
      <c r="K208" s="807"/>
      <c r="L208" s="106"/>
      <c r="M208" s="808"/>
      <c r="N208" s="808"/>
      <c r="O208" s="263"/>
    </row>
    <row r="209" spans="1:15" ht="42.75" customHeight="1" x14ac:dyDescent="0.3">
      <c r="A209" s="641" t="s">
        <v>74</v>
      </c>
      <c r="B209" s="641"/>
      <c r="C209" s="641"/>
      <c r="D209" s="641"/>
      <c r="E209" s="641"/>
      <c r="F209" s="641"/>
      <c r="G209" s="641"/>
      <c r="H209" s="641"/>
      <c r="I209" s="641"/>
      <c r="J209" s="641"/>
      <c r="K209" s="641"/>
      <c r="L209" s="641"/>
      <c r="M209" s="641"/>
      <c r="N209" s="641"/>
      <c r="O209" s="263"/>
    </row>
    <row r="213" spans="1:15" x14ac:dyDescent="0.3">
      <c r="I213" s="263"/>
    </row>
    <row r="214" spans="1:15" x14ac:dyDescent="0.3">
      <c r="I214" s="263"/>
    </row>
    <row r="215" spans="1:15" x14ac:dyDescent="0.3">
      <c r="I215" s="263"/>
    </row>
    <row r="216" spans="1:15" x14ac:dyDescent="0.3">
      <c r="I216" s="263"/>
    </row>
    <row r="217" spans="1:15" x14ac:dyDescent="0.3">
      <c r="I217" s="263"/>
    </row>
    <row r="222" spans="1:15" ht="36.75" customHeight="1" x14ac:dyDescent="0.3">
      <c r="A222" s="54" t="s">
        <v>220</v>
      </c>
    </row>
    <row r="224" spans="1:15" ht="65.25" customHeight="1" x14ac:dyDescent="0.3">
      <c r="A224" s="801" t="s">
        <v>208</v>
      </c>
      <c r="B224" s="801"/>
      <c r="C224" s="801"/>
      <c r="D224" s="801"/>
      <c r="E224" s="801"/>
      <c r="F224" s="801"/>
      <c r="G224" s="801"/>
      <c r="H224" s="801"/>
      <c r="I224" s="801"/>
      <c r="J224" s="801"/>
      <c r="K224" s="801"/>
      <c r="L224" s="801"/>
      <c r="M224" s="801"/>
      <c r="N224" s="801"/>
    </row>
    <row r="225" spans="1:14" ht="21" customHeight="1" x14ac:dyDescent="0.3"/>
    <row r="226" spans="1:14" ht="29.25" customHeight="1" x14ac:dyDescent="0.3">
      <c r="A226" s="227" t="s">
        <v>2</v>
      </c>
      <c r="B226" s="661" t="s">
        <v>3</v>
      </c>
      <c r="C226" s="661"/>
      <c r="D226" s="661"/>
      <c r="E226" s="661"/>
      <c r="F226" s="661"/>
      <c r="G226" s="662" t="s">
        <v>4</v>
      </c>
      <c r="H226" s="662"/>
      <c r="I226" s="662"/>
      <c r="J226" s="663" t="s">
        <v>209</v>
      </c>
      <c r="K226" s="663"/>
      <c r="L226" s="663"/>
    </row>
    <row r="227" spans="1:14" ht="49.5" customHeight="1" x14ac:dyDescent="0.3">
      <c r="A227" s="113" t="s">
        <v>210</v>
      </c>
      <c r="B227" s="786" t="s">
        <v>211</v>
      </c>
      <c r="C227" s="786"/>
      <c r="D227" s="786"/>
      <c r="E227" s="786"/>
      <c r="F227" s="786"/>
      <c r="G227" s="787">
        <v>3121890.14</v>
      </c>
      <c r="H227" s="787"/>
      <c r="I227" s="787"/>
      <c r="J227" s="802" t="s">
        <v>556</v>
      </c>
      <c r="K227" s="802"/>
      <c r="L227" s="803"/>
    </row>
    <row r="228" spans="1:14" ht="43.5" customHeight="1" x14ac:dyDescent="0.3">
      <c r="A228" s="112" t="s">
        <v>212</v>
      </c>
      <c r="B228" s="786" t="s">
        <v>213</v>
      </c>
      <c r="C228" s="786"/>
      <c r="D228" s="786"/>
      <c r="E228" s="786"/>
      <c r="F228" s="786"/>
      <c r="G228" s="787">
        <v>0</v>
      </c>
      <c r="H228" s="787"/>
      <c r="I228" s="787"/>
      <c r="J228" s="656"/>
      <c r="K228" s="656"/>
      <c r="L228" s="656"/>
    </row>
    <row r="229" spans="1:14" ht="51" customHeight="1" x14ac:dyDescent="0.3">
      <c r="A229" s="112" t="s">
        <v>214</v>
      </c>
      <c r="B229" s="786" t="s">
        <v>215</v>
      </c>
      <c r="C229" s="786"/>
      <c r="D229" s="786"/>
      <c r="E229" s="786"/>
      <c r="F229" s="786"/>
      <c r="G229" s="787">
        <v>0</v>
      </c>
      <c r="H229" s="787"/>
      <c r="I229" s="787"/>
      <c r="J229" s="656"/>
      <c r="K229" s="656"/>
      <c r="L229" s="656"/>
    </row>
    <row r="230" spans="1:14" ht="63.75" customHeight="1" x14ac:dyDescent="0.3">
      <c r="A230" s="111" t="s">
        <v>216</v>
      </c>
      <c r="B230" s="786" t="s">
        <v>217</v>
      </c>
      <c r="C230" s="786"/>
      <c r="D230" s="786"/>
      <c r="E230" s="786"/>
      <c r="F230" s="786"/>
      <c r="G230" s="787">
        <v>0</v>
      </c>
      <c r="H230" s="787"/>
      <c r="I230" s="787"/>
      <c r="J230" s="656"/>
      <c r="K230" s="656"/>
      <c r="L230" s="656"/>
    </row>
    <row r="231" spans="1:14" ht="46.5" customHeight="1" x14ac:dyDescent="0.3">
      <c r="A231" s="114" t="s">
        <v>218</v>
      </c>
      <c r="B231" s="786" t="s">
        <v>219</v>
      </c>
      <c r="C231" s="786"/>
      <c r="D231" s="786"/>
      <c r="E231" s="786"/>
      <c r="F231" s="786"/>
      <c r="G231" s="787">
        <v>0</v>
      </c>
      <c r="H231" s="787"/>
      <c r="I231" s="787"/>
      <c r="J231" s="788"/>
      <c r="K231" s="789"/>
      <c r="L231" s="790"/>
    </row>
    <row r="232" spans="1:14" ht="41.25" customHeight="1" x14ac:dyDescent="0.3">
      <c r="A232" s="110"/>
      <c r="B232" s="774" t="s">
        <v>13</v>
      </c>
      <c r="C232" s="775"/>
      <c r="D232" s="775"/>
      <c r="E232" s="775"/>
      <c r="F232" s="776"/>
      <c r="G232" s="659">
        <f>SUM(G227:G231)</f>
        <v>3121890.14</v>
      </c>
      <c r="H232" s="659"/>
      <c r="I232" s="659"/>
      <c r="J232" s="656"/>
      <c r="K232" s="656"/>
      <c r="L232" s="656"/>
    </row>
    <row r="233" spans="1:14" ht="30.75" customHeight="1" x14ac:dyDescent="0.3">
      <c r="A233" s="777" t="s">
        <v>74</v>
      </c>
      <c r="B233" s="777"/>
      <c r="C233" s="777"/>
      <c r="D233" s="777"/>
      <c r="E233" s="777"/>
      <c r="F233" s="777"/>
      <c r="G233" s="777"/>
      <c r="H233" s="777"/>
      <c r="I233" s="777"/>
      <c r="J233" s="777"/>
      <c r="K233" s="777"/>
      <c r="L233" s="777"/>
      <c r="M233" s="777"/>
      <c r="N233" s="777"/>
    </row>
    <row r="242" spans="1:14" ht="31.5" customHeight="1" x14ac:dyDescent="0.3">
      <c r="A242" s="54" t="s">
        <v>221</v>
      </c>
    </row>
    <row r="244" spans="1:14" ht="34.5" customHeight="1" x14ac:dyDescent="0.3">
      <c r="A244" s="778" t="s">
        <v>222</v>
      </c>
      <c r="B244" s="778"/>
      <c r="C244" s="778"/>
      <c r="D244" s="778"/>
      <c r="E244" s="778"/>
      <c r="F244" s="778"/>
      <c r="G244" s="778"/>
      <c r="H244" s="778"/>
      <c r="I244" s="778"/>
      <c r="J244" s="778"/>
      <c r="K244" s="778"/>
      <c r="L244" s="778"/>
      <c r="M244" s="778"/>
      <c r="N244" s="778"/>
    </row>
    <row r="247" spans="1:14" x14ac:dyDescent="0.3">
      <c r="A247" s="779" t="s">
        <v>2</v>
      </c>
      <c r="B247" s="791" t="s">
        <v>3</v>
      </c>
      <c r="C247" s="792"/>
      <c r="D247" s="792"/>
      <c r="E247" s="792"/>
      <c r="F247" s="792"/>
      <c r="G247" s="793"/>
      <c r="H247" s="797" t="s">
        <v>4</v>
      </c>
      <c r="I247" s="798"/>
      <c r="J247" s="780" t="s">
        <v>209</v>
      </c>
      <c r="K247" s="781"/>
      <c r="L247" s="782"/>
    </row>
    <row r="248" spans="1:14" x14ac:dyDescent="0.3">
      <c r="A248" s="779"/>
      <c r="B248" s="794"/>
      <c r="C248" s="795"/>
      <c r="D248" s="795"/>
      <c r="E248" s="795"/>
      <c r="F248" s="795"/>
      <c r="G248" s="796"/>
      <c r="H248" s="799"/>
      <c r="I248" s="800"/>
      <c r="J248" s="783"/>
      <c r="K248" s="784"/>
      <c r="L248" s="785"/>
    </row>
    <row r="249" spans="1:14" ht="51" customHeight="1" x14ac:dyDescent="0.3">
      <c r="A249" s="116" t="s">
        <v>223</v>
      </c>
      <c r="B249" s="769" t="s">
        <v>224</v>
      </c>
      <c r="C249" s="770"/>
      <c r="D249" s="770"/>
      <c r="E249" s="770"/>
      <c r="F249" s="770"/>
      <c r="G249" s="771"/>
      <c r="H249" s="772">
        <v>788351.34</v>
      </c>
      <c r="I249" s="773"/>
      <c r="J249" s="758" t="s">
        <v>556</v>
      </c>
      <c r="K249" s="759"/>
      <c r="L249" s="760"/>
    </row>
    <row r="250" spans="1:14" ht="51" customHeight="1" x14ac:dyDescent="0.3">
      <c r="A250" s="117" t="s">
        <v>225</v>
      </c>
      <c r="B250" s="769" t="s">
        <v>226</v>
      </c>
      <c r="C250" s="770"/>
      <c r="D250" s="770"/>
      <c r="E250" s="770"/>
      <c r="F250" s="770"/>
      <c r="G250" s="771"/>
      <c r="H250" s="772">
        <v>2676791.2799999998</v>
      </c>
      <c r="I250" s="773"/>
      <c r="J250" s="758" t="s">
        <v>556</v>
      </c>
      <c r="K250" s="759"/>
      <c r="L250" s="760"/>
    </row>
    <row r="251" spans="1:14" ht="51.75" customHeight="1" x14ac:dyDescent="0.3">
      <c r="A251" s="117" t="s">
        <v>227</v>
      </c>
      <c r="B251" s="769" t="s">
        <v>228</v>
      </c>
      <c r="C251" s="770"/>
      <c r="D251" s="770"/>
      <c r="E251" s="770"/>
      <c r="F251" s="770"/>
      <c r="G251" s="771"/>
      <c r="H251" s="772">
        <v>737442.95</v>
      </c>
      <c r="I251" s="773"/>
      <c r="J251" s="758" t="s">
        <v>556</v>
      </c>
      <c r="K251" s="759"/>
      <c r="L251" s="760"/>
    </row>
    <row r="252" spans="1:14" ht="42" customHeight="1" x14ac:dyDescent="0.3">
      <c r="A252" s="117" t="s">
        <v>229</v>
      </c>
      <c r="B252" s="769" t="s">
        <v>230</v>
      </c>
      <c r="C252" s="770"/>
      <c r="D252" s="770"/>
      <c r="E252" s="770"/>
      <c r="F252" s="770"/>
      <c r="G252" s="771"/>
      <c r="H252" s="772">
        <v>101645.75999999999</v>
      </c>
      <c r="I252" s="773"/>
      <c r="J252" s="758" t="s">
        <v>556</v>
      </c>
      <c r="K252" s="759"/>
      <c r="L252" s="760"/>
    </row>
    <row r="253" spans="1:14" ht="39" customHeight="1" x14ac:dyDescent="0.3">
      <c r="A253" s="118" t="s">
        <v>231</v>
      </c>
      <c r="B253" s="769" t="s">
        <v>232</v>
      </c>
      <c r="C253" s="770"/>
      <c r="D253" s="770"/>
      <c r="E253" s="770"/>
      <c r="F253" s="770"/>
      <c r="G253" s="771"/>
      <c r="H253" s="1060">
        <v>298106.84000000003</v>
      </c>
      <c r="I253" s="773"/>
      <c r="J253" s="758" t="s">
        <v>556</v>
      </c>
      <c r="K253" s="759"/>
      <c r="L253" s="760"/>
    </row>
    <row r="254" spans="1:14" ht="43.5" customHeight="1" x14ac:dyDescent="0.3">
      <c r="A254" s="117" t="s">
        <v>233</v>
      </c>
      <c r="B254" s="769" t="s">
        <v>113</v>
      </c>
      <c r="C254" s="770"/>
      <c r="D254" s="770"/>
      <c r="E254" s="770"/>
      <c r="F254" s="770"/>
      <c r="G254" s="771"/>
      <c r="H254" s="772">
        <v>3884616.38</v>
      </c>
      <c r="I254" s="773"/>
      <c r="J254" s="758" t="s">
        <v>556</v>
      </c>
      <c r="K254" s="759"/>
      <c r="L254" s="760"/>
    </row>
    <row r="255" spans="1:14" ht="36" customHeight="1" x14ac:dyDescent="0.3">
      <c r="A255" s="117" t="s">
        <v>234</v>
      </c>
      <c r="B255" s="769" t="s">
        <v>235</v>
      </c>
      <c r="C255" s="770"/>
      <c r="D255" s="770"/>
      <c r="E255" s="770"/>
      <c r="F255" s="770"/>
      <c r="G255" s="771"/>
      <c r="H255" s="772">
        <v>2812804.74</v>
      </c>
      <c r="I255" s="773"/>
      <c r="J255" s="1072" t="s">
        <v>556</v>
      </c>
      <c r="K255" s="1073"/>
      <c r="L255" s="1074"/>
    </row>
    <row r="256" spans="1:14" ht="39" customHeight="1" x14ac:dyDescent="0.3">
      <c r="A256" s="115"/>
      <c r="B256" s="761" t="s">
        <v>13</v>
      </c>
      <c r="C256" s="762"/>
      <c r="D256" s="762"/>
      <c r="E256" s="762"/>
      <c r="F256" s="762"/>
      <c r="G256" s="762"/>
      <c r="H256" s="1061">
        <f>SUM(H249:H255)</f>
        <v>11299759.289999999</v>
      </c>
      <c r="I256" s="1062"/>
      <c r="J256" s="1075"/>
      <c r="K256" s="759"/>
      <c r="L256" s="760"/>
    </row>
    <row r="257" spans="1:14" ht="17.25" customHeight="1" x14ac:dyDescent="0.3">
      <c r="A257" s="745" t="s">
        <v>74</v>
      </c>
      <c r="B257" s="745"/>
      <c r="C257" s="745"/>
      <c r="D257" s="745"/>
      <c r="E257" s="745"/>
      <c r="F257" s="745"/>
      <c r="G257" s="745"/>
      <c r="H257" s="745"/>
      <c r="I257" s="745"/>
      <c r="J257" s="745"/>
      <c r="K257" s="745"/>
      <c r="L257" s="745"/>
      <c r="M257" s="745"/>
      <c r="N257" s="745"/>
    </row>
    <row r="258" spans="1:14" x14ac:dyDescent="0.3">
      <c r="A258" s="1"/>
      <c r="B258" s="1"/>
      <c r="C258" s="1"/>
      <c r="D258" s="1"/>
      <c r="E258" s="1"/>
      <c r="F258" s="1"/>
    </row>
    <row r="263" spans="1:14" x14ac:dyDescent="0.3">
      <c r="A263" s="54" t="s">
        <v>236</v>
      </c>
    </row>
    <row r="265" spans="1:14" ht="36.75" customHeight="1" x14ac:dyDescent="0.3">
      <c r="A265" s="1076" t="s">
        <v>237</v>
      </c>
      <c r="B265" s="1076"/>
      <c r="C265" s="1076"/>
      <c r="D265" s="1076"/>
      <c r="E265" s="1076"/>
      <c r="F265" s="1076"/>
      <c r="G265" s="1076"/>
      <c r="H265" s="1076"/>
      <c r="I265" s="1076"/>
      <c r="J265" s="1076"/>
      <c r="K265" s="1076"/>
      <c r="L265" s="1076"/>
      <c r="M265" s="1076"/>
      <c r="N265" s="1076"/>
    </row>
    <row r="267" spans="1:14" ht="25.5" customHeight="1" x14ac:dyDescent="0.3">
      <c r="A267" s="248" t="s">
        <v>2</v>
      </c>
      <c r="B267" s="119" t="s">
        <v>3</v>
      </c>
      <c r="C267" s="767" t="s">
        <v>4</v>
      </c>
      <c r="D267" s="767"/>
      <c r="E267" s="767" t="s">
        <v>178</v>
      </c>
      <c r="F267" s="767"/>
      <c r="G267" s="767" t="s">
        <v>238</v>
      </c>
      <c r="H267" s="767"/>
      <c r="I267" s="767" t="s">
        <v>239</v>
      </c>
      <c r="J267" s="767"/>
      <c r="K267" s="767" t="s">
        <v>240</v>
      </c>
      <c r="L267" s="767"/>
      <c r="M267" s="767"/>
    </row>
    <row r="268" spans="1:14" ht="56.25" customHeight="1" x14ac:dyDescent="0.3">
      <c r="A268" s="123" t="s">
        <v>241</v>
      </c>
      <c r="B268" s="124" t="s">
        <v>242</v>
      </c>
      <c r="C268" s="768">
        <v>0</v>
      </c>
      <c r="D268" s="768"/>
      <c r="E268" s="750"/>
      <c r="F268" s="750"/>
      <c r="G268" s="750"/>
      <c r="H268" s="750"/>
      <c r="I268" s="750"/>
      <c r="J268" s="750"/>
      <c r="K268" s="751"/>
      <c r="L268" s="751"/>
      <c r="M268" s="751"/>
    </row>
    <row r="269" spans="1:14" ht="32.25" customHeight="1" x14ac:dyDescent="0.3">
      <c r="A269" s="63"/>
      <c r="B269" s="120"/>
      <c r="C269" s="763"/>
      <c r="D269" s="763"/>
      <c r="E269" s="750"/>
      <c r="F269" s="750"/>
      <c r="G269" s="750"/>
      <c r="H269" s="750"/>
      <c r="I269" s="750"/>
      <c r="J269" s="750"/>
      <c r="K269" s="751"/>
      <c r="L269" s="751"/>
      <c r="M269" s="751"/>
    </row>
    <row r="270" spans="1:14" ht="24.75" customHeight="1" x14ac:dyDescent="0.3">
      <c r="A270" s="63"/>
      <c r="B270" s="120"/>
      <c r="C270" s="763"/>
      <c r="D270" s="763"/>
      <c r="E270" s="750"/>
      <c r="F270" s="750"/>
      <c r="G270" s="750"/>
      <c r="H270" s="750"/>
      <c r="I270" s="750"/>
      <c r="J270" s="750"/>
      <c r="K270" s="764"/>
      <c r="L270" s="765"/>
      <c r="M270" s="766"/>
    </row>
    <row r="271" spans="1:14" s="301" customFormat="1" ht="32.25" customHeight="1" x14ac:dyDescent="0.3">
      <c r="A271" s="299"/>
      <c r="B271" s="300" t="s">
        <v>243</v>
      </c>
      <c r="C271" s="749">
        <f>SUM(C268:C270)</f>
        <v>0</v>
      </c>
      <c r="D271" s="749"/>
      <c r="E271" s="750"/>
      <c r="F271" s="750"/>
      <c r="G271" s="750"/>
      <c r="H271" s="750"/>
      <c r="I271" s="750"/>
      <c r="J271" s="750"/>
      <c r="K271" s="751"/>
      <c r="L271" s="751"/>
      <c r="M271" s="751"/>
    </row>
    <row r="272" spans="1:14" ht="9" customHeight="1" x14ac:dyDescent="0.3">
      <c r="A272" s="752"/>
      <c r="B272" s="752"/>
      <c r="C272" s="752"/>
      <c r="D272" s="752"/>
      <c r="E272" s="752"/>
      <c r="F272" s="752"/>
      <c r="G272" s="752"/>
    </row>
    <row r="273" spans="1:14" x14ac:dyDescent="0.3">
      <c r="A273" s="745" t="s">
        <v>74</v>
      </c>
      <c r="B273" s="745"/>
      <c r="C273" s="745"/>
      <c r="D273" s="745"/>
      <c r="E273" s="745"/>
      <c r="F273" s="745"/>
      <c r="G273" s="745"/>
      <c r="H273" s="745"/>
      <c r="I273" s="745"/>
      <c r="J273" s="745"/>
      <c r="K273" s="745"/>
      <c r="L273" s="745"/>
      <c r="M273" s="745"/>
      <c r="N273" s="745"/>
    </row>
    <row r="274" spans="1:14" ht="18.75" customHeight="1" x14ac:dyDescent="0.3">
      <c r="A274" s="234"/>
      <c r="B274" s="234"/>
      <c r="C274" s="234"/>
      <c r="D274" s="234"/>
      <c r="E274" s="234"/>
      <c r="F274" s="234"/>
      <c r="G274" s="234"/>
      <c r="H274" s="234"/>
      <c r="I274" s="234"/>
      <c r="J274" s="234"/>
      <c r="K274" s="234"/>
      <c r="L274" s="234"/>
      <c r="M274" s="234"/>
      <c r="N274" s="234"/>
    </row>
    <row r="275" spans="1:14" ht="28.5" customHeight="1" x14ac:dyDescent="0.3"/>
    <row r="276" spans="1:14" ht="15" customHeight="1" x14ac:dyDescent="0.3">
      <c r="A276" s="746" t="s">
        <v>244</v>
      </c>
      <c r="B276" s="746"/>
      <c r="C276" s="746"/>
      <c r="D276" s="746"/>
      <c r="E276" s="746"/>
      <c r="F276" s="746"/>
      <c r="G276" s="746"/>
      <c r="H276" s="746"/>
      <c r="I276" s="746"/>
      <c r="J276" s="746"/>
      <c r="K276" s="746"/>
      <c r="L276" s="746"/>
      <c r="M276" s="746"/>
      <c r="N276" s="746"/>
    </row>
    <row r="278" spans="1:14" s="1" customFormat="1" x14ac:dyDescent="0.3">
      <c r="A278" s="233" t="s">
        <v>2</v>
      </c>
      <c r="B278" s="747" t="s">
        <v>3</v>
      </c>
      <c r="C278" s="747"/>
      <c r="D278" s="747"/>
      <c r="E278" s="748" t="s">
        <v>4</v>
      </c>
      <c r="F278" s="748"/>
      <c r="G278" s="748"/>
      <c r="H278" s="748" t="s">
        <v>178</v>
      </c>
      <c r="I278" s="748"/>
      <c r="J278" s="748" t="s">
        <v>245</v>
      </c>
      <c r="K278" s="748"/>
    </row>
    <row r="279" spans="1:14" s="1" customFormat="1" ht="42.75" customHeight="1" x14ac:dyDescent="0.3">
      <c r="A279" s="122" t="s">
        <v>246</v>
      </c>
      <c r="B279" s="757" t="s">
        <v>566</v>
      </c>
      <c r="C279" s="757"/>
      <c r="D279" s="757"/>
      <c r="E279" s="742">
        <v>0</v>
      </c>
      <c r="F279" s="742"/>
      <c r="G279" s="742"/>
      <c r="H279" s="743"/>
      <c r="I279" s="743"/>
      <c r="J279" s="743"/>
      <c r="K279" s="743"/>
    </row>
    <row r="280" spans="1:14" s="1" customFormat="1" ht="44.25" customHeight="1" x14ac:dyDescent="0.3">
      <c r="A280" s="122" t="s">
        <v>247</v>
      </c>
      <c r="B280" s="757" t="s">
        <v>565</v>
      </c>
      <c r="C280" s="757"/>
      <c r="D280" s="757"/>
      <c r="E280" s="742">
        <v>0</v>
      </c>
      <c r="F280" s="742"/>
      <c r="G280" s="742"/>
      <c r="H280" s="743"/>
      <c r="I280" s="743"/>
      <c r="J280" s="743"/>
      <c r="K280" s="743"/>
    </row>
    <row r="281" spans="1:14" s="1" customFormat="1" ht="48.75" customHeight="1" x14ac:dyDescent="0.3">
      <c r="A281" s="122" t="s">
        <v>248</v>
      </c>
      <c r="B281" s="757" t="s">
        <v>564</v>
      </c>
      <c r="C281" s="757"/>
      <c r="D281" s="757"/>
      <c r="E281" s="742">
        <v>0</v>
      </c>
      <c r="F281" s="742"/>
      <c r="G281" s="742"/>
      <c r="H281" s="743"/>
      <c r="I281" s="743"/>
      <c r="J281" s="743"/>
      <c r="K281" s="743"/>
    </row>
    <row r="282" spans="1:14" s="1" customFormat="1" ht="21" customHeight="1" x14ac:dyDescent="0.3">
      <c r="A282" s="121"/>
      <c r="B282" s="757"/>
      <c r="C282" s="757"/>
      <c r="D282" s="757"/>
      <c r="E282" s="742"/>
      <c r="F282" s="742"/>
      <c r="G282" s="742"/>
      <c r="H282" s="743"/>
      <c r="I282" s="743"/>
      <c r="J282" s="743"/>
      <c r="K282" s="743"/>
    </row>
    <row r="283" spans="1:14" s="1" customFormat="1" ht="25.5" customHeight="1" x14ac:dyDescent="0.3">
      <c r="A283" s="121"/>
      <c r="B283" s="754" t="s">
        <v>13</v>
      </c>
      <c r="C283" s="754"/>
      <c r="D283" s="754"/>
      <c r="E283" s="755">
        <f>SUM(E279:E282)</f>
        <v>0</v>
      </c>
      <c r="F283" s="755"/>
      <c r="G283" s="755"/>
      <c r="H283" s="743"/>
      <c r="I283" s="743"/>
      <c r="J283" s="743"/>
      <c r="K283" s="743"/>
    </row>
    <row r="284" spans="1:14" s="1" customFormat="1" ht="39.75" customHeight="1" x14ac:dyDescent="0.3">
      <c r="A284" s="671" t="s">
        <v>74</v>
      </c>
      <c r="B284" s="671"/>
      <c r="C284" s="671"/>
      <c r="D284" s="671"/>
      <c r="E284" s="671"/>
      <c r="F284" s="671"/>
      <c r="G284" s="671"/>
      <c r="H284" s="671"/>
      <c r="I284" s="671"/>
      <c r="J284" s="671"/>
      <c r="K284" s="671"/>
      <c r="L284" s="671"/>
      <c r="M284" s="671"/>
      <c r="N284" s="671"/>
    </row>
    <row r="286" spans="1:14" ht="33.75" customHeight="1" x14ac:dyDescent="0.3">
      <c r="A286" s="125" t="s">
        <v>249</v>
      </c>
      <c r="B286" s="125"/>
      <c r="C286" s="125"/>
      <c r="D286" s="125"/>
      <c r="E286" s="125"/>
      <c r="F286" s="125"/>
      <c r="G286" s="125"/>
      <c r="H286" s="125"/>
    </row>
    <row r="288" spans="1:14" ht="50.25" customHeight="1" x14ac:dyDescent="0.3">
      <c r="A288" s="756" t="s">
        <v>250</v>
      </c>
      <c r="B288" s="756"/>
      <c r="C288" s="756"/>
      <c r="D288" s="756"/>
      <c r="E288" s="756"/>
      <c r="F288" s="756"/>
      <c r="G288" s="756"/>
      <c r="H288" s="756"/>
      <c r="I288" s="756"/>
      <c r="J288" s="756"/>
      <c r="K288" s="756"/>
      <c r="L288" s="756"/>
      <c r="M288" s="756"/>
      <c r="N288" s="756"/>
    </row>
    <row r="289" spans="1:14" ht="33" customHeight="1" x14ac:dyDescent="0.3">
      <c r="A289" s="753" t="s">
        <v>278</v>
      </c>
      <c r="B289" s="753"/>
      <c r="C289" s="133"/>
      <c r="D289" s="133"/>
      <c r="E289" s="133"/>
      <c r="F289" s="133"/>
      <c r="G289" s="133"/>
      <c r="H289" s="133"/>
      <c r="I289" s="133"/>
      <c r="J289" s="133"/>
      <c r="K289" s="133"/>
      <c r="L289" s="133"/>
      <c r="M289" s="133"/>
      <c r="N289" s="133"/>
    </row>
    <row r="291" spans="1:14" ht="51" customHeight="1" x14ac:dyDescent="0.3">
      <c r="A291" s="129" t="s">
        <v>2</v>
      </c>
      <c r="B291" s="661" t="s">
        <v>3</v>
      </c>
      <c r="C291" s="661"/>
      <c r="D291" s="662" t="s">
        <v>4</v>
      </c>
      <c r="E291" s="662"/>
      <c r="F291" s="662" t="s">
        <v>251</v>
      </c>
      <c r="G291" s="662"/>
      <c r="H291" s="662" t="s">
        <v>252</v>
      </c>
      <c r="I291" s="662"/>
      <c r="J291" s="662" t="s">
        <v>253</v>
      </c>
      <c r="K291" s="662"/>
      <c r="L291" s="229" t="s">
        <v>254</v>
      </c>
      <c r="M291" s="662" t="s">
        <v>238</v>
      </c>
      <c r="N291" s="662"/>
    </row>
    <row r="292" spans="1:14" ht="81.75" customHeight="1" x14ac:dyDescent="0.3">
      <c r="A292" s="130" t="s">
        <v>255</v>
      </c>
      <c r="B292" s="724" t="s">
        <v>559</v>
      </c>
      <c r="C292" s="724"/>
      <c r="D292" s="725">
        <v>706567789.60000002</v>
      </c>
      <c r="E292" s="725"/>
      <c r="F292" s="739">
        <v>0</v>
      </c>
      <c r="G292" s="739"/>
      <c r="H292" s="740">
        <v>0</v>
      </c>
      <c r="I292" s="740"/>
      <c r="J292" s="744"/>
      <c r="K292" s="744"/>
      <c r="L292" s="228"/>
      <c r="M292" s="744"/>
      <c r="N292" s="744"/>
    </row>
    <row r="293" spans="1:14" ht="58.5" customHeight="1" x14ac:dyDescent="0.3">
      <c r="A293" s="130" t="s">
        <v>257</v>
      </c>
      <c r="B293" s="724" t="s">
        <v>560</v>
      </c>
      <c r="C293" s="724"/>
      <c r="D293" s="725">
        <v>0</v>
      </c>
      <c r="E293" s="725"/>
      <c r="F293" s="739">
        <v>0</v>
      </c>
      <c r="G293" s="739"/>
      <c r="H293" s="740">
        <v>0</v>
      </c>
      <c r="I293" s="740"/>
      <c r="J293" s="744"/>
      <c r="K293" s="744"/>
      <c r="L293" s="228"/>
      <c r="M293" s="744"/>
      <c r="N293" s="744"/>
    </row>
    <row r="294" spans="1:14" ht="66" customHeight="1" x14ac:dyDescent="0.3">
      <c r="A294" s="130" t="s">
        <v>259</v>
      </c>
      <c r="B294" s="724" t="s">
        <v>561</v>
      </c>
      <c r="C294" s="724"/>
      <c r="D294" s="740">
        <v>245183792.47</v>
      </c>
      <c r="E294" s="740"/>
      <c r="F294" s="696">
        <v>-60472.22</v>
      </c>
      <c r="G294" s="696"/>
      <c r="H294" s="696">
        <v>-204716787.84999999</v>
      </c>
      <c r="I294" s="696"/>
      <c r="J294" s="726" t="s">
        <v>558</v>
      </c>
      <c r="K294" s="726"/>
      <c r="L294" s="268">
        <v>3.3000000000000002E-2</v>
      </c>
      <c r="M294" s="726" t="s">
        <v>557</v>
      </c>
      <c r="N294" s="726"/>
    </row>
    <row r="295" spans="1:14" ht="63.75" customHeight="1" x14ac:dyDescent="0.3">
      <c r="A295" s="130" t="s">
        <v>262</v>
      </c>
      <c r="B295" s="724" t="s">
        <v>562</v>
      </c>
      <c r="C295" s="724"/>
      <c r="D295" s="725">
        <v>2300016813.1199999</v>
      </c>
      <c r="E295" s="725"/>
      <c r="F295" s="696">
        <v>-20839558.02</v>
      </c>
      <c r="G295" s="696"/>
      <c r="H295" s="696">
        <v>-1828302604.1300001</v>
      </c>
      <c r="I295" s="696"/>
      <c r="J295" s="726" t="s">
        <v>558</v>
      </c>
      <c r="K295" s="726"/>
      <c r="L295" s="204">
        <v>0.04</v>
      </c>
      <c r="M295" s="726" t="s">
        <v>557</v>
      </c>
      <c r="N295" s="726"/>
    </row>
    <row r="296" spans="1:14" ht="68.25" customHeight="1" x14ac:dyDescent="0.3">
      <c r="A296" s="130" t="s">
        <v>264</v>
      </c>
      <c r="B296" s="724" t="s">
        <v>563</v>
      </c>
      <c r="C296" s="724"/>
      <c r="D296" s="737">
        <v>69839247.909999996</v>
      </c>
      <c r="E296" s="738"/>
      <c r="F296" s="739">
        <v>0</v>
      </c>
      <c r="G296" s="739"/>
      <c r="H296" s="740">
        <v>0</v>
      </c>
      <c r="I296" s="740"/>
      <c r="J296" s="741"/>
      <c r="K296" s="741"/>
      <c r="L296" s="126"/>
      <c r="M296" s="741"/>
      <c r="N296" s="741"/>
    </row>
    <row r="297" spans="1:14" ht="39.75" customHeight="1" x14ac:dyDescent="0.3">
      <c r="A297" s="128"/>
      <c r="B297" s="733" t="s">
        <v>13</v>
      </c>
      <c r="C297" s="734"/>
      <c r="D297" s="659">
        <f>SUM(D292:D296)</f>
        <v>3321607643.0999999</v>
      </c>
      <c r="E297" s="659"/>
      <c r="F297" s="735">
        <f>F292+F293+F294+F295+F296</f>
        <v>-20900030.239999998</v>
      </c>
      <c r="G297" s="735"/>
      <c r="H297" s="735">
        <f>H292+H293+H294+H295+H296</f>
        <v>-2033019391.98</v>
      </c>
      <c r="I297" s="735"/>
      <c r="J297" s="736"/>
      <c r="K297" s="736"/>
      <c r="L297" s="228"/>
      <c r="M297" s="736"/>
      <c r="N297" s="736"/>
    </row>
    <row r="298" spans="1:14" ht="24" customHeight="1" x14ac:dyDescent="0.3">
      <c r="A298" s="134"/>
      <c r="B298" s="135"/>
      <c r="C298" s="135"/>
      <c r="D298" s="136"/>
      <c r="E298" s="136"/>
      <c r="F298" s="136"/>
      <c r="G298" s="136"/>
      <c r="H298" s="136"/>
      <c r="I298" s="136"/>
      <c r="J298" s="137"/>
      <c r="K298" s="137"/>
      <c r="L298" s="138"/>
      <c r="M298" s="137"/>
      <c r="N298" s="137"/>
    </row>
    <row r="299" spans="1:14" ht="36.75" customHeight="1" x14ac:dyDescent="0.3">
      <c r="A299" s="731" t="s">
        <v>265</v>
      </c>
      <c r="B299" s="731"/>
      <c r="C299" s="135"/>
      <c r="D299" s="136"/>
      <c r="E299" s="136"/>
      <c r="F299" s="136"/>
      <c r="G299" s="136"/>
      <c r="H299" s="136"/>
      <c r="I299" s="136"/>
      <c r="J299" s="137"/>
      <c r="K299" s="137"/>
      <c r="L299" s="138"/>
      <c r="M299" s="137"/>
      <c r="N299" s="137"/>
    </row>
    <row r="300" spans="1:14" ht="51" customHeight="1" x14ac:dyDescent="0.3">
      <c r="A300" s="226" t="s">
        <v>2</v>
      </c>
      <c r="B300" s="732" t="s">
        <v>3</v>
      </c>
      <c r="C300" s="732"/>
      <c r="D300" s="662" t="s">
        <v>4</v>
      </c>
      <c r="E300" s="662"/>
      <c r="F300" s="662" t="s">
        <v>251</v>
      </c>
      <c r="G300" s="662"/>
      <c r="H300" s="662" t="s">
        <v>252</v>
      </c>
      <c r="I300" s="662"/>
      <c r="J300" s="662" t="s">
        <v>253</v>
      </c>
      <c r="K300" s="662"/>
      <c r="L300" s="229" t="s">
        <v>254</v>
      </c>
      <c r="M300" s="662" t="s">
        <v>238</v>
      </c>
      <c r="N300" s="662"/>
    </row>
    <row r="301" spans="1:14" ht="57.75" customHeight="1" x14ac:dyDescent="0.3">
      <c r="A301" s="232" t="s">
        <v>267</v>
      </c>
      <c r="B301" s="729" t="s">
        <v>268</v>
      </c>
      <c r="C301" s="730"/>
      <c r="D301" s="725">
        <v>40269702.659999996</v>
      </c>
      <c r="E301" s="725"/>
      <c r="F301" s="696">
        <v>-1572229.57</v>
      </c>
      <c r="G301" s="696"/>
      <c r="H301" s="696">
        <v>-38368964.359999999</v>
      </c>
      <c r="I301" s="696"/>
      <c r="J301" s="726" t="s">
        <v>260</v>
      </c>
      <c r="K301" s="726"/>
      <c r="L301" s="204">
        <v>0.1</v>
      </c>
      <c r="M301" s="726" t="s">
        <v>261</v>
      </c>
      <c r="N301" s="726"/>
    </row>
    <row r="302" spans="1:14" ht="63" customHeight="1" x14ac:dyDescent="0.3">
      <c r="A302" s="232" t="s">
        <v>269</v>
      </c>
      <c r="B302" s="729" t="s">
        <v>270</v>
      </c>
      <c r="C302" s="730"/>
      <c r="D302" s="725">
        <v>48304.61</v>
      </c>
      <c r="E302" s="725"/>
      <c r="F302" s="696">
        <v>-11178.42</v>
      </c>
      <c r="G302" s="696"/>
      <c r="H302" s="696">
        <v>-37647.24</v>
      </c>
      <c r="I302" s="696"/>
      <c r="J302" s="726" t="s">
        <v>260</v>
      </c>
      <c r="K302" s="726"/>
      <c r="L302" s="204">
        <v>0.1</v>
      </c>
      <c r="M302" s="726" t="s">
        <v>261</v>
      </c>
      <c r="N302" s="726"/>
    </row>
    <row r="303" spans="1:14" ht="63.75" customHeight="1" x14ac:dyDescent="0.3">
      <c r="A303" s="232" t="s">
        <v>271</v>
      </c>
      <c r="B303" s="727" t="s">
        <v>272</v>
      </c>
      <c r="C303" s="728"/>
      <c r="D303" s="725">
        <v>25000</v>
      </c>
      <c r="E303" s="725"/>
      <c r="F303" s="696">
        <v>-2493.17</v>
      </c>
      <c r="G303" s="696"/>
      <c r="H303" s="696">
        <v>-14972.68</v>
      </c>
      <c r="I303" s="696"/>
      <c r="J303" s="726" t="s">
        <v>260</v>
      </c>
      <c r="K303" s="726"/>
      <c r="L303" s="269">
        <v>0.1</v>
      </c>
      <c r="M303" s="726" t="s">
        <v>261</v>
      </c>
      <c r="N303" s="726"/>
    </row>
    <row r="304" spans="1:14" ht="66" customHeight="1" x14ac:dyDescent="0.3">
      <c r="A304" s="232" t="s">
        <v>273</v>
      </c>
      <c r="B304" s="724" t="s">
        <v>274</v>
      </c>
      <c r="C304" s="724"/>
      <c r="D304" s="725">
        <v>31037334.550000001</v>
      </c>
      <c r="E304" s="725"/>
      <c r="F304" s="696">
        <v>-2236088.19</v>
      </c>
      <c r="G304" s="696"/>
      <c r="H304" s="696">
        <v>-24668700.199999999</v>
      </c>
      <c r="I304" s="696"/>
      <c r="J304" s="726" t="s">
        <v>260</v>
      </c>
      <c r="K304" s="726"/>
      <c r="L304" s="269">
        <v>0.2</v>
      </c>
      <c r="M304" s="726" t="s">
        <v>261</v>
      </c>
      <c r="N304" s="726"/>
    </row>
    <row r="305" spans="1:15" ht="64.5" customHeight="1" x14ac:dyDescent="0.3">
      <c r="A305" s="232" t="s">
        <v>275</v>
      </c>
      <c r="B305" s="724" t="s">
        <v>276</v>
      </c>
      <c r="C305" s="724"/>
      <c r="D305" s="725">
        <v>84418029.030000001</v>
      </c>
      <c r="E305" s="725"/>
      <c r="F305" s="696">
        <v>-5484851.2400000002</v>
      </c>
      <c r="G305" s="696"/>
      <c r="H305" s="696">
        <v>-57858264.310000002</v>
      </c>
      <c r="I305" s="696"/>
      <c r="J305" s="726" t="s">
        <v>260</v>
      </c>
      <c r="K305" s="726"/>
      <c r="L305" s="269">
        <v>0.1</v>
      </c>
      <c r="M305" s="726" t="s">
        <v>261</v>
      </c>
      <c r="N305" s="726"/>
    </row>
    <row r="306" spans="1:15" ht="40.5" customHeight="1" x14ac:dyDescent="0.3">
      <c r="A306" s="131"/>
      <c r="B306" s="718" t="s">
        <v>13</v>
      </c>
      <c r="C306" s="718"/>
      <c r="D306" s="720">
        <f>D301+D302+D303+D304+D305</f>
        <v>155798370.84999999</v>
      </c>
      <c r="E306" s="720"/>
      <c r="F306" s="720">
        <f>F301+F302+F303+F304+F305</f>
        <v>-9306840.5899999999</v>
      </c>
      <c r="G306" s="720"/>
      <c r="H306" s="722">
        <f>H301+H302+H303+H304+H305</f>
        <v>-120948548.79000001</v>
      </c>
      <c r="I306" s="723"/>
      <c r="J306" s="721"/>
      <c r="K306" s="721"/>
      <c r="L306" s="127"/>
      <c r="M306" s="721"/>
      <c r="N306" s="721"/>
    </row>
    <row r="307" spans="1:15" ht="55.5" customHeight="1" x14ac:dyDescent="0.3">
      <c r="A307" s="132"/>
      <c r="B307" s="718" t="s">
        <v>277</v>
      </c>
      <c r="C307" s="718"/>
      <c r="D307" s="719"/>
      <c r="E307" s="719"/>
      <c r="F307" s="720">
        <f>F297+F306</f>
        <v>-30206870.829999998</v>
      </c>
      <c r="G307" s="720"/>
      <c r="H307" s="720">
        <f>H297+H306</f>
        <v>-2153967940.77</v>
      </c>
      <c r="I307" s="720"/>
      <c r="J307" s="721"/>
      <c r="K307" s="721"/>
      <c r="L307" s="127"/>
      <c r="M307" s="721"/>
      <c r="N307" s="721"/>
    </row>
    <row r="309" spans="1:15" x14ac:dyDescent="0.3">
      <c r="A309" s="671" t="s">
        <v>74</v>
      </c>
      <c r="B309" s="671"/>
      <c r="C309" s="671"/>
      <c r="D309" s="671"/>
      <c r="E309" s="671"/>
      <c r="F309" s="671"/>
      <c r="G309" s="671"/>
      <c r="H309" s="671"/>
      <c r="I309" s="671"/>
      <c r="J309" s="671"/>
      <c r="K309" s="671"/>
      <c r="L309" s="671"/>
      <c r="M309" s="671"/>
      <c r="N309" s="671"/>
    </row>
    <row r="310" spans="1:15" ht="30.75" customHeight="1" x14ac:dyDescent="0.3">
      <c r="I310" s="306"/>
    </row>
    <row r="311" spans="1:15" ht="45" customHeight="1" x14ac:dyDescent="0.3">
      <c r="A311" s="714" t="s">
        <v>491</v>
      </c>
      <c r="B311" s="714"/>
      <c r="C311" s="714"/>
      <c r="D311" s="714"/>
      <c r="E311" s="714"/>
      <c r="F311" s="714"/>
      <c r="G311" s="714"/>
      <c r="H311" s="714"/>
      <c r="I311" s="714"/>
      <c r="J311" s="714"/>
      <c r="K311" s="714"/>
      <c r="L311" s="714"/>
      <c r="M311" s="714"/>
      <c r="N311" s="714"/>
    </row>
    <row r="312" spans="1:15" ht="23.25" customHeight="1" x14ac:dyDescent="0.3">
      <c r="A312" s="715" t="s">
        <v>279</v>
      </c>
      <c r="B312" s="715"/>
      <c r="C312" s="715"/>
      <c r="D312" s="139"/>
      <c r="E312" s="139"/>
      <c r="F312" s="139"/>
      <c r="G312" s="139"/>
    </row>
    <row r="313" spans="1:15" ht="3.75" customHeight="1" x14ac:dyDescent="0.3"/>
    <row r="314" spans="1:15" ht="32.4" customHeight="1" x14ac:dyDescent="0.3">
      <c r="A314" s="231" t="s">
        <v>2</v>
      </c>
      <c r="B314" s="716" t="s">
        <v>3</v>
      </c>
      <c r="C314" s="716"/>
      <c r="D314" s="716"/>
      <c r="E314" s="717" t="s">
        <v>4</v>
      </c>
      <c r="F314" s="717"/>
      <c r="G314" s="717" t="s">
        <v>280</v>
      </c>
      <c r="H314" s="717"/>
      <c r="I314" s="717" t="s">
        <v>281</v>
      </c>
      <c r="J314" s="717"/>
      <c r="K314" s="717" t="s">
        <v>254</v>
      </c>
      <c r="L314" s="717"/>
      <c r="M314" s="662" t="s">
        <v>282</v>
      </c>
      <c r="N314" s="662"/>
      <c r="O314" s="284"/>
    </row>
    <row r="315" spans="1:15" ht="27" customHeight="1" x14ac:dyDescent="0.3">
      <c r="A315" s="140" t="s">
        <v>283</v>
      </c>
      <c r="B315" s="713" t="s">
        <v>284</v>
      </c>
      <c r="C315" s="713"/>
      <c r="D315" s="713"/>
      <c r="E315" s="703"/>
      <c r="F315" s="703"/>
      <c r="G315" s="698"/>
      <c r="H315" s="698"/>
      <c r="I315" s="698"/>
      <c r="J315" s="698"/>
      <c r="K315" s="704"/>
      <c r="L315" s="704"/>
      <c r="M315" s="705"/>
      <c r="N315" s="705"/>
    </row>
    <row r="316" spans="1:15" ht="26.25" customHeight="1" x14ac:dyDescent="0.3">
      <c r="A316" s="141" t="s">
        <v>285</v>
      </c>
      <c r="B316" s="710" t="s">
        <v>286</v>
      </c>
      <c r="C316" s="710"/>
      <c r="D316" s="710"/>
      <c r="E316" s="711">
        <v>2250716.41</v>
      </c>
      <c r="F316" s="711"/>
      <c r="G316" s="712">
        <v>0</v>
      </c>
      <c r="H316" s="712"/>
      <c r="I316" s="712">
        <v>0</v>
      </c>
      <c r="J316" s="712"/>
      <c r="K316" s="704"/>
      <c r="L316" s="704"/>
      <c r="M316" s="701" t="s">
        <v>567</v>
      </c>
      <c r="N316" s="701"/>
    </row>
    <row r="317" spans="1:15" ht="25.5" customHeight="1" x14ac:dyDescent="0.3">
      <c r="A317" s="141" t="s">
        <v>287</v>
      </c>
      <c r="B317" s="710" t="s">
        <v>288</v>
      </c>
      <c r="C317" s="710"/>
      <c r="D317" s="710"/>
      <c r="E317" s="711">
        <v>0</v>
      </c>
      <c r="F317" s="711"/>
      <c r="G317" s="712">
        <v>0</v>
      </c>
      <c r="H317" s="712"/>
      <c r="I317" s="712">
        <v>0</v>
      </c>
      <c r="J317" s="712"/>
      <c r="K317" s="704"/>
      <c r="L317" s="704"/>
      <c r="M317" s="701"/>
      <c r="N317" s="701"/>
    </row>
    <row r="318" spans="1:15" ht="25.5" customHeight="1" x14ac:dyDescent="0.3">
      <c r="A318" s="141" t="s">
        <v>289</v>
      </c>
      <c r="B318" s="710" t="s">
        <v>290</v>
      </c>
      <c r="C318" s="710"/>
      <c r="D318" s="710"/>
      <c r="E318" s="711">
        <v>0</v>
      </c>
      <c r="F318" s="711"/>
      <c r="G318" s="712">
        <v>0</v>
      </c>
      <c r="H318" s="712"/>
      <c r="I318" s="712">
        <v>0</v>
      </c>
      <c r="J318" s="712"/>
      <c r="K318" s="704"/>
      <c r="L318" s="704"/>
      <c r="M318" s="701"/>
      <c r="N318" s="701"/>
    </row>
    <row r="319" spans="1:15" ht="26.25" customHeight="1" x14ac:dyDescent="0.3">
      <c r="A319" s="141" t="s">
        <v>291</v>
      </c>
      <c r="B319" s="710" t="s">
        <v>292</v>
      </c>
      <c r="C319" s="710"/>
      <c r="D319" s="710"/>
      <c r="E319" s="711">
        <v>55818.04</v>
      </c>
      <c r="F319" s="711"/>
      <c r="G319" s="712">
        <v>0</v>
      </c>
      <c r="H319" s="712"/>
      <c r="I319" s="712">
        <v>0</v>
      </c>
      <c r="J319" s="712"/>
      <c r="K319" s="704"/>
      <c r="L319" s="704"/>
      <c r="M319" s="701" t="s">
        <v>567</v>
      </c>
      <c r="N319" s="701"/>
    </row>
    <row r="320" spans="1:15" ht="29.25" customHeight="1" x14ac:dyDescent="0.3">
      <c r="A320" s="141" t="s">
        <v>293</v>
      </c>
      <c r="B320" s="710" t="s">
        <v>294</v>
      </c>
      <c r="C320" s="710"/>
      <c r="D320" s="710"/>
      <c r="E320" s="711">
        <v>0</v>
      </c>
      <c r="F320" s="711"/>
      <c r="G320" s="712">
        <v>0</v>
      </c>
      <c r="H320" s="712"/>
      <c r="I320" s="712">
        <v>0</v>
      </c>
      <c r="J320" s="712"/>
      <c r="K320" s="704"/>
      <c r="L320" s="704"/>
      <c r="M320" s="701"/>
      <c r="N320" s="701"/>
    </row>
    <row r="321" spans="1:16" ht="29.25" customHeight="1" x14ac:dyDescent="0.3">
      <c r="A321" s="143"/>
      <c r="B321" s="707" t="s">
        <v>13</v>
      </c>
      <c r="C321" s="708"/>
      <c r="D321" s="709"/>
      <c r="E321" s="678">
        <f>SUM(E316:E320)</f>
        <v>2306534.4500000002</v>
      </c>
      <c r="F321" s="678"/>
      <c r="G321" s="678">
        <f>SUM(G316:G320)</f>
        <v>0</v>
      </c>
      <c r="H321" s="678"/>
      <c r="I321" s="678">
        <f>SUM(I316:I320)</f>
        <v>0</v>
      </c>
      <c r="J321" s="678"/>
      <c r="K321" s="704"/>
      <c r="L321" s="704"/>
      <c r="M321" s="681"/>
      <c r="N321" s="681"/>
    </row>
    <row r="322" spans="1:16" ht="31.5" customHeight="1" x14ac:dyDescent="0.3">
      <c r="A322" s="146"/>
      <c r="B322" s="706"/>
      <c r="C322" s="706"/>
      <c r="D322" s="706"/>
      <c r="E322" s="706"/>
      <c r="F322" s="706"/>
      <c r="G322" s="706"/>
      <c r="H322" s="706"/>
      <c r="I322" s="706"/>
      <c r="J322" s="706"/>
      <c r="K322" s="706"/>
      <c r="L322" s="706"/>
      <c r="M322" s="706"/>
      <c r="N322" s="706"/>
    </row>
    <row r="323" spans="1:16" ht="29.25" customHeight="1" x14ac:dyDescent="0.3">
      <c r="A323" s="140" t="s">
        <v>295</v>
      </c>
      <c r="B323" s="702" t="s">
        <v>296</v>
      </c>
      <c r="C323" s="702"/>
      <c r="D323" s="702"/>
      <c r="E323" s="703"/>
      <c r="F323" s="703"/>
      <c r="G323" s="698"/>
      <c r="H323" s="698"/>
      <c r="I323" s="698"/>
      <c r="J323" s="698"/>
      <c r="K323" s="704"/>
      <c r="L323" s="704"/>
      <c r="M323" s="705"/>
      <c r="N323" s="705"/>
    </row>
    <row r="324" spans="1:16" ht="32.25" customHeight="1" x14ac:dyDescent="0.3">
      <c r="A324" s="230" t="s">
        <v>297</v>
      </c>
      <c r="B324" s="699" t="s">
        <v>552</v>
      </c>
      <c r="C324" s="699"/>
      <c r="D324" s="699"/>
      <c r="E324" s="694">
        <v>8805500</v>
      </c>
      <c r="F324" s="694"/>
      <c r="G324" s="695">
        <v>0</v>
      </c>
      <c r="H324" s="695"/>
      <c r="I324" s="695">
        <v>0</v>
      </c>
      <c r="J324" s="695"/>
      <c r="K324" s="700"/>
      <c r="L324" s="700"/>
      <c r="M324" s="701"/>
      <c r="N324" s="701"/>
    </row>
    <row r="325" spans="1:16" ht="31.5" customHeight="1" x14ac:dyDescent="0.3">
      <c r="A325" s="144" t="s">
        <v>298</v>
      </c>
      <c r="B325" s="699" t="s">
        <v>299</v>
      </c>
      <c r="C325" s="699"/>
      <c r="D325" s="699"/>
      <c r="E325" s="694">
        <v>0</v>
      </c>
      <c r="F325" s="694"/>
      <c r="G325" s="695">
        <v>0</v>
      </c>
      <c r="H325" s="695"/>
      <c r="I325" s="695">
        <v>0</v>
      </c>
      <c r="J325" s="695"/>
      <c r="K325" s="700"/>
      <c r="L325" s="700"/>
      <c r="M325" s="701"/>
      <c r="N325" s="701"/>
    </row>
    <row r="326" spans="1:16" ht="30.75" customHeight="1" x14ac:dyDescent="0.3">
      <c r="A326" s="144" t="s">
        <v>300</v>
      </c>
      <c r="B326" s="693" t="s">
        <v>301</v>
      </c>
      <c r="C326" s="693"/>
      <c r="D326" s="693"/>
      <c r="E326" s="694">
        <v>0</v>
      </c>
      <c r="F326" s="694"/>
      <c r="G326" s="695">
        <v>0</v>
      </c>
      <c r="H326" s="695"/>
      <c r="I326" s="695">
        <v>0</v>
      </c>
      <c r="J326" s="695"/>
      <c r="K326" s="700"/>
      <c r="L326" s="700"/>
      <c r="M326" s="701"/>
      <c r="N326" s="701"/>
    </row>
    <row r="327" spans="1:16" ht="26.25" customHeight="1" x14ac:dyDescent="0.3">
      <c r="A327" s="145" t="s">
        <v>302</v>
      </c>
      <c r="B327" s="693" t="s">
        <v>303</v>
      </c>
      <c r="C327" s="693"/>
      <c r="D327" s="693"/>
      <c r="E327" s="694">
        <v>0</v>
      </c>
      <c r="F327" s="694"/>
      <c r="G327" s="695">
        <v>0</v>
      </c>
      <c r="H327" s="695"/>
      <c r="I327" s="695">
        <v>0</v>
      </c>
      <c r="J327" s="695"/>
      <c r="K327" s="700"/>
      <c r="L327" s="700"/>
      <c r="M327" s="701"/>
      <c r="N327" s="701"/>
    </row>
    <row r="328" spans="1:16" ht="31.5" customHeight="1" x14ac:dyDescent="0.3">
      <c r="A328" s="144" t="s">
        <v>304</v>
      </c>
      <c r="B328" s="699" t="s">
        <v>305</v>
      </c>
      <c r="C328" s="699"/>
      <c r="D328" s="699"/>
      <c r="E328" s="694">
        <v>0</v>
      </c>
      <c r="F328" s="694"/>
      <c r="G328" s="695">
        <v>0</v>
      </c>
      <c r="H328" s="695"/>
      <c r="I328" s="695">
        <v>0</v>
      </c>
      <c r="J328" s="695"/>
      <c r="K328" s="700"/>
      <c r="L328" s="700"/>
      <c r="M328" s="701"/>
      <c r="N328" s="701"/>
    </row>
    <row r="329" spans="1:16" ht="28.5" customHeight="1" x14ac:dyDescent="0.3">
      <c r="A329" s="230" t="s">
        <v>306</v>
      </c>
      <c r="B329" s="693" t="s">
        <v>307</v>
      </c>
      <c r="C329" s="693"/>
      <c r="D329" s="693"/>
      <c r="E329" s="694">
        <v>17868626.489999998</v>
      </c>
      <c r="F329" s="694"/>
      <c r="G329" s="695">
        <v>0</v>
      </c>
      <c r="H329" s="695"/>
      <c r="I329" s="696">
        <v>-159856.69</v>
      </c>
      <c r="J329" s="696"/>
      <c r="K329" s="697">
        <v>0.1</v>
      </c>
      <c r="L329" s="697"/>
      <c r="M329" s="698" t="s">
        <v>260</v>
      </c>
      <c r="N329" s="698"/>
      <c r="O329" s="263"/>
      <c r="P329" s="263"/>
    </row>
    <row r="330" spans="1:16" ht="32.25" customHeight="1" x14ac:dyDescent="0.3">
      <c r="A330" s="142"/>
      <c r="B330" s="677" t="s">
        <v>13</v>
      </c>
      <c r="C330" s="677"/>
      <c r="D330" s="677"/>
      <c r="E330" s="678">
        <f>SUM(E324:E329)</f>
        <v>26674126.489999998</v>
      </c>
      <c r="F330" s="678"/>
      <c r="G330" s="678">
        <f>SUM(G314:G329)</f>
        <v>0</v>
      </c>
      <c r="H330" s="678"/>
      <c r="I330" s="679">
        <f>I324+I325+I326+I327+I328+I329</f>
        <v>-159856.69</v>
      </c>
      <c r="J330" s="679"/>
      <c r="K330" s="680"/>
      <c r="L330" s="680"/>
      <c r="M330" s="681"/>
      <c r="N330" s="681"/>
    </row>
    <row r="331" spans="1:16" ht="26.25" customHeight="1" x14ac:dyDescent="0.3">
      <c r="A331" s="147" t="s">
        <v>74</v>
      </c>
      <c r="B331" s="147"/>
      <c r="C331" s="147"/>
      <c r="D331" s="147"/>
      <c r="E331" s="147"/>
      <c r="F331" s="147"/>
      <c r="G331" s="147"/>
    </row>
    <row r="332" spans="1:16" ht="48.75" customHeight="1" x14ac:dyDescent="0.3">
      <c r="A332" s="198" t="s">
        <v>308</v>
      </c>
      <c r="B332" s="148"/>
      <c r="C332" s="148"/>
      <c r="D332" s="148"/>
    </row>
    <row r="333" spans="1:16" ht="29.25" customHeight="1" x14ac:dyDescent="0.3"/>
    <row r="334" spans="1:16" ht="29.25" customHeight="1" x14ac:dyDescent="0.3">
      <c r="A334" s="673" t="s">
        <v>309</v>
      </c>
      <c r="B334" s="673"/>
      <c r="C334" s="673"/>
      <c r="D334" s="673"/>
      <c r="E334" s="673"/>
      <c r="F334" s="673"/>
      <c r="G334" s="673"/>
      <c r="H334" s="673"/>
      <c r="I334" s="673"/>
      <c r="J334" s="673"/>
      <c r="K334" s="673"/>
      <c r="L334" s="673"/>
      <c r="M334" s="673"/>
      <c r="N334" s="673"/>
    </row>
    <row r="335" spans="1:16" ht="25.5" customHeight="1" x14ac:dyDescent="0.3"/>
    <row r="336" spans="1:16" ht="44.25" customHeight="1" x14ac:dyDescent="0.3">
      <c r="A336" s="682" t="s">
        <v>2</v>
      </c>
      <c r="B336" s="683"/>
      <c r="C336" s="682" t="s">
        <v>582</v>
      </c>
      <c r="D336" s="686"/>
      <c r="E336" s="686"/>
      <c r="F336" s="686"/>
      <c r="G336" s="686"/>
      <c r="H336" s="683"/>
      <c r="I336" s="682" t="s">
        <v>4</v>
      </c>
      <c r="J336" s="683"/>
      <c r="K336" s="682" t="s">
        <v>585</v>
      </c>
      <c r="L336" s="686"/>
      <c r="M336" s="683"/>
    </row>
    <row r="337" spans="1:15" ht="76.5" customHeight="1" x14ac:dyDescent="0.3">
      <c r="A337" s="684" t="s">
        <v>584</v>
      </c>
      <c r="B337" s="685"/>
      <c r="C337" s="684" t="s">
        <v>586</v>
      </c>
      <c r="D337" s="689"/>
      <c r="E337" s="689"/>
      <c r="F337" s="689"/>
      <c r="G337" s="689"/>
      <c r="H337" s="685"/>
      <c r="I337" s="687">
        <v>-178165321.44</v>
      </c>
      <c r="J337" s="688"/>
      <c r="K337" s="690" t="s">
        <v>587</v>
      </c>
      <c r="L337" s="691"/>
      <c r="M337" s="692"/>
      <c r="N337" s="194"/>
      <c r="O337" s="303"/>
    </row>
    <row r="338" spans="1:15" x14ac:dyDescent="0.3">
      <c r="A338" s="674"/>
      <c r="B338" s="674"/>
      <c r="C338" s="674"/>
      <c r="D338" s="674"/>
      <c r="E338" s="674"/>
      <c r="F338" s="674"/>
      <c r="G338" s="674"/>
      <c r="H338" s="674"/>
      <c r="I338" s="675"/>
      <c r="J338" s="675"/>
      <c r="K338" s="676"/>
      <c r="L338" s="676"/>
      <c r="M338" s="676"/>
      <c r="N338" s="676"/>
    </row>
    <row r="339" spans="1:15" ht="30.75" customHeight="1" x14ac:dyDescent="0.3">
      <c r="A339" s="671" t="s">
        <v>310</v>
      </c>
      <c r="B339" s="671"/>
      <c r="C339" s="671"/>
      <c r="D339" s="671"/>
      <c r="E339" s="671"/>
      <c r="F339" s="671"/>
      <c r="G339" s="671"/>
      <c r="H339" s="671"/>
      <c r="I339" s="671"/>
      <c r="J339" s="671"/>
      <c r="K339" s="671"/>
      <c r="L339" s="671"/>
      <c r="M339" s="671"/>
      <c r="N339" s="671"/>
    </row>
    <row r="340" spans="1:15" x14ac:dyDescent="0.3">
      <c r="A340" s="669"/>
      <c r="B340" s="669"/>
      <c r="C340" s="669"/>
      <c r="D340" s="669"/>
      <c r="E340" s="669"/>
      <c r="F340" s="669"/>
      <c r="G340" s="669"/>
      <c r="H340" s="669"/>
      <c r="I340" s="670"/>
      <c r="J340" s="670"/>
      <c r="K340" s="670"/>
      <c r="L340" s="670"/>
      <c r="M340" s="670"/>
      <c r="N340" s="670"/>
    </row>
    <row r="341" spans="1:15" ht="39" customHeight="1" x14ac:dyDescent="0.3">
      <c r="A341" s="671"/>
      <c r="B341" s="671"/>
      <c r="C341" s="671"/>
      <c r="D341" s="671"/>
      <c r="E341" s="671"/>
      <c r="F341" s="671"/>
      <c r="G341" s="671"/>
      <c r="H341" s="671"/>
      <c r="I341" s="671"/>
      <c r="J341" s="671"/>
      <c r="K341" s="671"/>
      <c r="L341" s="671"/>
      <c r="M341" s="671"/>
      <c r="N341" s="671"/>
    </row>
    <row r="358" spans="1:14" ht="33" customHeight="1" x14ac:dyDescent="0.3">
      <c r="A358" s="151" t="s">
        <v>311</v>
      </c>
      <c r="B358" s="125"/>
      <c r="C358" s="125"/>
      <c r="D358" s="125"/>
      <c r="E358" s="125"/>
    </row>
    <row r="359" spans="1:14" ht="37.5" customHeight="1" x14ac:dyDescent="0.3">
      <c r="A359" s="672" t="s">
        <v>312</v>
      </c>
      <c r="B359" s="672"/>
      <c r="C359" s="672"/>
      <c r="D359" s="672"/>
      <c r="E359" s="672"/>
      <c r="F359" s="672"/>
      <c r="G359" s="672"/>
      <c r="H359" s="672"/>
      <c r="I359" s="672"/>
      <c r="J359" s="672"/>
      <c r="K359" s="672"/>
      <c r="L359" s="672"/>
      <c r="M359" s="672"/>
      <c r="N359" s="672"/>
    </row>
    <row r="361" spans="1:14" ht="30" customHeight="1" x14ac:dyDescent="0.3">
      <c r="A361" s="149" t="s">
        <v>313</v>
      </c>
    </row>
    <row r="362" spans="1:14" ht="15" customHeight="1" x14ac:dyDescent="0.3">
      <c r="A362" s="661" t="s">
        <v>2</v>
      </c>
      <c r="B362" s="661"/>
      <c r="C362" s="661" t="s">
        <v>3</v>
      </c>
      <c r="D362" s="661"/>
      <c r="E362" s="661"/>
      <c r="F362" s="661"/>
      <c r="G362" s="661"/>
      <c r="H362" s="662" t="s">
        <v>4</v>
      </c>
      <c r="I362" s="662"/>
      <c r="J362" s="663" t="s">
        <v>314</v>
      </c>
      <c r="K362" s="663"/>
      <c r="L362" s="663" t="s">
        <v>315</v>
      </c>
      <c r="M362" s="663"/>
      <c r="N362" s="663"/>
    </row>
    <row r="363" spans="1:14" x14ac:dyDescent="0.3">
      <c r="A363" s="661"/>
      <c r="B363" s="661"/>
      <c r="C363" s="661"/>
      <c r="D363" s="661"/>
      <c r="E363" s="661"/>
      <c r="F363" s="661"/>
      <c r="G363" s="661"/>
      <c r="H363" s="662"/>
      <c r="I363" s="662"/>
      <c r="J363" s="663"/>
      <c r="K363" s="663"/>
      <c r="L363" s="663"/>
      <c r="M363" s="663"/>
      <c r="N363" s="663"/>
    </row>
    <row r="364" spans="1:14" ht="42" customHeight="1" x14ac:dyDescent="0.3">
      <c r="A364" s="652" t="s">
        <v>316</v>
      </c>
      <c r="B364" s="652"/>
      <c r="C364" s="653" t="s">
        <v>317</v>
      </c>
      <c r="D364" s="653"/>
      <c r="E364" s="653"/>
      <c r="F364" s="653"/>
      <c r="G364" s="653"/>
      <c r="H364" s="654">
        <v>0</v>
      </c>
      <c r="I364" s="654"/>
      <c r="J364" s="660"/>
      <c r="K364" s="660"/>
      <c r="L364" s="660"/>
      <c r="M364" s="660"/>
      <c r="N364" s="660"/>
    </row>
    <row r="365" spans="1:14" ht="49.5" customHeight="1" x14ac:dyDescent="0.3">
      <c r="A365" s="667" t="s">
        <v>318</v>
      </c>
      <c r="B365" s="667"/>
      <c r="C365" s="652" t="s">
        <v>319</v>
      </c>
      <c r="D365" s="652"/>
      <c r="E365" s="652"/>
      <c r="F365" s="652"/>
      <c r="G365" s="652"/>
      <c r="H365" s="668">
        <v>0</v>
      </c>
      <c r="I365" s="668"/>
      <c r="J365" s="660"/>
      <c r="K365" s="660"/>
      <c r="L365" s="660"/>
      <c r="M365" s="660"/>
      <c r="N365" s="660"/>
    </row>
    <row r="366" spans="1:14" ht="57.75" customHeight="1" x14ac:dyDescent="0.3">
      <c r="A366" s="652" t="s">
        <v>320</v>
      </c>
      <c r="B366" s="652"/>
      <c r="C366" s="652" t="s">
        <v>321</v>
      </c>
      <c r="D366" s="652"/>
      <c r="E366" s="652"/>
      <c r="F366" s="652"/>
      <c r="G366" s="652"/>
      <c r="H366" s="668">
        <v>0</v>
      </c>
      <c r="I366" s="668"/>
      <c r="J366" s="660"/>
      <c r="K366" s="660"/>
      <c r="L366" s="660"/>
      <c r="M366" s="660"/>
      <c r="N366" s="660"/>
    </row>
    <row r="367" spans="1:14" ht="37.5" customHeight="1" x14ac:dyDescent="0.3">
      <c r="A367" s="652" t="s">
        <v>322</v>
      </c>
      <c r="B367" s="652"/>
      <c r="C367" s="652" t="s">
        <v>323</v>
      </c>
      <c r="D367" s="652"/>
      <c r="E367" s="652"/>
      <c r="F367" s="652"/>
      <c r="G367" s="652"/>
      <c r="H367" s="665">
        <v>0</v>
      </c>
      <c r="I367" s="665"/>
      <c r="J367" s="660"/>
      <c r="K367" s="660"/>
      <c r="L367" s="660"/>
      <c r="M367" s="660"/>
      <c r="N367" s="660"/>
    </row>
    <row r="368" spans="1:14" x14ac:dyDescent="0.3">
      <c r="A368" s="666"/>
      <c r="B368" s="666"/>
      <c r="C368" s="658" t="s">
        <v>13</v>
      </c>
      <c r="D368" s="658"/>
      <c r="E368" s="658"/>
      <c r="F368" s="658"/>
      <c r="G368" s="658"/>
      <c r="H368" s="659">
        <f>SUM(H364:H367)</f>
        <v>0</v>
      </c>
      <c r="I368" s="659"/>
      <c r="J368" s="656"/>
      <c r="K368" s="656"/>
      <c r="L368" s="656"/>
      <c r="M368" s="656"/>
      <c r="N368" s="656"/>
    </row>
    <row r="369" spans="1:14" x14ac:dyDescent="0.3">
      <c r="H369" s="411"/>
      <c r="I369" s="411"/>
      <c r="J369" s="411"/>
      <c r="K369" s="411"/>
      <c r="L369" s="411"/>
      <c r="M369" s="411"/>
      <c r="N369" s="411"/>
    </row>
    <row r="370" spans="1:14" ht="22.5" customHeight="1" x14ac:dyDescent="0.3">
      <c r="A370" s="150" t="s">
        <v>330</v>
      </c>
      <c r="C370" s="150"/>
      <c r="H370" s="664"/>
      <c r="I370" s="664"/>
      <c r="J370" s="664"/>
      <c r="K370" s="664"/>
      <c r="L370" s="664"/>
      <c r="M370" s="664"/>
      <c r="N370" s="664"/>
    </row>
    <row r="371" spans="1:14" x14ac:dyDescent="0.3">
      <c r="H371" s="411"/>
      <c r="I371" s="411"/>
      <c r="J371" s="411"/>
      <c r="K371" s="411"/>
      <c r="L371" s="411"/>
      <c r="M371" s="411"/>
      <c r="N371" s="411"/>
    </row>
    <row r="372" spans="1:14" x14ac:dyDescent="0.3">
      <c r="A372" s="661" t="s">
        <v>2</v>
      </c>
      <c r="B372" s="661"/>
      <c r="C372" s="661" t="s">
        <v>3</v>
      </c>
      <c r="D372" s="661"/>
      <c r="E372" s="661"/>
      <c r="F372" s="661"/>
      <c r="G372" s="661"/>
      <c r="H372" s="662" t="s">
        <v>4</v>
      </c>
      <c r="I372" s="662"/>
      <c r="J372" s="663" t="s">
        <v>314</v>
      </c>
      <c r="K372" s="663"/>
      <c r="L372" s="663" t="s">
        <v>315</v>
      </c>
      <c r="M372" s="663"/>
      <c r="N372" s="663"/>
    </row>
    <row r="373" spans="1:14" ht="38.25" customHeight="1" x14ac:dyDescent="0.3">
      <c r="A373" s="652" t="s">
        <v>324</v>
      </c>
      <c r="B373" s="652"/>
      <c r="C373" s="653" t="s">
        <v>325</v>
      </c>
      <c r="D373" s="653"/>
      <c r="E373" s="653"/>
      <c r="F373" s="653"/>
      <c r="G373" s="653"/>
      <c r="H373" s="654">
        <v>0</v>
      </c>
      <c r="I373" s="654"/>
      <c r="J373" s="660"/>
      <c r="K373" s="660"/>
      <c r="L373" s="660"/>
      <c r="M373" s="660"/>
      <c r="N373" s="660"/>
    </row>
    <row r="374" spans="1:14" ht="38.25" customHeight="1" x14ac:dyDescent="0.3">
      <c r="A374" s="652" t="s">
        <v>326</v>
      </c>
      <c r="B374" s="652"/>
      <c r="C374" s="653" t="s">
        <v>327</v>
      </c>
      <c r="D374" s="653"/>
      <c r="E374" s="653"/>
      <c r="F374" s="653"/>
      <c r="G374" s="653"/>
      <c r="H374" s="654">
        <v>0</v>
      </c>
      <c r="I374" s="654"/>
      <c r="J374" s="655"/>
      <c r="K374" s="655"/>
      <c r="L374" s="656"/>
      <c r="M374" s="656"/>
      <c r="N374" s="656"/>
    </row>
    <row r="375" spans="1:14" ht="38.25" customHeight="1" x14ac:dyDescent="0.3">
      <c r="A375" s="652" t="s">
        <v>328</v>
      </c>
      <c r="B375" s="652"/>
      <c r="C375" s="653" t="s">
        <v>329</v>
      </c>
      <c r="D375" s="653"/>
      <c r="E375" s="653"/>
      <c r="F375" s="653"/>
      <c r="G375" s="653"/>
      <c r="H375" s="654">
        <v>0</v>
      </c>
      <c r="I375" s="654"/>
      <c r="J375" s="655"/>
      <c r="K375" s="655"/>
      <c r="L375" s="656"/>
      <c r="M375" s="656"/>
      <c r="N375" s="656"/>
    </row>
    <row r="376" spans="1:14" x14ac:dyDescent="0.3">
      <c r="A376" s="657"/>
      <c r="B376" s="657"/>
      <c r="C376" s="658" t="s">
        <v>13</v>
      </c>
      <c r="D376" s="658"/>
      <c r="E376" s="658"/>
      <c r="F376" s="658"/>
      <c r="G376" s="658"/>
      <c r="H376" s="659">
        <v>0</v>
      </c>
      <c r="I376" s="659"/>
      <c r="J376" s="656"/>
      <c r="K376" s="656"/>
      <c r="L376" s="656"/>
      <c r="M376" s="656"/>
      <c r="N376" s="656"/>
    </row>
    <row r="377" spans="1:14" ht="49.5" customHeight="1" x14ac:dyDescent="0.3">
      <c r="A377" s="641" t="s">
        <v>74</v>
      </c>
      <c r="B377" s="641"/>
      <c r="C377" s="641"/>
      <c r="D377" s="641"/>
      <c r="E377" s="641"/>
      <c r="F377" s="641"/>
      <c r="G377" s="641"/>
      <c r="H377" s="641"/>
      <c r="I377" s="641"/>
      <c r="J377" s="641"/>
      <c r="K377" s="641"/>
      <c r="L377" s="641"/>
      <c r="M377" s="641"/>
      <c r="N377" s="641"/>
    </row>
    <row r="378" spans="1:14" ht="25.2" customHeight="1" x14ac:dyDescent="0.3">
      <c r="A378" s="152" t="s">
        <v>331</v>
      </c>
      <c r="B378" s="152"/>
      <c r="C378" s="152"/>
      <c r="D378" s="152"/>
      <c r="E378" s="152"/>
      <c r="F378" s="152"/>
      <c r="G378" s="152"/>
    </row>
    <row r="379" spans="1:14" ht="23.4" customHeight="1" x14ac:dyDescent="0.5">
      <c r="A379" s="152" t="s">
        <v>332</v>
      </c>
      <c r="B379" s="152"/>
      <c r="C379" s="152"/>
      <c r="D379" s="152"/>
      <c r="E379" s="152"/>
      <c r="F379" s="152"/>
      <c r="G379" s="152"/>
      <c r="I379" s="266"/>
      <c r="J379" s="266"/>
      <c r="K379" s="266"/>
      <c r="M379" s="307"/>
      <c r="N379" s="263"/>
    </row>
    <row r="380" spans="1:14" ht="15" customHeight="1" x14ac:dyDescent="0.3">
      <c r="G380" s="41"/>
      <c r="M380" s="307"/>
    </row>
    <row r="381" spans="1:14" ht="39" customHeight="1" x14ac:dyDescent="0.3">
      <c r="A381" s="568" t="s">
        <v>333</v>
      </c>
      <c r="B381" s="568"/>
      <c r="C381" s="568"/>
      <c r="D381" s="568"/>
      <c r="E381" s="568"/>
      <c r="F381" s="568"/>
      <c r="G381" s="568"/>
      <c r="H381" s="568"/>
      <c r="I381" s="568"/>
      <c r="J381" s="568"/>
      <c r="K381" s="568"/>
      <c r="L381" s="568"/>
      <c r="M381" s="568"/>
      <c r="N381" s="568"/>
    </row>
    <row r="382" spans="1:14" ht="18" customHeight="1" x14ac:dyDescent="0.3"/>
    <row r="383" spans="1:14" ht="15" customHeight="1" x14ac:dyDescent="0.3">
      <c r="A383" s="642" t="s">
        <v>2</v>
      </c>
      <c r="B383" s="642" t="s">
        <v>3</v>
      </c>
      <c r="C383" s="642"/>
      <c r="D383" s="642"/>
      <c r="E383" s="642"/>
      <c r="F383" s="648" t="s">
        <v>4</v>
      </c>
      <c r="G383" s="649"/>
      <c r="H383" s="1066" t="s">
        <v>200</v>
      </c>
      <c r="I383" s="1067"/>
      <c r="J383" s="643">
        <v>180</v>
      </c>
      <c r="K383" s="643">
        <v>365</v>
      </c>
      <c r="L383" s="643"/>
      <c r="M383" s="1070" t="s">
        <v>201</v>
      </c>
      <c r="N383" s="1070" t="s">
        <v>583</v>
      </c>
    </row>
    <row r="384" spans="1:14" x14ac:dyDescent="0.3">
      <c r="A384" s="642"/>
      <c r="B384" s="642"/>
      <c r="C384" s="642"/>
      <c r="D384" s="642"/>
      <c r="E384" s="642"/>
      <c r="F384" s="650"/>
      <c r="G384" s="651"/>
      <c r="H384" s="1068"/>
      <c r="I384" s="1069"/>
      <c r="J384" s="643"/>
      <c r="K384" s="643"/>
      <c r="L384" s="643"/>
      <c r="M384" s="1071"/>
      <c r="N384" s="1071"/>
    </row>
    <row r="385" spans="1:16" ht="33.6" customHeight="1" x14ac:dyDescent="0.3">
      <c r="A385" s="159" t="s">
        <v>334</v>
      </c>
      <c r="B385" s="638" t="s">
        <v>335</v>
      </c>
      <c r="C385" s="638"/>
      <c r="D385" s="638"/>
      <c r="E385" s="638"/>
      <c r="F385" s="646"/>
      <c r="G385" s="647"/>
      <c r="H385" s="630"/>
      <c r="I385" s="631"/>
      <c r="J385" s="225"/>
      <c r="K385" s="639"/>
      <c r="L385" s="639"/>
      <c r="M385" s="288"/>
      <c r="N385" s="288"/>
    </row>
    <row r="386" spans="1:16" ht="41.25" customHeight="1" x14ac:dyDescent="0.3">
      <c r="A386" s="160" t="s">
        <v>336</v>
      </c>
      <c r="B386" s="640" t="s">
        <v>337</v>
      </c>
      <c r="C386" s="640"/>
      <c r="D386" s="640"/>
      <c r="E386" s="640"/>
      <c r="F386" s="644">
        <v>90337880.530000001</v>
      </c>
      <c r="G386" s="645"/>
      <c r="H386" s="634">
        <v>29298806.199999999</v>
      </c>
      <c r="I386" s="635"/>
      <c r="J386" s="275">
        <v>16566570.58</v>
      </c>
      <c r="K386" s="633">
        <v>18654268.870000001</v>
      </c>
      <c r="L386" s="633"/>
      <c r="M386" s="288">
        <v>25818234.879999999</v>
      </c>
      <c r="N386" s="1063" t="s">
        <v>589</v>
      </c>
      <c r="O386" s="263"/>
    </row>
    <row r="387" spans="1:16" ht="37.5" customHeight="1" x14ac:dyDescent="0.3">
      <c r="A387" s="158" t="s">
        <v>338</v>
      </c>
      <c r="B387" s="632" t="s">
        <v>339</v>
      </c>
      <c r="C387" s="632"/>
      <c r="D387" s="632"/>
      <c r="E387" s="632"/>
      <c r="F387" s="634">
        <v>963929067</v>
      </c>
      <c r="G387" s="635"/>
      <c r="H387" s="634">
        <v>42915506.460000001</v>
      </c>
      <c r="I387" s="635"/>
      <c r="J387" s="275">
        <v>31535348.140000001</v>
      </c>
      <c r="K387" s="633">
        <v>18986420.68</v>
      </c>
      <c r="L387" s="633"/>
      <c r="M387" s="288">
        <v>870491791.72000003</v>
      </c>
      <c r="N387" s="1064"/>
      <c r="O387" s="263"/>
    </row>
    <row r="388" spans="1:16" ht="36.75" customHeight="1" x14ac:dyDescent="0.3">
      <c r="A388" s="158" t="s">
        <v>340</v>
      </c>
      <c r="B388" s="632" t="s">
        <v>341</v>
      </c>
      <c r="C388" s="632"/>
      <c r="D388" s="632"/>
      <c r="E388" s="632"/>
      <c r="F388" s="634">
        <v>40245442.979999997</v>
      </c>
      <c r="G388" s="635"/>
      <c r="H388" s="634">
        <v>13353868.25</v>
      </c>
      <c r="I388" s="635"/>
      <c r="J388" s="274">
        <v>149354.20000000001</v>
      </c>
      <c r="K388" s="633">
        <v>8518828.6699999999</v>
      </c>
      <c r="L388" s="633"/>
      <c r="M388" s="288">
        <v>18223391.859999999</v>
      </c>
      <c r="N388" s="1065"/>
      <c r="O388" s="263"/>
    </row>
    <row r="389" spans="1:16" ht="33.75" customHeight="1" x14ac:dyDescent="0.3">
      <c r="A389" s="158" t="s">
        <v>342</v>
      </c>
      <c r="B389" s="632" t="s">
        <v>343</v>
      </c>
      <c r="C389" s="632"/>
      <c r="D389" s="632"/>
      <c r="E389" s="632"/>
      <c r="F389" s="634">
        <f t="shared" ref="F389:F391" si="0">H389+J389+K389+M389</f>
        <v>0</v>
      </c>
      <c r="G389" s="635"/>
      <c r="H389" s="634">
        <v>0</v>
      </c>
      <c r="I389" s="635"/>
      <c r="J389" s="274">
        <v>0</v>
      </c>
      <c r="K389" s="633"/>
      <c r="L389" s="633"/>
      <c r="M389" s="288">
        <v>0</v>
      </c>
      <c r="N389" s="288"/>
      <c r="O389" s="263"/>
    </row>
    <row r="390" spans="1:16" ht="38.25" customHeight="1" x14ac:dyDescent="0.3">
      <c r="A390" s="156" t="s">
        <v>344</v>
      </c>
      <c r="B390" s="632" t="s">
        <v>345</v>
      </c>
      <c r="C390" s="632"/>
      <c r="D390" s="632"/>
      <c r="E390" s="632"/>
      <c r="F390" s="634">
        <f t="shared" si="0"/>
        <v>0</v>
      </c>
      <c r="G390" s="635"/>
      <c r="H390" s="634">
        <v>0</v>
      </c>
      <c r="I390" s="635"/>
      <c r="J390" s="274">
        <v>0</v>
      </c>
      <c r="K390" s="633">
        <v>0</v>
      </c>
      <c r="L390" s="633"/>
      <c r="M390" s="288">
        <v>0</v>
      </c>
      <c r="N390" s="288"/>
      <c r="O390" s="263"/>
      <c r="P390" s="263"/>
    </row>
    <row r="391" spans="1:16" ht="51" customHeight="1" x14ac:dyDescent="0.3">
      <c r="A391" s="158" t="s">
        <v>346</v>
      </c>
      <c r="B391" s="632" t="s">
        <v>347</v>
      </c>
      <c r="C391" s="632"/>
      <c r="D391" s="632"/>
      <c r="E391" s="632"/>
      <c r="F391" s="634">
        <f t="shared" si="0"/>
        <v>1290555.3700000001</v>
      </c>
      <c r="G391" s="635"/>
      <c r="H391" s="634">
        <v>0</v>
      </c>
      <c r="I391" s="635"/>
      <c r="J391" s="274">
        <v>0</v>
      </c>
      <c r="K391" s="633">
        <v>0</v>
      </c>
      <c r="L391" s="633"/>
      <c r="M391" s="288">
        <v>1290555.3700000001</v>
      </c>
      <c r="N391" s="1063" t="s">
        <v>589</v>
      </c>
      <c r="O391" s="263"/>
    </row>
    <row r="392" spans="1:16" ht="42.75" customHeight="1" x14ac:dyDescent="0.3">
      <c r="A392" s="158" t="s">
        <v>348</v>
      </c>
      <c r="B392" s="632" t="s">
        <v>349</v>
      </c>
      <c r="C392" s="632"/>
      <c r="D392" s="632"/>
      <c r="E392" s="632"/>
      <c r="F392" s="634">
        <v>521991137.44</v>
      </c>
      <c r="G392" s="635"/>
      <c r="H392" s="634">
        <v>48278883.229999997</v>
      </c>
      <c r="I392" s="635"/>
      <c r="J392" s="286">
        <v>29512390.66</v>
      </c>
      <c r="K392" s="633">
        <v>14573122.74</v>
      </c>
      <c r="L392" s="633"/>
      <c r="M392" s="288">
        <v>429626740.81</v>
      </c>
      <c r="N392" s="1065"/>
      <c r="O392" s="263"/>
      <c r="P392" s="263"/>
    </row>
    <row r="393" spans="1:16" ht="39.6" x14ac:dyDescent="0.3">
      <c r="A393" s="157" t="s">
        <v>350</v>
      </c>
      <c r="B393" s="632" t="s">
        <v>351</v>
      </c>
      <c r="C393" s="632"/>
      <c r="D393" s="632"/>
      <c r="E393" s="632"/>
      <c r="F393" s="634">
        <f t="shared" ref="F393" si="1">H393+J393+K393+M393</f>
        <v>0</v>
      </c>
      <c r="G393" s="635"/>
      <c r="H393" s="634">
        <v>0</v>
      </c>
      <c r="I393" s="635"/>
      <c r="J393" s="274">
        <v>0</v>
      </c>
      <c r="K393" s="633">
        <v>0</v>
      </c>
      <c r="L393" s="633"/>
      <c r="M393" s="288">
        <v>0</v>
      </c>
      <c r="N393" s="288"/>
      <c r="O393" s="263"/>
    </row>
    <row r="394" spans="1:16" ht="35.4" customHeight="1" x14ac:dyDescent="0.3">
      <c r="A394" s="158" t="s">
        <v>352</v>
      </c>
      <c r="B394" s="632" t="s">
        <v>353</v>
      </c>
      <c r="C394" s="632"/>
      <c r="D394" s="632"/>
      <c r="E394" s="632"/>
      <c r="F394" s="634">
        <v>251578252.13999999</v>
      </c>
      <c r="G394" s="635"/>
      <c r="H394" s="636">
        <v>13909.08</v>
      </c>
      <c r="I394" s="637"/>
      <c r="J394" s="274">
        <v>10000000</v>
      </c>
      <c r="K394" s="633">
        <v>11475</v>
      </c>
      <c r="L394" s="633"/>
      <c r="M394" s="288">
        <v>241552868.06</v>
      </c>
      <c r="N394" s="287" t="s">
        <v>589</v>
      </c>
      <c r="O394" s="263"/>
    </row>
    <row r="395" spans="1:16" ht="9" customHeight="1" x14ac:dyDescent="0.3">
      <c r="A395" s="153"/>
      <c r="B395" s="620"/>
      <c r="C395" s="620"/>
      <c r="D395" s="620"/>
      <c r="E395" s="620"/>
      <c r="F395" s="626"/>
      <c r="G395" s="627"/>
      <c r="H395" s="630"/>
      <c r="I395" s="631"/>
      <c r="J395" s="224" t="s">
        <v>354</v>
      </c>
      <c r="K395" s="621"/>
      <c r="L395" s="621"/>
      <c r="M395" s="621"/>
      <c r="N395" s="621"/>
      <c r="O395" s="263"/>
    </row>
    <row r="396" spans="1:16" ht="23.25" customHeight="1" x14ac:dyDescent="0.3">
      <c r="A396" s="153"/>
      <c r="B396" s="622" t="s">
        <v>13</v>
      </c>
      <c r="C396" s="622"/>
      <c r="D396" s="622"/>
      <c r="E396" s="622"/>
      <c r="F396" s="624">
        <f>SUM(F386:F395)</f>
        <v>1869372335.46</v>
      </c>
      <c r="G396" s="625"/>
      <c r="H396" s="628">
        <f>SUM(H386:H395)</f>
        <v>133860973.21999998</v>
      </c>
      <c r="I396" s="629"/>
      <c r="J396" s="206">
        <f>SUM(J386:J395)</f>
        <v>87763663.579999998</v>
      </c>
      <c r="K396" s="623">
        <f>SUM(K386:K395)</f>
        <v>60744115.960000001</v>
      </c>
      <c r="L396" s="623"/>
      <c r="M396" s="206">
        <f>SUM(M386:M395)</f>
        <v>1587003582.7</v>
      </c>
      <c r="N396" s="206"/>
      <c r="O396" s="263"/>
    </row>
    <row r="397" spans="1:16" ht="21.75" customHeight="1" x14ac:dyDescent="0.3">
      <c r="A397" s="154" t="s">
        <v>355</v>
      </c>
      <c r="B397" s="154"/>
      <c r="C397" s="154"/>
      <c r="D397" s="154"/>
      <c r="E397" s="154"/>
      <c r="F397" s="154"/>
      <c r="G397" s="155"/>
    </row>
    <row r="398" spans="1:16" ht="31.5" customHeight="1" x14ac:dyDescent="0.3">
      <c r="A398" s="161" t="s">
        <v>356</v>
      </c>
      <c r="B398" s="161"/>
      <c r="C398" s="161"/>
      <c r="D398" s="161"/>
      <c r="E398" s="161"/>
    </row>
    <row r="400" spans="1:16" ht="33.75" customHeight="1" x14ac:dyDescent="0.3">
      <c r="A400" s="616" t="s">
        <v>357</v>
      </c>
      <c r="B400" s="616"/>
      <c r="C400" s="616"/>
      <c r="D400" s="616"/>
      <c r="E400" s="616"/>
      <c r="F400" s="616"/>
      <c r="G400" s="616"/>
      <c r="H400" s="616"/>
      <c r="I400" s="616"/>
      <c r="J400" s="616"/>
      <c r="K400" s="616"/>
      <c r="L400" s="616"/>
      <c r="M400" s="616"/>
      <c r="N400" s="616"/>
    </row>
    <row r="402" spans="1:14" ht="15" customHeight="1" x14ac:dyDescent="0.3">
      <c r="A402" s="617" t="s">
        <v>2</v>
      </c>
      <c r="B402" s="617"/>
      <c r="C402" s="617" t="s">
        <v>3</v>
      </c>
      <c r="D402" s="617"/>
      <c r="E402" s="617"/>
      <c r="F402" s="617"/>
      <c r="G402" s="617"/>
      <c r="H402" s="618" t="s">
        <v>4</v>
      </c>
      <c r="I402" s="618"/>
      <c r="J402" s="619" t="s">
        <v>314</v>
      </c>
      <c r="K402" s="619"/>
      <c r="L402" s="619" t="s">
        <v>358</v>
      </c>
      <c r="M402" s="619"/>
      <c r="N402" s="619"/>
    </row>
    <row r="403" spans="1:14" x14ac:dyDescent="0.3">
      <c r="A403" s="617"/>
      <c r="B403" s="617"/>
      <c r="C403" s="617"/>
      <c r="D403" s="617"/>
      <c r="E403" s="617"/>
      <c r="F403" s="617"/>
      <c r="G403" s="617"/>
      <c r="H403" s="618"/>
      <c r="I403" s="618"/>
      <c r="J403" s="619"/>
      <c r="K403" s="619"/>
      <c r="L403" s="619"/>
      <c r="M403" s="619"/>
      <c r="N403" s="619"/>
    </row>
    <row r="404" spans="1:14" ht="24" customHeight="1" x14ac:dyDescent="0.3">
      <c r="A404" s="596" t="s">
        <v>489</v>
      </c>
      <c r="B404" s="597"/>
      <c r="C404" s="598" t="s">
        <v>488</v>
      </c>
      <c r="D404" s="599"/>
      <c r="E404" s="599"/>
      <c r="F404" s="599"/>
      <c r="G404" s="600"/>
      <c r="H404" s="611">
        <f>SUM(H405:I409)</f>
        <v>0</v>
      </c>
      <c r="I404" s="612"/>
      <c r="J404" s="613"/>
      <c r="K404" s="614"/>
      <c r="L404" s="613"/>
      <c r="M404" s="615"/>
      <c r="N404" s="614"/>
    </row>
    <row r="405" spans="1:14" ht="43.5" customHeight="1" x14ac:dyDescent="0.3">
      <c r="A405" s="594" t="s">
        <v>359</v>
      </c>
      <c r="B405" s="594"/>
      <c r="C405" s="587" t="s">
        <v>360</v>
      </c>
      <c r="D405" s="587"/>
      <c r="E405" s="587"/>
      <c r="F405" s="587"/>
      <c r="G405" s="587"/>
      <c r="H405" s="595">
        <v>0</v>
      </c>
      <c r="I405" s="595"/>
      <c r="J405" s="589"/>
      <c r="K405" s="589"/>
      <c r="L405" s="590"/>
      <c r="M405" s="590"/>
      <c r="N405" s="590"/>
    </row>
    <row r="406" spans="1:14" ht="45.6" customHeight="1" x14ac:dyDescent="0.3">
      <c r="A406" s="594" t="s">
        <v>361</v>
      </c>
      <c r="B406" s="594"/>
      <c r="C406" s="587" t="s">
        <v>362</v>
      </c>
      <c r="D406" s="587"/>
      <c r="E406" s="587"/>
      <c r="F406" s="587"/>
      <c r="G406" s="587"/>
      <c r="H406" s="595">
        <v>0</v>
      </c>
      <c r="I406" s="595"/>
      <c r="J406" s="589"/>
      <c r="K406" s="589"/>
      <c r="L406" s="590"/>
      <c r="M406" s="590"/>
      <c r="N406" s="590"/>
    </row>
    <row r="407" spans="1:14" ht="49.5" customHeight="1" x14ac:dyDescent="0.3">
      <c r="A407" s="594" t="s">
        <v>363</v>
      </c>
      <c r="B407" s="594"/>
      <c r="C407" s="587" t="s">
        <v>364</v>
      </c>
      <c r="D407" s="587"/>
      <c r="E407" s="587"/>
      <c r="F407" s="587"/>
      <c r="G407" s="587"/>
      <c r="H407" s="595">
        <v>0</v>
      </c>
      <c r="I407" s="595"/>
      <c r="J407" s="589"/>
      <c r="K407" s="589"/>
      <c r="L407" s="590"/>
      <c r="M407" s="590"/>
      <c r="N407" s="590"/>
    </row>
    <row r="408" spans="1:14" ht="44.4" customHeight="1" x14ac:dyDescent="0.3">
      <c r="A408" s="608" t="s">
        <v>365</v>
      </c>
      <c r="B408" s="608"/>
      <c r="C408" s="609" t="s">
        <v>366</v>
      </c>
      <c r="D408" s="609"/>
      <c r="E408" s="609"/>
      <c r="F408" s="609"/>
      <c r="G408" s="609"/>
      <c r="H408" s="595">
        <v>0</v>
      </c>
      <c r="I408" s="595"/>
      <c r="J408" s="589"/>
      <c r="K408" s="589"/>
      <c r="L408" s="590"/>
      <c r="M408" s="590"/>
      <c r="N408" s="590"/>
    </row>
    <row r="409" spans="1:14" ht="29.25" customHeight="1" x14ac:dyDescent="0.3">
      <c r="A409" s="594" t="s">
        <v>367</v>
      </c>
      <c r="B409" s="594"/>
      <c r="C409" s="610" t="s">
        <v>368</v>
      </c>
      <c r="D409" s="610"/>
      <c r="E409" s="610"/>
      <c r="F409" s="610"/>
      <c r="G409" s="610"/>
      <c r="H409" s="595">
        <v>0</v>
      </c>
      <c r="I409" s="595"/>
      <c r="J409" s="589"/>
      <c r="K409" s="589"/>
      <c r="L409" s="590"/>
      <c r="M409" s="590"/>
      <c r="N409" s="590"/>
    </row>
    <row r="410" spans="1:14" ht="50.25" customHeight="1" x14ac:dyDescent="0.3">
      <c r="A410" s="596" t="s">
        <v>486</v>
      </c>
      <c r="B410" s="597"/>
      <c r="C410" s="598" t="s">
        <v>487</v>
      </c>
      <c r="D410" s="599"/>
      <c r="E410" s="599"/>
      <c r="F410" s="599"/>
      <c r="G410" s="600"/>
      <c r="H410" s="601">
        <f>SUM(H411:I414)</f>
        <v>0</v>
      </c>
      <c r="I410" s="602"/>
      <c r="J410" s="603"/>
      <c r="K410" s="604"/>
      <c r="L410" s="605"/>
      <c r="M410" s="606"/>
      <c r="N410" s="607"/>
    </row>
    <row r="411" spans="1:14" ht="27" customHeight="1" x14ac:dyDescent="0.3">
      <c r="A411" s="594" t="s">
        <v>369</v>
      </c>
      <c r="B411" s="594"/>
      <c r="C411" s="594" t="s">
        <v>370</v>
      </c>
      <c r="D411" s="594"/>
      <c r="E411" s="594"/>
      <c r="F411" s="594"/>
      <c r="G411" s="594"/>
      <c r="H411" s="595">
        <v>0</v>
      </c>
      <c r="I411" s="595"/>
      <c r="J411" s="589"/>
      <c r="K411" s="589"/>
      <c r="L411" s="590"/>
      <c r="M411" s="590"/>
      <c r="N411" s="590"/>
    </row>
    <row r="412" spans="1:14" ht="24" customHeight="1" x14ac:dyDescent="0.3">
      <c r="A412" s="594" t="s">
        <v>371</v>
      </c>
      <c r="B412" s="594"/>
      <c r="C412" s="594" t="s">
        <v>372</v>
      </c>
      <c r="D412" s="594"/>
      <c r="E412" s="594"/>
      <c r="F412" s="594"/>
      <c r="G412" s="594"/>
      <c r="H412" s="595">
        <v>0</v>
      </c>
      <c r="I412" s="595"/>
      <c r="J412" s="589"/>
      <c r="K412" s="589"/>
      <c r="L412" s="590"/>
      <c r="M412" s="590"/>
      <c r="N412" s="590"/>
    </row>
    <row r="413" spans="1:14" ht="22.5" customHeight="1" x14ac:dyDescent="0.3">
      <c r="A413" s="594" t="s">
        <v>373</v>
      </c>
      <c r="B413" s="594"/>
      <c r="C413" s="594" t="s">
        <v>374</v>
      </c>
      <c r="D413" s="594"/>
      <c r="E413" s="594"/>
      <c r="F413" s="594"/>
      <c r="G413" s="594"/>
      <c r="H413" s="595">
        <v>0</v>
      </c>
      <c r="I413" s="595"/>
      <c r="J413" s="589"/>
      <c r="K413" s="589"/>
      <c r="L413" s="590"/>
      <c r="M413" s="590"/>
      <c r="N413" s="590"/>
    </row>
    <row r="414" spans="1:14" ht="37.5" customHeight="1" x14ac:dyDescent="0.3">
      <c r="A414" s="585" t="s">
        <v>375</v>
      </c>
      <c r="B414" s="586"/>
      <c r="C414" s="587" t="s">
        <v>376</v>
      </c>
      <c r="D414" s="587"/>
      <c r="E414" s="587"/>
      <c r="F414" s="587"/>
      <c r="G414" s="587"/>
      <c r="H414" s="588">
        <v>0</v>
      </c>
      <c r="I414" s="588"/>
      <c r="J414" s="589"/>
      <c r="K414" s="589"/>
      <c r="L414" s="590"/>
      <c r="M414" s="590"/>
      <c r="N414" s="590"/>
    </row>
    <row r="415" spans="1:14" ht="27" customHeight="1" x14ac:dyDescent="0.3">
      <c r="A415" s="591"/>
      <c r="B415" s="591"/>
      <c r="C415" s="592" t="s">
        <v>13</v>
      </c>
      <c r="D415" s="592"/>
      <c r="E415" s="592"/>
      <c r="F415" s="592"/>
      <c r="G415" s="592"/>
      <c r="H415" s="593">
        <f>H410+H404</f>
        <v>0</v>
      </c>
      <c r="I415" s="593"/>
      <c r="J415" s="590"/>
      <c r="K415" s="590"/>
      <c r="L415" s="590"/>
      <c r="M415" s="590"/>
      <c r="N415" s="590"/>
    </row>
    <row r="416" spans="1:14" ht="4.95" customHeight="1" x14ac:dyDescent="0.3">
      <c r="A416" s="162"/>
      <c r="B416" s="163"/>
      <c r="C416" s="164"/>
      <c r="D416" s="165"/>
      <c r="E416" s="165"/>
      <c r="H416" s="205"/>
      <c r="I416" s="205"/>
    </row>
    <row r="417" spans="1:14" ht="15" customHeight="1" x14ac:dyDescent="0.3">
      <c r="A417" s="584" t="s">
        <v>310</v>
      </c>
      <c r="B417" s="584"/>
      <c r="C417" s="584"/>
      <c r="D417" s="584"/>
      <c r="E417" s="584"/>
      <c r="F417" s="584"/>
      <c r="G417" s="584"/>
      <c r="H417" s="584"/>
      <c r="I417" s="584"/>
      <c r="J417" s="584"/>
      <c r="K417" s="584"/>
      <c r="L417" s="584"/>
      <c r="M417" s="584"/>
      <c r="N417" s="584"/>
    </row>
    <row r="419" spans="1:14" ht="25.8" customHeight="1" x14ac:dyDescent="0.3">
      <c r="A419" s="166" t="s">
        <v>377</v>
      </c>
      <c r="B419" s="166"/>
      <c r="C419" s="166"/>
      <c r="D419" s="166"/>
      <c r="E419" s="166"/>
      <c r="F419" s="166"/>
    </row>
    <row r="421" spans="1:14" ht="27" customHeight="1" x14ac:dyDescent="0.3">
      <c r="A421" s="574" t="s">
        <v>378</v>
      </c>
      <c r="B421" s="574"/>
      <c r="C421" s="574"/>
      <c r="D421" s="574"/>
      <c r="E421" s="574"/>
      <c r="F421" s="574"/>
      <c r="G421" s="574"/>
      <c r="H421" s="574"/>
      <c r="I421" s="574"/>
      <c r="J421" s="574"/>
      <c r="K421" s="574"/>
      <c r="L421" s="574"/>
      <c r="M421" s="574"/>
      <c r="N421" s="574"/>
    </row>
    <row r="423" spans="1:14" ht="25.5" customHeight="1" x14ac:dyDescent="0.3">
      <c r="A423" s="575" t="s">
        <v>2</v>
      </c>
      <c r="B423" s="575"/>
      <c r="C423" s="575" t="s">
        <v>3</v>
      </c>
      <c r="D423" s="575"/>
      <c r="E423" s="575"/>
      <c r="F423" s="575"/>
      <c r="G423" s="575"/>
      <c r="H423" s="576" t="s">
        <v>4</v>
      </c>
      <c r="I423" s="576"/>
      <c r="J423" s="221" t="s">
        <v>178</v>
      </c>
      <c r="K423" s="577" t="s">
        <v>314</v>
      </c>
      <c r="L423" s="577"/>
      <c r="M423" s="577" t="s">
        <v>238</v>
      </c>
      <c r="N423" s="577"/>
    </row>
    <row r="424" spans="1:14" ht="43.5" customHeight="1" x14ac:dyDescent="0.3">
      <c r="A424" s="579" t="s">
        <v>379</v>
      </c>
      <c r="B424" s="579"/>
      <c r="C424" s="572" t="s">
        <v>380</v>
      </c>
      <c r="D424" s="572"/>
      <c r="E424" s="572"/>
      <c r="F424" s="572"/>
      <c r="G424" s="572"/>
      <c r="H424" s="580">
        <v>70889634.019999996</v>
      </c>
      <c r="I424" s="580"/>
      <c r="J424" s="167"/>
      <c r="K424" s="581" t="s">
        <v>381</v>
      </c>
      <c r="L424" s="582"/>
      <c r="M424" s="554"/>
      <c r="N424" s="554"/>
    </row>
    <row r="425" spans="1:14" ht="39" customHeight="1" x14ac:dyDescent="0.3">
      <c r="A425" s="571" t="s">
        <v>382</v>
      </c>
      <c r="B425" s="571"/>
      <c r="C425" s="572" t="s">
        <v>383</v>
      </c>
      <c r="D425" s="572"/>
      <c r="E425" s="572"/>
      <c r="F425" s="572"/>
      <c r="G425" s="572"/>
      <c r="H425" s="566">
        <v>0</v>
      </c>
      <c r="I425" s="566"/>
      <c r="J425" s="223"/>
      <c r="K425" s="583"/>
      <c r="L425" s="583"/>
      <c r="M425" s="554"/>
      <c r="N425" s="554"/>
    </row>
    <row r="426" spans="1:14" ht="47.25" customHeight="1" x14ac:dyDescent="0.3">
      <c r="A426" s="571" t="s">
        <v>384</v>
      </c>
      <c r="B426" s="571"/>
      <c r="C426" s="572" t="s">
        <v>385</v>
      </c>
      <c r="D426" s="572"/>
      <c r="E426" s="572"/>
      <c r="F426" s="572"/>
      <c r="G426" s="572"/>
      <c r="H426" s="566">
        <v>0</v>
      </c>
      <c r="I426" s="566"/>
      <c r="J426" s="223"/>
      <c r="K426" s="554"/>
      <c r="L426" s="554"/>
      <c r="M426" s="554"/>
      <c r="N426" s="554"/>
    </row>
    <row r="427" spans="1:14" ht="48" customHeight="1" x14ac:dyDescent="0.3">
      <c r="A427" s="578" t="s">
        <v>74</v>
      </c>
      <c r="B427" s="578"/>
      <c r="C427" s="578"/>
      <c r="D427" s="578"/>
      <c r="E427" s="578"/>
      <c r="F427" s="578"/>
      <c r="G427" s="578"/>
      <c r="H427" s="578"/>
      <c r="I427" s="578"/>
      <c r="J427" s="578"/>
      <c r="K427" s="578"/>
      <c r="L427" s="578"/>
      <c r="M427" s="578"/>
      <c r="N427" s="578"/>
    </row>
    <row r="428" spans="1:14" x14ac:dyDescent="0.3">
      <c r="A428" s="166" t="s">
        <v>386</v>
      </c>
      <c r="B428" s="166"/>
      <c r="C428" s="166"/>
      <c r="D428" s="166"/>
      <c r="E428" s="166"/>
      <c r="F428" s="166"/>
    </row>
    <row r="430" spans="1:14" ht="37.5" customHeight="1" x14ac:dyDescent="0.3">
      <c r="A430" s="574" t="s">
        <v>387</v>
      </c>
      <c r="B430" s="574"/>
      <c r="C430" s="574"/>
      <c r="D430" s="574"/>
      <c r="E430" s="574"/>
      <c r="F430" s="574"/>
      <c r="G430" s="574"/>
      <c r="H430" s="574"/>
      <c r="I430" s="574"/>
      <c r="J430" s="574"/>
      <c r="K430" s="574"/>
      <c r="L430" s="574"/>
      <c r="M430" s="574"/>
      <c r="N430" s="574"/>
    </row>
    <row r="432" spans="1:14" ht="25.5" customHeight="1" x14ac:dyDescent="0.3">
      <c r="A432" s="575" t="s">
        <v>2</v>
      </c>
      <c r="B432" s="575"/>
      <c r="C432" s="575" t="s">
        <v>3</v>
      </c>
      <c r="D432" s="575"/>
      <c r="E432" s="575"/>
      <c r="F432" s="575"/>
      <c r="G432" s="575"/>
      <c r="H432" s="576" t="s">
        <v>4</v>
      </c>
      <c r="I432" s="576"/>
      <c r="J432" s="221" t="s">
        <v>178</v>
      </c>
      <c r="K432" s="577" t="s">
        <v>314</v>
      </c>
      <c r="L432" s="577"/>
      <c r="M432" s="577" t="s">
        <v>315</v>
      </c>
      <c r="N432" s="577"/>
    </row>
    <row r="433" spans="1:16" ht="31.5" customHeight="1" x14ac:dyDescent="0.3">
      <c r="A433" s="551" t="s">
        <v>388</v>
      </c>
      <c r="B433" s="551"/>
      <c r="C433" s="552" t="s">
        <v>389</v>
      </c>
      <c r="D433" s="552"/>
      <c r="E433" s="552"/>
      <c r="F433" s="552"/>
      <c r="G433" s="552"/>
      <c r="H433" s="553">
        <f>+H434+H435+H436</f>
        <v>0</v>
      </c>
      <c r="I433" s="553"/>
      <c r="J433" s="222"/>
      <c r="K433" s="554"/>
      <c r="L433" s="554"/>
      <c r="M433" s="554"/>
      <c r="N433" s="554"/>
    </row>
    <row r="434" spans="1:16" ht="40.5" customHeight="1" x14ac:dyDescent="0.3">
      <c r="A434" s="573" t="s">
        <v>390</v>
      </c>
      <c r="B434" s="573"/>
      <c r="C434" s="563" t="s">
        <v>391</v>
      </c>
      <c r="D434" s="564"/>
      <c r="E434" s="564"/>
      <c r="F434" s="564"/>
      <c r="G434" s="565"/>
      <c r="H434" s="566">
        <v>0</v>
      </c>
      <c r="I434" s="566"/>
      <c r="J434" s="223"/>
      <c r="K434" s="554"/>
      <c r="L434" s="554"/>
      <c r="M434" s="554"/>
      <c r="N434" s="554"/>
    </row>
    <row r="435" spans="1:16" ht="46.5" customHeight="1" x14ac:dyDescent="0.3">
      <c r="A435" s="573" t="s">
        <v>392</v>
      </c>
      <c r="B435" s="573"/>
      <c r="C435" s="563" t="s">
        <v>393</v>
      </c>
      <c r="D435" s="564"/>
      <c r="E435" s="564"/>
      <c r="F435" s="564"/>
      <c r="G435" s="565"/>
      <c r="H435" s="566">
        <v>0</v>
      </c>
      <c r="I435" s="566"/>
      <c r="J435" s="223"/>
      <c r="K435" s="554"/>
      <c r="L435" s="554"/>
      <c r="M435" s="554"/>
      <c r="N435" s="554"/>
    </row>
    <row r="436" spans="1:16" ht="37.5" customHeight="1" x14ac:dyDescent="0.3">
      <c r="A436" s="571" t="s">
        <v>394</v>
      </c>
      <c r="B436" s="571"/>
      <c r="C436" s="563" t="s">
        <v>395</v>
      </c>
      <c r="D436" s="564"/>
      <c r="E436" s="564"/>
      <c r="F436" s="564"/>
      <c r="G436" s="565"/>
      <c r="H436" s="566">
        <v>0</v>
      </c>
      <c r="I436" s="566"/>
      <c r="J436" s="223"/>
      <c r="K436" s="554"/>
      <c r="L436" s="554"/>
      <c r="M436" s="554"/>
      <c r="N436" s="554"/>
    </row>
    <row r="437" spans="1:16" ht="30" customHeight="1" x14ac:dyDescent="0.3">
      <c r="A437" s="578" t="s">
        <v>74</v>
      </c>
      <c r="B437" s="578"/>
      <c r="C437" s="578"/>
      <c r="D437" s="578"/>
      <c r="E437" s="578"/>
      <c r="F437" s="578"/>
      <c r="G437" s="578"/>
      <c r="H437" s="578"/>
      <c r="I437" s="578"/>
      <c r="J437" s="578"/>
      <c r="K437" s="578"/>
      <c r="L437" s="578"/>
      <c r="M437" s="578"/>
      <c r="N437" s="578"/>
    </row>
    <row r="439" spans="1:16" ht="32.25" customHeight="1" x14ac:dyDescent="0.3">
      <c r="A439" s="166" t="s">
        <v>396</v>
      </c>
      <c r="B439" s="166"/>
      <c r="C439" s="166"/>
      <c r="D439" s="166"/>
      <c r="E439" s="166"/>
    </row>
    <row r="440" spans="1:16" ht="6" customHeight="1" x14ac:dyDescent="0.3"/>
    <row r="441" spans="1:16" ht="24.75" customHeight="1" x14ac:dyDescent="0.3">
      <c r="A441" s="1021" t="s">
        <v>397</v>
      </c>
      <c r="B441" s="1021"/>
      <c r="C441" s="1021"/>
      <c r="D441" s="1021"/>
      <c r="E441" s="1021"/>
      <c r="F441" s="1021"/>
      <c r="G441" s="1021"/>
      <c r="H441" s="1021"/>
      <c r="I441" s="1021"/>
      <c r="J441" s="1021"/>
      <c r="K441" s="1021"/>
      <c r="L441" s="1021"/>
      <c r="M441" s="1021"/>
      <c r="N441" s="1021"/>
    </row>
    <row r="443" spans="1:16" ht="38.25" customHeight="1" x14ac:dyDescent="0.3">
      <c r="A443" s="575" t="s">
        <v>2</v>
      </c>
      <c r="B443" s="575"/>
      <c r="C443" s="575" t="s">
        <v>3</v>
      </c>
      <c r="D443" s="575"/>
      <c r="E443" s="575"/>
      <c r="F443" s="575"/>
      <c r="G443" s="575"/>
      <c r="H443" s="575"/>
      <c r="I443" s="221" t="s">
        <v>4</v>
      </c>
      <c r="J443" s="221" t="s">
        <v>178</v>
      </c>
      <c r="K443" s="577" t="s">
        <v>315</v>
      </c>
      <c r="L443" s="577"/>
      <c r="M443" s="577"/>
    </row>
    <row r="444" spans="1:16" ht="33.75" customHeight="1" x14ac:dyDescent="0.3">
      <c r="A444" s="571" t="s">
        <v>398</v>
      </c>
      <c r="B444" s="571"/>
      <c r="C444" s="572" t="s">
        <v>399</v>
      </c>
      <c r="D444" s="572"/>
      <c r="E444" s="572"/>
      <c r="F444" s="572"/>
      <c r="G444" s="572"/>
      <c r="H444" s="572"/>
      <c r="I444" s="277">
        <v>11767430.41</v>
      </c>
      <c r="J444" s="223"/>
      <c r="K444" s="554"/>
      <c r="L444" s="554"/>
      <c r="M444" s="554"/>
      <c r="O444" s="263"/>
      <c r="P444" s="263"/>
    </row>
    <row r="445" spans="1:16" ht="30" customHeight="1" x14ac:dyDescent="0.3">
      <c r="A445" s="571" t="s">
        <v>400</v>
      </c>
      <c r="B445" s="571"/>
      <c r="C445" s="572" t="s">
        <v>401</v>
      </c>
      <c r="D445" s="572"/>
      <c r="E445" s="572"/>
      <c r="F445" s="572"/>
      <c r="G445" s="572"/>
      <c r="H445" s="572"/>
      <c r="I445" s="223">
        <v>0</v>
      </c>
      <c r="J445" s="223"/>
      <c r="K445" s="554"/>
      <c r="L445" s="554"/>
      <c r="M445" s="554"/>
    </row>
    <row r="446" spans="1:16" ht="27.75" customHeight="1" x14ac:dyDescent="0.3">
      <c r="A446" s="573" t="s">
        <v>402</v>
      </c>
      <c r="B446" s="573"/>
      <c r="C446" s="572" t="s">
        <v>403</v>
      </c>
      <c r="D446" s="572"/>
      <c r="E446" s="572"/>
      <c r="F446" s="572"/>
      <c r="G446" s="572"/>
      <c r="H446" s="572"/>
      <c r="I446" s="223">
        <v>0</v>
      </c>
      <c r="J446" s="223"/>
      <c r="K446" s="554"/>
      <c r="L446" s="554"/>
      <c r="M446" s="554"/>
    </row>
    <row r="447" spans="1:16" x14ac:dyDescent="0.3">
      <c r="A447" s="168"/>
      <c r="B447" s="169"/>
      <c r="C447" s="170"/>
      <c r="D447" s="170"/>
      <c r="E447" s="171"/>
    </row>
    <row r="448" spans="1:16" ht="15" customHeight="1" x14ac:dyDescent="0.3">
      <c r="A448" s="567" t="s">
        <v>74</v>
      </c>
      <c r="B448" s="567"/>
      <c r="C448" s="567"/>
      <c r="D448" s="567"/>
      <c r="E448" s="567"/>
      <c r="F448" s="567"/>
      <c r="G448" s="567"/>
      <c r="H448" s="567"/>
      <c r="I448" s="567"/>
      <c r="J448" s="567"/>
      <c r="K448" s="567"/>
      <c r="L448" s="567"/>
      <c r="M448" s="567"/>
      <c r="N448" s="567"/>
    </row>
    <row r="449" spans="1:14" ht="39" customHeight="1" x14ac:dyDescent="0.3">
      <c r="A449" s="41" t="s">
        <v>404</v>
      </c>
    </row>
    <row r="451" spans="1:14" ht="21" customHeight="1" x14ac:dyDescent="0.3">
      <c r="A451" s="568" t="s">
        <v>405</v>
      </c>
      <c r="B451" s="568"/>
      <c r="C451" s="568"/>
      <c r="D451" s="568"/>
      <c r="E451" s="568"/>
      <c r="F451" s="568"/>
      <c r="G451" s="568"/>
      <c r="H451" s="568"/>
      <c r="I451" s="568"/>
      <c r="J451" s="568"/>
      <c r="K451" s="568"/>
      <c r="L451" s="568"/>
      <c r="M451" s="568"/>
      <c r="N451" s="568"/>
    </row>
    <row r="452" spans="1:14" ht="21.75" customHeight="1" x14ac:dyDescent="0.3"/>
    <row r="453" spans="1:14" ht="25.5" customHeight="1" x14ac:dyDescent="0.3">
      <c r="A453" s="218" t="s">
        <v>2</v>
      </c>
      <c r="B453" s="569" t="s">
        <v>3</v>
      </c>
      <c r="C453" s="569"/>
      <c r="D453" s="569"/>
      <c r="E453" s="570" t="s">
        <v>406</v>
      </c>
      <c r="F453" s="570"/>
      <c r="G453" s="570" t="s">
        <v>407</v>
      </c>
      <c r="H453" s="570"/>
      <c r="I453" s="219" t="s">
        <v>408</v>
      </c>
      <c r="J453" s="219" t="s">
        <v>178</v>
      </c>
      <c r="K453" s="570" t="s">
        <v>314</v>
      </c>
      <c r="L453" s="570"/>
      <c r="M453" s="570" t="s">
        <v>409</v>
      </c>
      <c r="N453" s="570"/>
    </row>
    <row r="454" spans="1:14" ht="56.25" customHeight="1" x14ac:dyDescent="0.3">
      <c r="A454" s="173" t="s">
        <v>410</v>
      </c>
      <c r="B454" s="555" t="s">
        <v>20</v>
      </c>
      <c r="C454" s="555"/>
      <c r="D454" s="555"/>
      <c r="E454" s="547">
        <v>0</v>
      </c>
      <c r="F454" s="547"/>
      <c r="G454" s="547">
        <v>0</v>
      </c>
      <c r="H454" s="547"/>
      <c r="I454" s="34">
        <f>G454-E454</f>
        <v>0</v>
      </c>
      <c r="J454" s="202"/>
      <c r="K454" s="535"/>
      <c r="L454" s="535"/>
      <c r="M454" s="556" t="s">
        <v>411</v>
      </c>
      <c r="N454" s="557"/>
    </row>
    <row r="455" spans="1:14" ht="45.75" customHeight="1" x14ac:dyDescent="0.3">
      <c r="A455" s="173" t="s">
        <v>412</v>
      </c>
      <c r="B455" s="555" t="s">
        <v>413</v>
      </c>
      <c r="C455" s="555"/>
      <c r="D455" s="555"/>
      <c r="E455" s="562">
        <v>21780249.359999999</v>
      </c>
      <c r="F455" s="562"/>
      <c r="G455" s="562">
        <v>21780249.359999999</v>
      </c>
      <c r="H455" s="562"/>
      <c r="I455" s="34">
        <f>G455-E455</f>
        <v>0</v>
      </c>
      <c r="J455" s="217" t="s">
        <v>414</v>
      </c>
      <c r="K455" s="541" t="s">
        <v>415</v>
      </c>
      <c r="L455" s="541"/>
      <c r="M455" s="558"/>
      <c r="N455" s="559"/>
    </row>
    <row r="456" spans="1:14" ht="45" customHeight="1" x14ac:dyDescent="0.3">
      <c r="A456" s="173" t="s">
        <v>416</v>
      </c>
      <c r="B456" s="555" t="s">
        <v>417</v>
      </c>
      <c r="C456" s="555"/>
      <c r="D456" s="555"/>
      <c r="E456" s="547">
        <v>0</v>
      </c>
      <c r="F456" s="547"/>
      <c r="G456" s="547">
        <v>0</v>
      </c>
      <c r="H456" s="547"/>
      <c r="I456" s="34">
        <f>G456-E456</f>
        <v>0</v>
      </c>
      <c r="J456" s="217"/>
      <c r="K456" s="541"/>
      <c r="L456" s="541"/>
      <c r="M456" s="560"/>
      <c r="N456" s="561"/>
    </row>
    <row r="457" spans="1:14" x14ac:dyDescent="0.3">
      <c r="A457" s="220"/>
      <c r="B457" s="548"/>
      <c r="C457" s="548"/>
      <c r="D457" s="548"/>
      <c r="E457" s="549"/>
      <c r="F457" s="549"/>
      <c r="G457" s="549"/>
      <c r="H457" s="549"/>
      <c r="I457" s="217"/>
      <c r="J457" s="217"/>
      <c r="K457" s="549"/>
      <c r="L457" s="549"/>
      <c r="M457" s="541"/>
      <c r="N457" s="541"/>
    </row>
    <row r="458" spans="1:14" ht="27.75" customHeight="1" x14ac:dyDescent="0.3">
      <c r="A458" s="220"/>
      <c r="B458" s="542" t="s">
        <v>435</v>
      </c>
      <c r="C458" s="543"/>
      <c r="D458" s="544"/>
      <c r="E458" s="545">
        <f>SUM(E454:E457)</f>
        <v>21780249.359999999</v>
      </c>
      <c r="F458" s="545"/>
      <c r="G458" s="545">
        <f>SUM(G454:G457)</f>
        <v>21780249.359999999</v>
      </c>
      <c r="H458" s="545"/>
      <c r="I458" s="34">
        <f>G458-E458</f>
        <v>0</v>
      </c>
      <c r="J458" s="172"/>
      <c r="K458" s="546"/>
      <c r="L458" s="546"/>
      <c r="M458" s="541"/>
      <c r="N458" s="541"/>
    </row>
    <row r="459" spans="1:14" x14ac:dyDescent="0.3">
      <c r="A459" s="1022" t="s">
        <v>74</v>
      </c>
      <c r="B459" s="1022"/>
      <c r="C459" s="1022"/>
      <c r="D459" s="1022"/>
      <c r="E459" s="1022"/>
      <c r="F459" s="1022"/>
      <c r="G459" s="1022"/>
      <c r="H459" s="1022"/>
      <c r="I459" s="1022"/>
      <c r="J459" s="1022"/>
      <c r="K459" s="1022"/>
      <c r="L459" s="1022"/>
      <c r="M459" s="1022"/>
      <c r="N459" s="1022"/>
    </row>
    <row r="460" spans="1:14" x14ac:dyDescent="0.3">
      <c r="A460" s="200"/>
      <c r="B460" s="200"/>
      <c r="C460" s="200"/>
      <c r="D460" s="200"/>
      <c r="E460" s="200"/>
      <c r="F460" s="200"/>
      <c r="G460" s="200"/>
      <c r="H460" s="200"/>
      <c r="I460" s="200"/>
      <c r="J460" s="200"/>
      <c r="K460" s="200"/>
      <c r="L460" s="200"/>
      <c r="M460" s="200"/>
      <c r="N460" s="200"/>
    </row>
    <row r="461" spans="1:14" x14ac:dyDescent="0.3">
      <c r="A461" s="200"/>
      <c r="B461" s="200"/>
      <c r="C461" s="200"/>
      <c r="D461" s="200"/>
      <c r="E461" s="200"/>
      <c r="F461" s="200"/>
      <c r="G461" s="200"/>
      <c r="H461" s="200"/>
      <c r="I461" s="200"/>
      <c r="J461" s="200"/>
      <c r="K461" s="200"/>
      <c r="L461" s="200"/>
      <c r="M461" s="200"/>
      <c r="N461" s="200"/>
    </row>
    <row r="462" spans="1:14" ht="34.5" customHeight="1" x14ac:dyDescent="0.3">
      <c r="A462" s="550" t="s">
        <v>418</v>
      </c>
      <c r="B462" s="550"/>
      <c r="C462" s="550"/>
      <c r="D462" s="550"/>
      <c r="E462" s="550"/>
      <c r="F462" s="550"/>
      <c r="G462" s="550"/>
      <c r="H462" s="550"/>
      <c r="I462" s="550"/>
      <c r="J462" s="550"/>
      <c r="K462" s="550"/>
      <c r="L462" s="550"/>
      <c r="M462" s="550"/>
      <c r="N462" s="550"/>
    </row>
    <row r="463" spans="1:14" ht="12" customHeight="1" x14ac:dyDescent="0.3"/>
    <row r="464" spans="1:14" ht="25.5" customHeight="1" x14ac:dyDescent="0.3">
      <c r="A464" s="214" t="s">
        <v>2</v>
      </c>
      <c r="B464" s="530" t="s">
        <v>3</v>
      </c>
      <c r="C464" s="530"/>
      <c r="D464" s="530"/>
      <c r="E464" s="531" t="s">
        <v>406</v>
      </c>
      <c r="F464" s="531"/>
      <c r="G464" s="531" t="s">
        <v>407</v>
      </c>
      <c r="H464" s="531"/>
      <c r="I464" s="215" t="s">
        <v>408</v>
      </c>
      <c r="J464" s="215" t="s">
        <v>178</v>
      </c>
      <c r="K464" s="531" t="s">
        <v>314</v>
      </c>
      <c r="L464" s="531"/>
      <c r="M464" s="531" t="s">
        <v>409</v>
      </c>
      <c r="N464" s="531"/>
    </row>
    <row r="465" spans="1:14" ht="38.25" customHeight="1" x14ac:dyDescent="0.3">
      <c r="A465" s="175" t="s">
        <v>419</v>
      </c>
      <c r="B465" s="517" t="s">
        <v>420</v>
      </c>
      <c r="C465" s="517"/>
      <c r="D465" s="517"/>
      <c r="E465" s="513">
        <v>0</v>
      </c>
      <c r="F465" s="513"/>
      <c r="G465" s="513">
        <v>-140561506.31</v>
      </c>
      <c r="H465" s="513"/>
      <c r="I465" s="216">
        <f>G465-E465</f>
        <v>-140561506.31</v>
      </c>
      <c r="J465" s="178" t="s">
        <v>421</v>
      </c>
      <c r="K465" s="514" t="s">
        <v>422</v>
      </c>
      <c r="L465" s="514"/>
      <c r="M465" s="535"/>
      <c r="N465" s="535"/>
    </row>
    <row r="466" spans="1:14" ht="44.25" customHeight="1" x14ac:dyDescent="0.3">
      <c r="A466" s="176" t="s">
        <v>423</v>
      </c>
      <c r="B466" s="517" t="s">
        <v>424</v>
      </c>
      <c r="C466" s="517"/>
      <c r="D466" s="517"/>
      <c r="E466" s="513">
        <v>-45755909.969999999</v>
      </c>
      <c r="F466" s="513"/>
      <c r="G466" s="513">
        <v>-45755909.969999999</v>
      </c>
      <c r="H466" s="513"/>
      <c r="I466" s="258">
        <f>G466-E466</f>
        <v>0</v>
      </c>
      <c r="J466" s="178" t="s">
        <v>421</v>
      </c>
      <c r="K466" s="514" t="s">
        <v>425</v>
      </c>
      <c r="L466" s="514"/>
      <c r="M466" s="535"/>
      <c r="N466" s="535"/>
    </row>
    <row r="467" spans="1:14" ht="29.25" customHeight="1" x14ac:dyDescent="0.3">
      <c r="A467" s="174"/>
      <c r="B467" s="510" t="s">
        <v>435</v>
      </c>
      <c r="C467" s="511"/>
      <c r="D467" s="512"/>
      <c r="E467" s="515">
        <f>SUM(E465:E466)</f>
        <v>-45755909.969999999</v>
      </c>
      <c r="F467" s="515"/>
      <c r="G467" s="515">
        <f>SUM(G465:G466)</f>
        <v>-186317416.28</v>
      </c>
      <c r="H467" s="515"/>
      <c r="I467" s="213">
        <f>SUM(I465:I466)</f>
        <v>-140561506.31</v>
      </c>
      <c r="J467" s="174"/>
      <c r="K467" s="516"/>
      <c r="L467" s="516"/>
      <c r="M467" s="516"/>
      <c r="N467" s="516"/>
    </row>
    <row r="468" spans="1:14" ht="24.75" customHeight="1" x14ac:dyDescent="0.3">
      <c r="B468" s="524"/>
      <c r="C468" s="524"/>
      <c r="D468" s="524"/>
      <c r="E468" s="524"/>
      <c r="F468" s="524"/>
      <c r="G468" s="524"/>
      <c r="H468" s="524"/>
      <c r="K468" s="524"/>
      <c r="L468" s="524"/>
      <c r="M468" s="524"/>
      <c r="N468" s="524"/>
    </row>
    <row r="469" spans="1:14" ht="22.5" customHeight="1" x14ac:dyDescent="0.3">
      <c r="A469" s="214" t="s">
        <v>2</v>
      </c>
      <c r="B469" s="530" t="s">
        <v>3</v>
      </c>
      <c r="C469" s="530"/>
      <c r="D469" s="530"/>
      <c r="E469" s="531" t="s">
        <v>406</v>
      </c>
      <c r="F469" s="531"/>
      <c r="G469" s="531" t="s">
        <v>407</v>
      </c>
      <c r="H469" s="531"/>
      <c r="I469" s="215" t="s">
        <v>408</v>
      </c>
      <c r="J469" s="215" t="s">
        <v>178</v>
      </c>
      <c r="K469" s="531" t="s">
        <v>314</v>
      </c>
      <c r="L469" s="531"/>
      <c r="M469" s="531" t="s">
        <v>409</v>
      </c>
      <c r="N469" s="531"/>
    </row>
    <row r="470" spans="1:14" ht="43.5" customHeight="1" x14ac:dyDescent="0.3">
      <c r="A470" s="176" t="s">
        <v>426</v>
      </c>
      <c r="B470" s="532" t="s">
        <v>429</v>
      </c>
      <c r="C470" s="533"/>
      <c r="D470" s="534"/>
      <c r="E470" s="513">
        <v>336690257.27999997</v>
      </c>
      <c r="F470" s="513"/>
      <c r="G470" s="513">
        <v>336690257.27999997</v>
      </c>
      <c r="H470" s="513"/>
      <c r="I470" s="216">
        <f>G470-E470</f>
        <v>0</v>
      </c>
      <c r="J470" s="176" t="s">
        <v>421</v>
      </c>
      <c r="K470" s="528" t="s">
        <v>432</v>
      </c>
      <c r="L470" s="529"/>
      <c r="M470" s="535"/>
      <c r="N470" s="535"/>
    </row>
    <row r="471" spans="1:14" ht="37.5" customHeight="1" x14ac:dyDescent="0.3">
      <c r="A471" s="176" t="s">
        <v>427</v>
      </c>
      <c r="B471" s="536" t="s">
        <v>430</v>
      </c>
      <c r="C471" s="537"/>
      <c r="D471" s="538"/>
      <c r="E471" s="539">
        <v>176588291.84</v>
      </c>
      <c r="F471" s="540"/>
      <c r="G471" s="539">
        <v>176588291.84</v>
      </c>
      <c r="H471" s="540"/>
      <c r="I471" s="216">
        <f>G471-E471</f>
        <v>0</v>
      </c>
      <c r="J471" s="177" t="s">
        <v>421</v>
      </c>
      <c r="K471" s="528" t="s">
        <v>432</v>
      </c>
      <c r="L471" s="529"/>
      <c r="M471" s="535"/>
      <c r="N471" s="535"/>
    </row>
    <row r="472" spans="1:14" ht="40.5" customHeight="1" x14ac:dyDescent="0.3">
      <c r="A472" s="179" t="s">
        <v>428</v>
      </c>
      <c r="B472" s="525" t="s">
        <v>431</v>
      </c>
      <c r="C472" s="526"/>
      <c r="D472" s="527"/>
      <c r="E472" s="513">
        <v>320139458.89999998</v>
      </c>
      <c r="F472" s="513"/>
      <c r="G472" s="513">
        <v>320139458.89999998</v>
      </c>
      <c r="H472" s="513"/>
      <c r="I472" s="216">
        <f>G472-E472</f>
        <v>0</v>
      </c>
      <c r="J472" s="177" t="s">
        <v>421</v>
      </c>
      <c r="K472" s="528" t="s">
        <v>432</v>
      </c>
      <c r="L472" s="529"/>
      <c r="M472" s="535"/>
      <c r="N472" s="535"/>
    </row>
    <row r="473" spans="1:14" ht="27" customHeight="1" x14ac:dyDescent="0.3">
      <c r="A473" s="174"/>
      <c r="B473" s="510" t="s">
        <v>435</v>
      </c>
      <c r="C473" s="511"/>
      <c r="D473" s="512"/>
      <c r="E473" s="515">
        <f>SUM(E470:E472)</f>
        <v>833418008.01999998</v>
      </c>
      <c r="F473" s="515"/>
      <c r="G473" s="515">
        <f>SUM(G470:G472)</f>
        <v>833418008.01999998</v>
      </c>
      <c r="H473" s="515"/>
      <c r="I473" s="259">
        <f>G473-E473</f>
        <v>0</v>
      </c>
      <c r="J473" s="174"/>
      <c r="K473" s="516"/>
      <c r="L473" s="516"/>
      <c r="M473" s="516"/>
      <c r="N473" s="516"/>
    </row>
    <row r="474" spans="1:14" ht="30.75" customHeight="1" x14ac:dyDescent="0.3">
      <c r="B474" s="524"/>
      <c r="C474" s="524"/>
      <c r="D474" s="524"/>
      <c r="E474" s="524"/>
      <c r="F474" s="524"/>
      <c r="G474" s="524"/>
      <c r="H474" s="524"/>
      <c r="K474" s="524"/>
      <c r="L474" s="524"/>
      <c r="M474" s="524"/>
      <c r="N474" s="524"/>
    </row>
    <row r="475" spans="1:14" ht="22.5" customHeight="1" x14ac:dyDescent="0.3">
      <c r="A475" s="214" t="s">
        <v>2</v>
      </c>
      <c r="B475" s="530" t="s">
        <v>3</v>
      </c>
      <c r="C475" s="530"/>
      <c r="D475" s="530"/>
      <c r="E475" s="531" t="s">
        <v>406</v>
      </c>
      <c r="F475" s="531"/>
      <c r="G475" s="531" t="s">
        <v>407</v>
      </c>
      <c r="H475" s="531"/>
      <c r="I475" s="215" t="s">
        <v>408</v>
      </c>
      <c r="J475" s="215" t="s">
        <v>178</v>
      </c>
      <c r="K475" s="531" t="s">
        <v>314</v>
      </c>
      <c r="L475" s="531"/>
      <c r="M475" s="531" t="s">
        <v>409</v>
      </c>
      <c r="N475" s="531"/>
    </row>
    <row r="476" spans="1:14" ht="48.75" customHeight="1" x14ac:dyDescent="0.3">
      <c r="A476" s="176" t="s">
        <v>433</v>
      </c>
      <c r="B476" s="517" t="s">
        <v>434</v>
      </c>
      <c r="C476" s="517"/>
      <c r="D476" s="517"/>
      <c r="E476" s="513">
        <v>-61504612.810000002</v>
      </c>
      <c r="F476" s="513"/>
      <c r="G476" s="513">
        <v>-65848453.729999997</v>
      </c>
      <c r="H476" s="513"/>
      <c r="I476" s="216">
        <f>G476-E476</f>
        <v>-4343840.9199999943</v>
      </c>
      <c r="J476" s="177" t="s">
        <v>421</v>
      </c>
      <c r="K476" s="514" t="s">
        <v>432</v>
      </c>
      <c r="L476" s="514"/>
      <c r="M476" s="518"/>
      <c r="N476" s="519"/>
    </row>
    <row r="477" spans="1:14" ht="27" customHeight="1" x14ac:dyDescent="0.3">
      <c r="A477" s="176"/>
      <c r="B477" s="510" t="s">
        <v>435</v>
      </c>
      <c r="C477" s="511"/>
      <c r="D477" s="512"/>
      <c r="E477" s="513">
        <f>E476</f>
        <v>-61504612.810000002</v>
      </c>
      <c r="F477" s="513"/>
      <c r="G477" s="513">
        <f>G476</f>
        <v>-65848453.729999997</v>
      </c>
      <c r="H477" s="513"/>
      <c r="I477" s="216">
        <f>I476</f>
        <v>-4343840.9199999943</v>
      </c>
      <c r="J477" s="178"/>
      <c r="K477" s="514"/>
      <c r="L477" s="514"/>
      <c r="M477" s="520"/>
      <c r="N477" s="521"/>
    </row>
    <row r="478" spans="1:14" ht="45" customHeight="1" x14ac:dyDescent="0.3">
      <c r="A478" s="174"/>
      <c r="B478" s="510" t="s">
        <v>13</v>
      </c>
      <c r="C478" s="511"/>
      <c r="D478" s="512"/>
      <c r="E478" s="515">
        <f>E467+E473+E477</f>
        <v>726157485.24000001</v>
      </c>
      <c r="F478" s="515"/>
      <c r="G478" s="515">
        <f>G467+G473+G477</f>
        <v>581252138.00999999</v>
      </c>
      <c r="H478" s="515"/>
      <c r="I478" s="180">
        <f>I467+I473+I477</f>
        <v>-144905347.22999999</v>
      </c>
      <c r="J478" s="181"/>
      <c r="K478" s="516"/>
      <c r="L478" s="516"/>
      <c r="M478" s="522"/>
      <c r="N478" s="523"/>
    </row>
    <row r="480" spans="1:14" ht="15" customHeight="1" x14ac:dyDescent="0.3">
      <c r="A480" s="503" t="s">
        <v>436</v>
      </c>
      <c r="B480" s="503"/>
      <c r="C480" s="503"/>
      <c r="D480" s="503"/>
      <c r="E480" s="503"/>
      <c r="F480" s="503"/>
      <c r="G480" s="503"/>
      <c r="H480" s="503"/>
      <c r="I480" s="503"/>
      <c r="J480" s="503"/>
      <c r="K480" s="503"/>
      <c r="L480" s="503"/>
      <c r="M480" s="503"/>
      <c r="N480" s="503"/>
    </row>
    <row r="481" spans="1:16" ht="37.5" customHeight="1" x14ac:dyDescent="0.3">
      <c r="A481" s="41" t="s">
        <v>437</v>
      </c>
    </row>
    <row r="482" spans="1:16" ht="9.75" customHeight="1" x14ac:dyDescent="0.3"/>
    <row r="483" spans="1:16" ht="30" customHeight="1" x14ac:dyDescent="0.3">
      <c r="A483" s="504" t="s">
        <v>545</v>
      </c>
      <c r="B483" s="504"/>
      <c r="C483" s="504"/>
      <c r="D483" s="504"/>
      <c r="E483" s="504"/>
      <c r="F483" s="504"/>
      <c r="G483" s="504"/>
      <c r="H483" s="504"/>
      <c r="I483" s="504"/>
      <c r="J483" s="504"/>
      <c r="K483" s="504"/>
      <c r="L483" s="504"/>
      <c r="M483" s="504"/>
      <c r="N483" s="504"/>
    </row>
    <row r="484" spans="1:16" ht="15" customHeight="1" x14ac:dyDescent="0.3">
      <c r="A484" s="212"/>
      <c r="B484" s="212"/>
      <c r="C484" s="212"/>
      <c r="D484" s="212"/>
      <c r="E484" s="212"/>
      <c r="F484" s="212"/>
      <c r="G484" s="212"/>
      <c r="H484" s="212"/>
      <c r="I484" s="212"/>
      <c r="J484" s="212"/>
      <c r="K484" s="212"/>
      <c r="L484" s="212"/>
      <c r="M484" s="212"/>
      <c r="N484" s="212"/>
    </row>
    <row r="485" spans="1:16" ht="18" x14ac:dyDescent="0.35">
      <c r="A485" s="505" t="s">
        <v>456</v>
      </c>
      <c r="B485" s="506"/>
      <c r="C485" s="506"/>
      <c r="D485" s="506"/>
      <c r="E485" s="506"/>
      <c r="F485" s="506"/>
      <c r="G485" s="506"/>
      <c r="H485" s="506"/>
      <c r="I485" s="506"/>
      <c r="J485" s="506"/>
      <c r="K485" s="506"/>
      <c r="L485" s="506"/>
      <c r="M485" s="506"/>
      <c r="N485" s="507"/>
    </row>
    <row r="486" spans="1:16" x14ac:dyDescent="0.3">
      <c r="A486" s="508" t="s">
        <v>2</v>
      </c>
      <c r="B486" s="508"/>
      <c r="C486" s="508"/>
      <c r="D486" s="508" t="s">
        <v>438</v>
      </c>
      <c r="E486" s="508"/>
      <c r="F486" s="508"/>
      <c r="G486" s="508"/>
      <c r="H486" s="508"/>
      <c r="I486" s="509">
        <v>2025</v>
      </c>
      <c r="J486" s="509"/>
      <c r="K486" s="509"/>
      <c r="L486" s="509">
        <v>2024</v>
      </c>
      <c r="M486" s="509"/>
      <c r="N486" s="509"/>
    </row>
    <row r="487" spans="1:16" x14ac:dyDescent="0.3">
      <c r="A487" s="492" t="s">
        <v>439</v>
      </c>
      <c r="B487" s="492"/>
      <c r="C487" s="492"/>
      <c r="D487" s="508"/>
      <c r="E487" s="508"/>
      <c r="F487" s="508"/>
      <c r="G487" s="508"/>
      <c r="H487" s="508"/>
      <c r="I487" s="509"/>
      <c r="J487" s="509"/>
      <c r="K487" s="509"/>
      <c r="L487" s="509"/>
      <c r="M487" s="509"/>
      <c r="N487" s="509"/>
    </row>
    <row r="488" spans="1:16" x14ac:dyDescent="0.3">
      <c r="A488" s="497" t="s">
        <v>440</v>
      </c>
      <c r="B488" s="497"/>
      <c r="C488" s="497"/>
      <c r="D488" s="497" t="s">
        <v>441</v>
      </c>
      <c r="E488" s="497"/>
      <c r="F488" s="497"/>
      <c r="G488" s="497"/>
      <c r="H488" s="497"/>
      <c r="I488" s="484">
        <v>0</v>
      </c>
      <c r="J488" s="484"/>
      <c r="K488" s="484"/>
      <c r="L488" s="484">
        <v>0</v>
      </c>
      <c r="M488" s="484"/>
      <c r="N488" s="484"/>
      <c r="P488" s="263"/>
    </row>
    <row r="489" spans="1:16" x14ac:dyDescent="0.3">
      <c r="A489" s="477"/>
      <c r="B489" s="477"/>
      <c r="C489" s="477"/>
      <c r="D489" s="477"/>
      <c r="E489" s="477"/>
      <c r="F489" s="477"/>
      <c r="G489" s="477"/>
      <c r="H489" s="477"/>
      <c r="I489" s="502"/>
      <c r="J489" s="502"/>
      <c r="K489" s="502"/>
      <c r="L489" s="502"/>
      <c r="M489" s="502"/>
      <c r="N489" s="502"/>
    </row>
    <row r="490" spans="1:16" x14ac:dyDescent="0.3">
      <c r="A490" s="492" t="s">
        <v>442</v>
      </c>
      <c r="B490" s="492"/>
      <c r="C490" s="492"/>
      <c r="D490" s="493"/>
      <c r="E490" s="493"/>
      <c r="F490" s="493"/>
      <c r="G490" s="493"/>
      <c r="H490" s="493"/>
      <c r="I490" s="501"/>
      <c r="J490" s="501"/>
      <c r="K490" s="501"/>
      <c r="L490" s="501"/>
      <c r="M490" s="501"/>
      <c r="N490" s="501"/>
    </row>
    <row r="491" spans="1:16" x14ac:dyDescent="0.3">
      <c r="A491" s="497" t="s">
        <v>443</v>
      </c>
      <c r="B491" s="497"/>
      <c r="C491" s="497"/>
      <c r="D491" s="497" t="s">
        <v>444</v>
      </c>
      <c r="E491" s="497"/>
      <c r="F491" s="497"/>
      <c r="G491" s="497"/>
      <c r="H491" s="497"/>
      <c r="I491" s="484">
        <v>18611812.670000002</v>
      </c>
      <c r="J491" s="484"/>
      <c r="K491" s="484"/>
      <c r="L491" s="484">
        <v>42345577.899999999</v>
      </c>
      <c r="M491" s="484"/>
      <c r="N491" s="484"/>
      <c r="P491" s="263"/>
    </row>
    <row r="492" spans="1:16" x14ac:dyDescent="0.3">
      <c r="A492" s="477"/>
      <c r="B492" s="477"/>
      <c r="C492" s="477"/>
      <c r="D492" s="477"/>
      <c r="E492" s="477"/>
      <c r="F492" s="477"/>
      <c r="G492" s="477"/>
      <c r="H492" s="477"/>
      <c r="I492" s="485"/>
      <c r="J492" s="485"/>
      <c r="K492" s="485"/>
      <c r="L492" s="485"/>
      <c r="M492" s="485"/>
      <c r="N492" s="485"/>
    </row>
    <row r="493" spans="1:16" x14ac:dyDescent="0.3">
      <c r="A493" s="492" t="s">
        <v>445</v>
      </c>
      <c r="B493" s="492"/>
      <c r="C493" s="492"/>
      <c r="D493" s="493"/>
      <c r="E493" s="493"/>
      <c r="F493" s="493"/>
      <c r="G493" s="493"/>
      <c r="H493" s="493"/>
      <c r="I493" s="485"/>
      <c r="J493" s="485"/>
      <c r="K493" s="485"/>
      <c r="L493" s="485"/>
      <c r="M493" s="485"/>
      <c r="N493" s="485"/>
    </row>
    <row r="494" spans="1:16" x14ac:dyDescent="0.3">
      <c r="A494" s="497" t="s">
        <v>446</v>
      </c>
      <c r="B494" s="497"/>
      <c r="C494" s="497"/>
      <c r="D494" s="497" t="s">
        <v>447</v>
      </c>
      <c r="E494" s="497"/>
      <c r="F494" s="497"/>
      <c r="G494" s="497"/>
      <c r="H494" s="497"/>
      <c r="I494" s="484">
        <v>0</v>
      </c>
      <c r="J494" s="484"/>
      <c r="K494" s="484"/>
      <c r="L494" s="484">
        <v>0</v>
      </c>
      <c r="M494" s="484"/>
      <c r="N494" s="484"/>
    </row>
    <row r="495" spans="1:16" x14ac:dyDescent="0.3">
      <c r="A495" s="477"/>
      <c r="B495" s="477"/>
      <c r="C495" s="477"/>
      <c r="D495" s="477"/>
      <c r="E495" s="477"/>
      <c r="F495" s="477"/>
      <c r="G495" s="477"/>
      <c r="H495" s="477"/>
      <c r="I495" s="485"/>
      <c r="J495" s="485"/>
      <c r="K495" s="485"/>
      <c r="L495" s="485"/>
      <c r="M495" s="485"/>
      <c r="N495" s="485"/>
    </row>
    <row r="496" spans="1:16" x14ac:dyDescent="0.3">
      <c r="A496" s="492" t="s">
        <v>448</v>
      </c>
      <c r="B496" s="492"/>
      <c r="C496" s="492"/>
      <c r="D496" s="493"/>
      <c r="E496" s="493"/>
      <c r="F496" s="493"/>
      <c r="G496" s="493"/>
      <c r="H496" s="493"/>
      <c r="I496" s="485"/>
      <c r="J496" s="485"/>
      <c r="K496" s="485"/>
      <c r="L496" s="485"/>
      <c r="M496" s="485"/>
      <c r="N496" s="485"/>
    </row>
    <row r="497" spans="1:14" x14ac:dyDescent="0.3">
      <c r="A497" s="497" t="s">
        <v>449</v>
      </c>
      <c r="B497" s="497"/>
      <c r="C497" s="497"/>
      <c r="D497" s="497" t="s">
        <v>450</v>
      </c>
      <c r="E497" s="497"/>
      <c r="F497" s="497"/>
      <c r="G497" s="497"/>
      <c r="H497" s="497"/>
      <c r="I497" s="484">
        <v>0</v>
      </c>
      <c r="J497" s="484"/>
      <c r="K497" s="484"/>
      <c r="L497" s="484">
        <v>0</v>
      </c>
      <c r="M497" s="484"/>
      <c r="N497" s="484"/>
    </row>
    <row r="498" spans="1:14" x14ac:dyDescent="0.3">
      <c r="A498" s="498"/>
      <c r="B498" s="499"/>
      <c r="C498" s="500"/>
      <c r="D498" s="477"/>
      <c r="E498" s="477"/>
      <c r="F498" s="477"/>
      <c r="G498" s="477"/>
      <c r="H498" s="477"/>
      <c r="I498" s="485"/>
      <c r="J498" s="485"/>
      <c r="K498" s="485"/>
      <c r="L498" s="485"/>
      <c r="M498" s="485"/>
      <c r="N498" s="485"/>
    </row>
    <row r="499" spans="1:14" x14ac:dyDescent="0.3">
      <c r="A499" s="492" t="s">
        <v>451</v>
      </c>
      <c r="B499" s="492"/>
      <c r="C499" s="492"/>
      <c r="D499" s="493"/>
      <c r="E499" s="493"/>
      <c r="F499" s="493"/>
      <c r="G499" s="493"/>
      <c r="H499" s="493"/>
      <c r="I499" s="485"/>
      <c r="J499" s="485"/>
      <c r="K499" s="485"/>
      <c r="L499" s="485"/>
      <c r="M499" s="485"/>
      <c r="N499" s="485"/>
    </row>
    <row r="500" spans="1:14" x14ac:dyDescent="0.3">
      <c r="A500" s="497" t="s">
        <v>452</v>
      </c>
      <c r="B500" s="497"/>
      <c r="C500" s="497"/>
      <c r="D500" s="480" t="s">
        <v>453</v>
      </c>
      <c r="E500" s="480"/>
      <c r="F500" s="480"/>
      <c r="G500" s="480"/>
      <c r="H500" s="480"/>
      <c r="I500" s="484">
        <v>0</v>
      </c>
      <c r="J500" s="484"/>
      <c r="K500" s="484"/>
      <c r="L500" s="484">
        <v>0</v>
      </c>
      <c r="M500" s="484"/>
      <c r="N500" s="484"/>
    </row>
    <row r="501" spans="1:14" x14ac:dyDescent="0.3">
      <c r="A501" s="498"/>
      <c r="B501" s="499"/>
      <c r="C501" s="500"/>
      <c r="D501" s="477"/>
      <c r="E501" s="477"/>
      <c r="F501" s="477"/>
      <c r="G501" s="477"/>
      <c r="H501" s="477"/>
      <c r="I501" s="485"/>
      <c r="J501" s="485"/>
      <c r="K501" s="485"/>
      <c r="L501" s="485"/>
      <c r="M501" s="485"/>
      <c r="N501" s="485"/>
    </row>
    <row r="502" spans="1:14" ht="27.75" customHeight="1" x14ac:dyDescent="0.3">
      <c r="A502" s="494" t="s">
        <v>457</v>
      </c>
      <c r="B502" s="495"/>
      <c r="C502" s="496"/>
      <c r="D502" s="493"/>
      <c r="E502" s="493"/>
      <c r="F502" s="493"/>
      <c r="G502" s="493"/>
      <c r="H502" s="493"/>
      <c r="I502" s="484"/>
      <c r="J502" s="484"/>
      <c r="K502" s="484"/>
      <c r="L502" s="484"/>
      <c r="M502" s="484"/>
      <c r="N502" s="484"/>
    </row>
    <row r="503" spans="1:14" ht="28.5" customHeight="1" x14ac:dyDescent="0.3">
      <c r="A503" s="480" t="s">
        <v>454</v>
      </c>
      <c r="B503" s="480"/>
      <c r="C503" s="480"/>
      <c r="D503" s="494" t="s">
        <v>457</v>
      </c>
      <c r="E503" s="495"/>
      <c r="F503" s="495"/>
      <c r="G503" s="495"/>
      <c r="H503" s="496"/>
      <c r="I503" s="484">
        <v>0</v>
      </c>
      <c r="J503" s="484"/>
      <c r="K503" s="484"/>
      <c r="L503" s="484">
        <v>0</v>
      </c>
      <c r="M503" s="484"/>
      <c r="N503" s="484"/>
    </row>
    <row r="504" spans="1:14" x14ac:dyDescent="0.3">
      <c r="A504" s="486"/>
      <c r="B504" s="487"/>
      <c r="C504" s="488"/>
      <c r="D504" s="486"/>
      <c r="E504" s="487"/>
      <c r="F504" s="487"/>
      <c r="G504" s="487"/>
      <c r="H504" s="488"/>
      <c r="I504" s="489"/>
      <c r="J504" s="490"/>
      <c r="K504" s="491"/>
      <c r="L504" s="489"/>
      <c r="M504" s="490"/>
      <c r="N504" s="491"/>
    </row>
    <row r="505" spans="1:14" x14ac:dyDescent="0.3">
      <c r="A505" s="492" t="s">
        <v>458</v>
      </c>
      <c r="B505" s="492"/>
      <c r="C505" s="492"/>
      <c r="D505" s="493"/>
      <c r="E505" s="493"/>
      <c r="F505" s="493"/>
      <c r="G505" s="493"/>
      <c r="H505" s="493"/>
      <c r="I505" s="484"/>
      <c r="J505" s="484"/>
      <c r="K505" s="484"/>
      <c r="L505" s="484"/>
      <c r="M505" s="484"/>
      <c r="N505" s="484"/>
    </row>
    <row r="506" spans="1:14" x14ac:dyDescent="0.3">
      <c r="A506" s="480" t="s">
        <v>459</v>
      </c>
      <c r="B506" s="480"/>
      <c r="C506" s="480"/>
      <c r="D506" s="481" t="s">
        <v>458</v>
      </c>
      <c r="E506" s="482"/>
      <c r="F506" s="482"/>
      <c r="G506" s="482"/>
      <c r="H506" s="483"/>
      <c r="I506" s="484">
        <v>0</v>
      </c>
      <c r="J506" s="484"/>
      <c r="K506" s="484"/>
      <c r="L506" s="484">
        <v>0</v>
      </c>
      <c r="M506" s="484"/>
      <c r="N506" s="484"/>
    </row>
    <row r="507" spans="1:14" x14ac:dyDescent="0.3">
      <c r="A507" s="477"/>
      <c r="B507" s="477"/>
      <c r="C507" s="477"/>
      <c r="D507" s="477"/>
      <c r="E507" s="477"/>
      <c r="F507" s="477"/>
      <c r="G507" s="477"/>
      <c r="H507" s="477"/>
      <c r="I507" s="485"/>
      <c r="J507" s="485"/>
      <c r="K507" s="485"/>
      <c r="L507" s="485"/>
      <c r="M507" s="485"/>
      <c r="N507" s="485"/>
    </row>
    <row r="508" spans="1:14" ht="50.25" customHeight="1" x14ac:dyDescent="0.3">
      <c r="A508" s="477"/>
      <c r="B508" s="477"/>
      <c r="C508" s="477"/>
      <c r="D508" s="478" t="s">
        <v>455</v>
      </c>
      <c r="E508" s="478"/>
      <c r="F508" s="478"/>
      <c r="G508" s="478"/>
      <c r="H508" s="478"/>
      <c r="I508" s="428">
        <f>SUM(I488:I507)</f>
        <v>18611812.670000002</v>
      </c>
      <c r="J508" s="428"/>
      <c r="K508" s="428"/>
      <c r="L508" s="428">
        <f>SUM(L488:L507)</f>
        <v>42345577.899999999</v>
      </c>
      <c r="M508" s="428"/>
      <c r="N508" s="428"/>
    </row>
    <row r="509" spans="1:14" ht="48.75" customHeight="1" x14ac:dyDescent="0.3">
      <c r="A509" s="430" t="s">
        <v>436</v>
      </c>
      <c r="B509" s="430"/>
      <c r="C509" s="430"/>
      <c r="D509" s="430"/>
      <c r="E509" s="430"/>
      <c r="F509" s="430"/>
      <c r="G509" s="430"/>
      <c r="H509" s="430"/>
      <c r="I509" s="430"/>
      <c r="J509" s="430"/>
      <c r="K509" s="430"/>
      <c r="L509" s="430"/>
      <c r="M509" s="430"/>
      <c r="N509" s="430"/>
    </row>
    <row r="510" spans="1:14" ht="36" customHeight="1" x14ac:dyDescent="0.3">
      <c r="A510" s="302"/>
      <c r="B510" s="302"/>
      <c r="C510" s="302"/>
      <c r="D510" s="302"/>
      <c r="E510" s="302"/>
      <c r="F510" s="302"/>
      <c r="G510" s="302"/>
      <c r="H510" s="302"/>
      <c r="I510" s="302"/>
      <c r="J510" s="302"/>
      <c r="K510" s="302"/>
      <c r="L510" s="302"/>
      <c r="M510" s="302"/>
      <c r="N510" s="302"/>
    </row>
    <row r="511" spans="1:14" ht="19.5" customHeight="1" x14ac:dyDescent="0.3">
      <c r="A511" s="479" t="s">
        <v>460</v>
      </c>
      <c r="B511" s="479"/>
      <c r="C511" s="479"/>
      <c r="D511" s="479"/>
      <c r="E511" s="479"/>
      <c r="F511" s="479"/>
      <c r="G511" s="479"/>
      <c r="H511" s="479"/>
      <c r="I511" s="479"/>
      <c r="J511" s="479"/>
      <c r="K511" s="479"/>
      <c r="L511" s="479"/>
      <c r="M511" s="479"/>
      <c r="N511" s="479"/>
    </row>
    <row r="513" spans="1:15" x14ac:dyDescent="0.3">
      <c r="A513" s="462" t="s">
        <v>461</v>
      </c>
      <c r="B513" s="463"/>
      <c r="C513" s="463"/>
      <c r="D513" s="463"/>
      <c r="E513" s="463"/>
      <c r="F513" s="463"/>
      <c r="G513" s="463"/>
      <c r="H513" s="463"/>
      <c r="I513" s="463"/>
      <c r="J513" s="463"/>
      <c r="K513" s="463"/>
      <c r="L513" s="463"/>
      <c r="M513" s="463"/>
      <c r="N513" s="464"/>
    </row>
    <row r="514" spans="1:15" ht="24" customHeight="1" x14ac:dyDescent="0.3">
      <c r="A514" s="465" t="s">
        <v>438</v>
      </c>
      <c r="B514" s="466"/>
      <c r="C514" s="466"/>
      <c r="D514" s="466"/>
      <c r="E514" s="466"/>
      <c r="F514" s="466"/>
      <c r="G514" s="467"/>
      <c r="H514" s="468">
        <v>2025</v>
      </c>
      <c r="I514" s="469"/>
      <c r="J514" s="469"/>
      <c r="K514" s="470"/>
      <c r="L514" s="471">
        <v>2024</v>
      </c>
      <c r="M514" s="471"/>
      <c r="N514" s="471"/>
    </row>
    <row r="515" spans="1:15" ht="107.25" customHeight="1" x14ac:dyDescent="0.3">
      <c r="A515" s="472" t="s">
        <v>462</v>
      </c>
      <c r="B515" s="472"/>
      <c r="C515" s="472"/>
      <c r="D515" s="472"/>
      <c r="E515" s="472"/>
      <c r="F515" s="472"/>
      <c r="G515" s="472"/>
      <c r="H515" s="473">
        <f>SUM(H516:H522)</f>
        <v>19732655.73</v>
      </c>
      <c r="I515" s="474"/>
      <c r="J515" s="474"/>
      <c r="K515" s="475"/>
      <c r="L515" s="475">
        <f>SUM(L516:L522)</f>
        <v>51065309.469999999</v>
      </c>
      <c r="M515" s="476"/>
      <c r="N515" s="476"/>
    </row>
    <row r="516" spans="1:15" ht="18" customHeight="1" x14ac:dyDescent="0.3">
      <c r="A516" s="434" t="s">
        <v>256</v>
      </c>
      <c r="B516" s="434"/>
      <c r="C516" s="434"/>
      <c r="D516" s="434"/>
      <c r="E516" s="434"/>
      <c r="F516" s="434"/>
      <c r="G516" s="434"/>
      <c r="H516" s="452">
        <v>0</v>
      </c>
      <c r="I516" s="453"/>
      <c r="J516" s="453"/>
      <c r="K516" s="454"/>
      <c r="L516" s="460">
        <v>0</v>
      </c>
      <c r="M516" s="461"/>
      <c r="N516" s="438"/>
    </row>
    <row r="517" spans="1:15" ht="18" customHeight="1" x14ac:dyDescent="0.3">
      <c r="A517" s="434" t="s">
        <v>258</v>
      </c>
      <c r="B517" s="434"/>
      <c r="C517" s="434"/>
      <c r="D517" s="434"/>
      <c r="E517" s="434"/>
      <c r="F517" s="434"/>
      <c r="G517" s="434"/>
      <c r="H517" s="452">
        <v>0</v>
      </c>
      <c r="I517" s="453"/>
      <c r="J517" s="453"/>
      <c r="K517" s="454"/>
      <c r="L517" s="460">
        <v>0</v>
      </c>
      <c r="M517" s="461"/>
      <c r="N517" s="438"/>
    </row>
    <row r="518" spans="1:15" ht="18" customHeight="1" x14ac:dyDescent="0.3">
      <c r="A518" s="434" t="s">
        <v>463</v>
      </c>
      <c r="B518" s="434"/>
      <c r="C518" s="434"/>
      <c r="D518" s="434"/>
      <c r="E518" s="434"/>
      <c r="F518" s="434"/>
      <c r="G518" s="434"/>
      <c r="H518" s="452">
        <v>0</v>
      </c>
      <c r="I518" s="453"/>
      <c r="J518" s="453"/>
      <c r="K518" s="454"/>
      <c r="L518" s="460">
        <v>0</v>
      </c>
      <c r="M518" s="461"/>
      <c r="N518" s="438"/>
    </row>
    <row r="519" spans="1:15" ht="18" customHeight="1" x14ac:dyDescent="0.3">
      <c r="A519" s="434" t="s">
        <v>263</v>
      </c>
      <c r="B519" s="434"/>
      <c r="C519" s="434"/>
      <c r="D519" s="434"/>
      <c r="E519" s="434"/>
      <c r="F519" s="434"/>
      <c r="G519" s="434"/>
      <c r="H519" s="452">
        <v>0</v>
      </c>
      <c r="I519" s="453"/>
      <c r="J519" s="453"/>
      <c r="K519" s="454"/>
      <c r="L519" s="460">
        <v>0</v>
      </c>
      <c r="M519" s="461"/>
      <c r="N519" s="438"/>
    </row>
    <row r="520" spans="1:15" ht="18" customHeight="1" x14ac:dyDescent="0.3">
      <c r="A520" s="434" t="s">
        <v>464</v>
      </c>
      <c r="B520" s="434"/>
      <c r="C520" s="434"/>
      <c r="D520" s="434"/>
      <c r="E520" s="434"/>
      <c r="F520" s="434"/>
      <c r="G520" s="434"/>
      <c r="H520" s="452">
        <v>19732655.73</v>
      </c>
      <c r="I520" s="453"/>
      <c r="J520" s="453"/>
      <c r="K520" s="454"/>
      <c r="L520" s="452">
        <v>51065309.469999999</v>
      </c>
      <c r="M520" s="453"/>
      <c r="N520" s="454"/>
    </row>
    <row r="521" spans="1:15" ht="18" customHeight="1" x14ac:dyDescent="0.3">
      <c r="A521" s="434" t="s">
        <v>465</v>
      </c>
      <c r="B521" s="434"/>
      <c r="C521" s="434"/>
      <c r="D521" s="434"/>
      <c r="E521" s="434"/>
      <c r="F521" s="434"/>
      <c r="G521" s="434"/>
      <c r="H521" s="452">
        <v>0</v>
      </c>
      <c r="I521" s="453"/>
      <c r="J521" s="453"/>
      <c r="K521" s="454"/>
      <c r="L521" s="452">
        <v>0</v>
      </c>
      <c r="M521" s="453"/>
      <c r="N521" s="454"/>
    </row>
    <row r="522" spans="1:15" ht="18" customHeight="1" x14ac:dyDescent="0.3">
      <c r="A522" s="434" t="s">
        <v>466</v>
      </c>
      <c r="B522" s="434"/>
      <c r="C522" s="434"/>
      <c r="D522" s="434"/>
      <c r="E522" s="434"/>
      <c r="F522" s="434"/>
      <c r="G522" s="434"/>
      <c r="H522" s="452">
        <v>0</v>
      </c>
      <c r="I522" s="453"/>
      <c r="J522" s="453"/>
      <c r="K522" s="454"/>
      <c r="L522" s="452">
        <v>0</v>
      </c>
      <c r="M522" s="453"/>
      <c r="N522" s="454"/>
    </row>
    <row r="523" spans="1:15" ht="24.9" customHeight="1" x14ac:dyDescent="0.3">
      <c r="A523" s="455"/>
      <c r="B523" s="455"/>
      <c r="C523" s="455"/>
      <c r="D523" s="455"/>
      <c r="E523" s="455"/>
      <c r="F523" s="455"/>
      <c r="G523" s="455"/>
      <c r="H523" s="456"/>
      <c r="I523" s="457"/>
      <c r="J523" s="457"/>
      <c r="K523" s="458"/>
      <c r="L523" s="451"/>
      <c r="M523" s="459"/>
      <c r="N523" s="459"/>
    </row>
    <row r="524" spans="1:15" x14ac:dyDescent="0.3">
      <c r="A524" s="440" t="s">
        <v>266</v>
      </c>
      <c r="B524" s="440"/>
      <c r="C524" s="440"/>
      <c r="D524" s="440"/>
      <c r="E524" s="440"/>
      <c r="F524" s="440"/>
      <c r="G524" s="440"/>
      <c r="H524" s="441">
        <f>SUM(H525:H532)</f>
        <v>8881135.3399999999</v>
      </c>
      <c r="I524" s="442"/>
      <c r="J524" s="442"/>
      <c r="K524" s="443"/>
      <c r="L524" s="443">
        <f>SUM(L525:L532)</f>
        <v>15675059.43</v>
      </c>
      <c r="M524" s="444"/>
      <c r="N524" s="444"/>
    </row>
    <row r="525" spans="1:15" ht="18" customHeight="1" x14ac:dyDescent="0.3">
      <c r="A525" s="434" t="s">
        <v>467</v>
      </c>
      <c r="B525" s="434"/>
      <c r="C525" s="434"/>
      <c r="D525" s="434"/>
      <c r="E525" s="434"/>
      <c r="F525" s="434"/>
      <c r="G525" s="434"/>
      <c r="H525" s="449">
        <v>169810.83</v>
      </c>
      <c r="I525" s="450"/>
      <c r="J525" s="450"/>
      <c r="K525" s="451"/>
      <c r="L525" s="438">
        <v>700121.01</v>
      </c>
      <c r="M525" s="439"/>
      <c r="N525" s="439"/>
    </row>
    <row r="526" spans="1:15" ht="18" customHeight="1" x14ac:dyDescent="0.3">
      <c r="A526" s="434" t="s">
        <v>468</v>
      </c>
      <c r="B526" s="434"/>
      <c r="C526" s="434"/>
      <c r="D526" s="434"/>
      <c r="E526" s="434"/>
      <c r="F526" s="434"/>
      <c r="G526" s="434"/>
      <c r="H526" s="449">
        <v>0</v>
      </c>
      <c r="I526" s="450"/>
      <c r="J526" s="450"/>
      <c r="K526" s="451"/>
      <c r="L526" s="438">
        <v>11813</v>
      </c>
      <c r="M526" s="439"/>
      <c r="N526" s="439"/>
    </row>
    <row r="527" spans="1:15" ht="18" customHeight="1" x14ac:dyDescent="0.3">
      <c r="A527" s="434" t="s">
        <v>469</v>
      </c>
      <c r="B527" s="434"/>
      <c r="C527" s="434"/>
      <c r="D527" s="434"/>
      <c r="E527" s="434"/>
      <c r="F527" s="434"/>
      <c r="G527" s="434"/>
      <c r="H527" s="449">
        <v>0</v>
      </c>
      <c r="I527" s="450"/>
      <c r="J527" s="450"/>
      <c r="K527" s="451"/>
      <c r="L527" s="438">
        <v>0</v>
      </c>
      <c r="M527" s="439"/>
      <c r="N527" s="439"/>
    </row>
    <row r="528" spans="1:15" ht="18" customHeight="1" x14ac:dyDescent="0.3">
      <c r="A528" s="434" t="s">
        <v>470</v>
      </c>
      <c r="B528" s="434"/>
      <c r="C528" s="434"/>
      <c r="D528" s="434"/>
      <c r="E528" s="434"/>
      <c r="F528" s="434"/>
      <c r="G528" s="434"/>
      <c r="H528" s="449">
        <v>1502336.22</v>
      </c>
      <c r="I528" s="450"/>
      <c r="J528" s="450"/>
      <c r="K528" s="451"/>
      <c r="L528" s="438">
        <v>4870553.47</v>
      </c>
      <c r="M528" s="439"/>
      <c r="N528" s="439"/>
      <c r="O528" s="263"/>
    </row>
    <row r="529" spans="1:17" ht="18" customHeight="1" x14ac:dyDescent="0.3">
      <c r="A529" s="434" t="s">
        <v>471</v>
      </c>
      <c r="B529" s="434"/>
      <c r="C529" s="434"/>
      <c r="D529" s="434"/>
      <c r="E529" s="434"/>
      <c r="F529" s="434"/>
      <c r="G529" s="434"/>
      <c r="H529" s="449">
        <v>0</v>
      </c>
      <c r="I529" s="450"/>
      <c r="J529" s="450"/>
      <c r="K529" s="451"/>
      <c r="L529" s="438">
        <v>0</v>
      </c>
      <c r="M529" s="439"/>
      <c r="N529" s="439"/>
      <c r="O529" s="263"/>
      <c r="P529" s="263"/>
    </row>
    <row r="530" spans="1:17" ht="18" customHeight="1" x14ac:dyDescent="0.3">
      <c r="A530" s="434" t="s">
        <v>472</v>
      </c>
      <c r="B530" s="434"/>
      <c r="C530" s="434"/>
      <c r="D530" s="434"/>
      <c r="E530" s="434"/>
      <c r="F530" s="434"/>
      <c r="G530" s="434"/>
      <c r="H530" s="435">
        <v>7208988.29</v>
      </c>
      <c r="I530" s="436"/>
      <c r="J530" s="436"/>
      <c r="K530" s="437"/>
      <c r="L530" s="438">
        <v>10092571.949999999</v>
      </c>
      <c r="M530" s="439"/>
      <c r="N530" s="439"/>
      <c r="O530" s="263"/>
      <c r="P530" s="263"/>
    </row>
    <row r="531" spans="1:17" ht="18" customHeight="1" x14ac:dyDescent="0.3">
      <c r="A531" s="434" t="s">
        <v>473</v>
      </c>
      <c r="B531" s="434"/>
      <c r="C531" s="434"/>
      <c r="D531" s="434"/>
      <c r="E531" s="434"/>
      <c r="F531" s="434"/>
      <c r="G531" s="434"/>
      <c r="H531" s="435">
        <v>0</v>
      </c>
      <c r="I531" s="436"/>
      <c r="J531" s="436"/>
      <c r="K531" s="437"/>
      <c r="L531" s="438">
        <v>0</v>
      </c>
      <c r="M531" s="439"/>
      <c r="N531" s="439"/>
      <c r="O531" s="263"/>
      <c r="P531" s="263"/>
    </row>
    <row r="532" spans="1:17" ht="18" customHeight="1" x14ac:dyDescent="0.3">
      <c r="A532" s="434" t="s">
        <v>474</v>
      </c>
      <c r="B532" s="434"/>
      <c r="C532" s="434"/>
      <c r="D532" s="434"/>
      <c r="E532" s="434"/>
      <c r="F532" s="434"/>
      <c r="G532" s="434"/>
      <c r="H532" s="435">
        <v>0</v>
      </c>
      <c r="I532" s="436"/>
      <c r="J532" s="436"/>
      <c r="K532" s="437"/>
      <c r="L532" s="438">
        <v>0</v>
      </c>
      <c r="M532" s="439"/>
      <c r="N532" s="439"/>
      <c r="O532" s="263"/>
      <c r="P532" s="263"/>
    </row>
    <row r="533" spans="1:17" ht="24.9" customHeight="1" x14ac:dyDescent="0.3">
      <c r="A533" s="440"/>
      <c r="B533" s="440"/>
      <c r="C533" s="440"/>
      <c r="D533" s="440"/>
      <c r="E533" s="440"/>
      <c r="F533" s="440"/>
      <c r="G533" s="440"/>
      <c r="H533" s="445"/>
      <c r="I533" s="446"/>
      <c r="J533" s="446"/>
      <c r="K533" s="447"/>
      <c r="L533" s="437"/>
      <c r="M533" s="448"/>
      <c r="N533" s="448"/>
      <c r="O533" s="263"/>
      <c r="P533" s="263"/>
      <c r="Q533" s="263"/>
    </row>
    <row r="534" spans="1:17" x14ac:dyDescent="0.3">
      <c r="A534" s="440" t="s">
        <v>573</v>
      </c>
      <c r="B534" s="440"/>
      <c r="C534" s="440"/>
      <c r="D534" s="440"/>
      <c r="E534" s="440"/>
      <c r="F534" s="440"/>
      <c r="G534" s="440"/>
      <c r="H534" s="441">
        <v>7000000</v>
      </c>
      <c r="I534" s="442"/>
      <c r="J534" s="442"/>
      <c r="K534" s="443"/>
      <c r="L534" s="443">
        <f>SUM(L535:L535)</f>
        <v>0</v>
      </c>
      <c r="M534" s="444"/>
      <c r="N534" s="444"/>
      <c r="O534" s="263"/>
      <c r="P534" s="263"/>
    </row>
    <row r="535" spans="1:17" x14ac:dyDescent="0.3">
      <c r="A535" s="434"/>
      <c r="B535" s="434"/>
      <c r="C535" s="434"/>
      <c r="D535" s="434"/>
      <c r="E535" s="434"/>
      <c r="F535" s="434"/>
      <c r="G535" s="434"/>
      <c r="H535" s="435"/>
      <c r="I535" s="436"/>
      <c r="J535" s="436"/>
      <c r="K535" s="437"/>
      <c r="L535" s="438"/>
      <c r="M535" s="439"/>
      <c r="N535" s="439"/>
      <c r="O535" s="263"/>
      <c r="P535" s="263"/>
    </row>
    <row r="536" spans="1:17" x14ac:dyDescent="0.3">
      <c r="A536" s="427" t="s">
        <v>195</v>
      </c>
      <c r="B536" s="427"/>
      <c r="C536" s="427"/>
      <c r="D536" s="427"/>
      <c r="E536" s="427"/>
      <c r="F536" s="427"/>
      <c r="G536" s="427"/>
      <c r="H536" s="428">
        <f>H515+H524+H534</f>
        <v>35613791.07</v>
      </c>
      <c r="I536" s="428"/>
      <c r="J536" s="428"/>
      <c r="K536" s="428"/>
      <c r="L536" s="429">
        <f>L515+L524+L534</f>
        <v>66740368.899999999</v>
      </c>
      <c r="M536" s="428"/>
      <c r="N536" s="428"/>
      <c r="O536" s="263"/>
      <c r="P536" s="263"/>
    </row>
    <row r="537" spans="1:17" x14ac:dyDescent="0.3">
      <c r="O537" s="263"/>
      <c r="P537" s="263"/>
    </row>
    <row r="538" spans="1:17" ht="15" customHeight="1" x14ac:dyDescent="0.3">
      <c r="A538" s="430" t="s">
        <v>436</v>
      </c>
      <c r="B538" s="430"/>
      <c r="C538" s="430"/>
      <c r="D538" s="430"/>
      <c r="E538" s="430"/>
      <c r="F538" s="430"/>
      <c r="G538" s="430"/>
      <c r="H538" s="430"/>
      <c r="I538" s="430"/>
      <c r="J538" s="430"/>
      <c r="K538" s="430"/>
      <c r="L538" s="430"/>
      <c r="M538" s="430"/>
      <c r="N538" s="430"/>
      <c r="P538" s="263"/>
    </row>
    <row r="539" spans="1:17" ht="18.75" customHeight="1" x14ac:dyDescent="0.3"/>
    <row r="540" spans="1:17" ht="22.5" customHeight="1" x14ac:dyDescent="0.3"/>
    <row r="541" spans="1:17" ht="33" customHeight="1" x14ac:dyDescent="0.3">
      <c r="A541" s="431" t="s">
        <v>476</v>
      </c>
      <c r="B541" s="431"/>
      <c r="C541" s="431"/>
      <c r="D541" s="431"/>
      <c r="E541" s="431"/>
      <c r="F541" s="431"/>
      <c r="G541" s="431"/>
      <c r="H541" s="431"/>
      <c r="I541" s="431"/>
      <c r="J541" s="431"/>
      <c r="K541" s="431"/>
      <c r="L541" s="431"/>
      <c r="M541" s="431"/>
      <c r="N541" s="431"/>
    </row>
    <row r="542" spans="1:17" ht="15.75" customHeight="1" x14ac:dyDescent="0.3"/>
    <row r="543" spans="1:17" x14ac:dyDescent="0.3">
      <c r="A543" s="432" t="s">
        <v>438</v>
      </c>
      <c r="B543" s="432"/>
      <c r="C543" s="432"/>
      <c r="D543" s="432"/>
      <c r="E543" s="432"/>
      <c r="F543" s="433">
        <v>2025</v>
      </c>
      <c r="G543" s="433"/>
      <c r="H543" s="433"/>
      <c r="I543" s="433"/>
      <c r="J543" s="433">
        <v>2024</v>
      </c>
      <c r="K543" s="433"/>
      <c r="L543" s="433"/>
    </row>
    <row r="544" spans="1:17" ht="25.5" customHeight="1" x14ac:dyDescent="0.3">
      <c r="A544" s="422" t="s">
        <v>477</v>
      </c>
      <c r="B544" s="422"/>
      <c r="C544" s="422"/>
      <c r="D544" s="422"/>
      <c r="E544" s="422"/>
      <c r="F544" s="423">
        <v>-140561506.31</v>
      </c>
      <c r="G544" s="423"/>
      <c r="H544" s="423"/>
      <c r="I544" s="423"/>
      <c r="J544" s="424">
        <v>-33566553.880000003</v>
      </c>
      <c r="K544" s="424"/>
      <c r="L544" s="424"/>
    </row>
    <row r="545" spans="1:14" ht="37.5" customHeight="1" x14ac:dyDescent="0.3">
      <c r="A545" s="425" t="s">
        <v>478</v>
      </c>
      <c r="B545" s="425"/>
      <c r="C545" s="425"/>
      <c r="D545" s="425"/>
      <c r="E545" s="425"/>
      <c r="F545" s="426">
        <f>SUM(F546:F552)</f>
        <v>50958569.489999995</v>
      </c>
      <c r="G545" s="426"/>
      <c r="H545" s="426"/>
      <c r="I545" s="426"/>
      <c r="J545" s="426">
        <f>SUM(J546:J552)</f>
        <v>141521492.31</v>
      </c>
      <c r="K545" s="426"/>
      <c r="L545" s="426"/>
    </row>
    <row r="546" spans="1:14" ht="30.75" customHeight="1" x14ac:dyDescent="0.3">
      <c r="A546" s="421" t="s">
        <v>251</v>
      </c>
      <c r="B546" s="421"/>
      <c r="C546" s="421"/>
      <c r="D546" s="421"/>
      <c r="E546" s="421"/>
      <c r="F546" s="420">
        <v>46695216.689999998</v>
      </c>
      <c r="G546" s="420"/>
      <c r="H546" s="420"/>
      <c r="I546" s="420"/>
      <c r="J546" s="420">
        <v>82158262.760000005</v>
      </c>
      <c r="K546" s="420"/>
      <c r="L546" s="420"/>
    </row>
    <row r="547" spans="1:14" ht="26.25" customHeight="1" x14ac:dyDescent="0.3">
      <c r="A547" s="421" t="s">
        <v>280</v>
      </c>
      <c r="B547" s="421"/>
      <c r="C547" s="421"/>
      <c r="D547" s="421"/>
      <c r="E547" s="421"/>
      <c r="F547" s="420">
        <v>0</v>
      </c>
      <c r="G547" s="420"/>
      <c r="H547" s="420"/>
      <c r="I547" s="420"/>
      <c r="J547" s="420">
        <v>0</v>
      </c>
      <c r="K547" s="420"/>
      <c r="L547" s="420"/>
    </row>
    <row r="548" spans="1:14" ht="24.75" customHeight="1" x14ac:dyDescent="0.3">
      <c r="A548" s="421" t="s">
        <v>479</v>
      </c>
      <c r="B548" s="421"/>
      <c r="C548" s="421"/>
      <c r="D548" s="421"/>
      <c r="E548" s="421"/>
      <c r="F548" s="420">
        <v>0</v>
      </c>
      <c r="G548" s="420"/>
      <c r="H548" s="420"/>
      <c r="I548" s="420"/>
      <c r="J548" s="420">
        <v>0</v>
      </c>
      <c r="K548" s="420"/>
      <c r="L548" s="420"/>
    </row>
    <row r="549" spans="1:14" ht="27.75" customHeight="1" x14ac:dyDescent="0.3">
      <c r="A549" s="418" t="s">
        <v>480</v>
      </c>
      <c r="B549" s="418"/>
      <c r="C549" s="418"/>
      <c r="D549" s="418"/>
      <c r="E549" s="418"/>
      <c r="F549" s="420">
        <v>0</v>
      </c>
      <c r="G549" s="420"/>
      <c r="H549" s="420"/>
      <c r="I549" s="420"/>
      <c r="J549" s="420">
        <v>0</v>
      </c>
      <c r="K549" s="420"/>
      <c r="L549" s="420"/>
    </row>
    <row r="550" spans="1:14" ht="27.75" customHeight="1" x14ac:dyDescent="0.3">
      <c r="A550" s="418" t="s">
        <v>481</v>
      </c>
      <c r="B550" s="418"/>
      <c r="C550" s="418"/>
      <c r="D550" s="418"/>
      <c r="E550" s="418"/>
      <c r="F550" s="420">
        <v>0</v>
      </c>
      <c r="G550" s="420"/>
      <c r="H550" s="420"/>
      <c r="I550" s="420"/>
      <c r="J550" s="420">
        <v>0</v>
      </c>
      <c r="K550" s="420"/>
      <c r="L550" s="420"/>
    </row>
    <row r="551" spans="1:14" ht="26.25" customHeight="1" x14ac:dyDescent="0.3">
      <c r="A551" s="418" t="s">
        <v>482</v>
      </c>
      <c r="B551" s="418"/>
      <c r="C551" s="418"/>
      <c r="D551" s="418"/>
      <c r="E551" s="418"/>
      <c r="F551" s="419">
        <v>0</v>
      </c>
      <c r="G551" s="419"/>
      <c r="H551" s="419"/>
      <c r="I551" s="419"/>
      <c r="J551" s="419">
        <v>0</v>
      </c>
      <c r="K551" s="419"/>
      <c r="L551" s="419"/>
    </row>
    <row r="552" spans="1:14" ht="30.75" customHeight="1" x14ac:dyDescent="0.3">
      <c r="A552" s="418" t="s">
        <v>163</v>
      </c>
      <c r="B552" s="418"/>
      <c r="C552" s="418"/>
      <c r="D552" s="418"/>
      <c r="E552" s="418"/>
      <c r="F552" s="419">
        <v>4263352.8</v>
      </c>
      <c r="G552" s="419"/>
      <c r="H552" s="419"/>
      <c r="I552" s="419"/>
      <c r="J552" s="419">
        <v>59363229.549999997</v>
      </c>
      <c r="K552" s="419"/>
      <c r="L552" s="419"/>
    </row>
    <row r="553" spans="1:14" ht="23.25" customHeight="1" x14ac:dyDescent="0.3">
      <c r="A553" s="418" t="s">
        <v>483</v>
      </c>
      <c r="B553" s="418"/>
      <c r="C553" s="418"/>
      <c r="D553" s="418"/>
      <c r="E553" s="418"/>
      <c r="F553" s="419">
        <v>0</v>
      </c>
      <c r="G553" s="419"/>
      <c r="H553" s="419"/>
      <c r="I553" s="419"/>
      <c r="J553" s="419">
        <v>0</v>
      </c>
      <c r="K553" s="419"/>
      <c r="L553" s="419"/>
    </row>
    <row r="554" spans="1:14" ht="39.75" customHeight="1" x14ac:dyDescent="0.3">
      <c r="A554" s="416" t="s">
        <v>484</v>
      </c>
      <c r="B554" s="416"/>
      <c r="C554" s="416"/>
      <c r="D554" s="416"/>
      <c r="E554" s="416"/>
      <c r="F554" s="417">
        <f>F544+F545</f>
        <v>-89602936.820000008</v>
      </c>
      <c r="G554" s="417"/>
      <c r="H554" s="417"/>
      <c r="I554" s="417"/>
      <c r="J554" s="417">
        <f>J544+J545</f>
        <v>107954938.43000001</v>
      </c>
      <c r="K554" s="417"/>
      <c r="L554" s="417"/>
      <c r="N554" s="263"/>
    </row>
    <row r="555" spans="1:14" ht="5.0999999999999996" customHeight="1" x14ac:dyDescent="0.3"/>
    <row r="556" spans="1:14" x14ac:dyDescent="0.3">
      <c r="A556" s="366" t="s">
        <v>475</v>
      </c>
      <c r="B556" s="366"/>
      <c r="C556" s="366"/>
      <c r="D556" s="366"/>
      <c r="E556" s="366"/>
      <c r="F556" s="366"/>
      <c r="G556" s="366"/>
      <c r="H556" s="366"/>
      <c r="I556" s="366"/>
      <c r="J556" s="366"/>
      <c r="K556" s="366"/>
      <c r="L556" s="366"/>
      <c r="M556" s="366"/>
      <c r="N556" s="366"/>
    </row>
    <row r="557" spans="1:14" hidden="1" x14ac:dyDescent="0.3">
      <c r="A557" s="41" t="s">
        <v>485</v>
      </c>
    </row>
    <row r="558" spans="1:14" hidden="1" x14ac:dyDescent="0.3"/>
    <row r="559" spans="1:14" hidden="1" x14ac:dyDescent="0.3"/>
    <row r="560" spans="1:14" hidden="1" x14ac:dyDescent="0.3"/>
    <row r="561" spans="1:11" ht="24.75" hidden="1" customHeight="1" x14ac:dyDescent="0.3">
      <c r="A561" s="390" t="s">
        <v>492</v>
      </c>
      <c r="B561" s="391"/>
      <c r="C561" s="391"/>
      <c r="D561" s="391"/>
      <c r="E561" s="391"/>
      <c r="F561" s="391"/>
      <c r="G561" s="391"/>
      <c r="H561" s="391"/>
      <c r="I561" s="391"/>
      <c r="J561" s="391"/>
      <c r="K561" s="392"/>
    </row>
    <row r="562" spans="1:11" ht="22.5" hidden="1" customHeight="1" x14ac:dyDescent="0.3">
      <c r="A562" s="393" t="s">
        <v>493</v>
      </c>
      <c r="B562" s="394"/>
      <c r="C562" s="394"/>
      <c r="D562" s="394"/>
      <c r="E562" s="394"/>
      <c r="F562" s="394"/>
      <c r="G562" s="394"/>
      <c r="H562" s="394"/>
      <c r="I562" s="394"/>
      <c r="J562" s="394"/>
      <c r="K562" s="395"/>
    </row>
    <row r="563" spans="1:11" ht="24.75" hidden="1" customHeight="1" x14ac:dyDescent="0.3">
      <c r="A563" s="393" t="s">
        <v>494</v>
      </c>
      <c r="B563" s="394"/>
      <c r="C563" s="394"/>
      <c r="D563" s="394"/>
      <c r="E563" s="394"/>
      <c r="F563" s="394"/>
      <c r="G563" s="394"/>
      <c r="H563" s="394"/>
      <c r="I563" s="394"/>
      <c r="J563" s="394"/>
      <c r="K563" s="395"/>
    </row>
    <row r="564" spans="1:11" ht="21.75" hidden="1" customHeight="1" thickBot="1" x14ac:dyDescent="0.35">
      <c r="A564" s="396" t="s">
        <v>495</v>
      </c>
      <c r="B564" s="397"/>
      <c r="C564" s="397"/>
      <c r="D564" s="397"/>
      <c r="E564" s="397"/>
      <c r="F564" s="397"/>
      <c r="G564" s="397"/>
      <c r="H564" s="397"/>
      <c r="I564" s="397"/>
      <c r="J564" s="397"/>
      <c r="K564" s="398"/>
    </row>
    <row r="565" spans="1:11" ht="27" hidden="1" customHeight="1" thickBot="1" x14ac:dyDescent="0.35">
      <c r="A565" s="399" t="s">
        <v>438</v>
      </c>
      <c r="B565" s="400"/>
      <c r="C565" s="400"/>
      <c r="D565" s="400"/>
      <c r="E565" s="400"/>
      <c r="F565" s="400"/>
      <c r="G565" s="400"/>
      <c r="H565" s="401"/>
      <c r="I565" s="399">
        <v>2023</v>
      </c>
      <c r="J565" s="400"/>
      <c r="K565" s="401"/>
    </row>
    <row r="566" spans="1:11" s="207" customFormat="1" ht="30" hidden="1" customHeight="1" thickBot="1" x14ac:dyDescent="0.35">
      <c r="A566" s="384" t="s">
        <v>496</v>
      </c>
      <c r="B566" s="385"/>
      <c r="C566" s="385"/>
      <c r="D566" s="385"/>
      <c r="E566" s="385"/>
      <c r="F566" s="385"/>
      <c r="G566" s="385"/>
      <c r="H566" s="385"/>
      <c r="I566" s="386"/>
      <c r="J566" s="387"/>
      <c r="K566" s="388"/>
    </row>
    <row r="567" spans="1:11" s="207" customFormat="1" ht="6" hidden="1" customHeight="1" thickBot="1" x14ac:dyDescent="0.35">
      <c r="A567" s="389"/>
      <c r="B567" s="389"/>
      <c r="C567" s="389"/>
      <c r="D567" s="389"/>
      <c r="E567" s="389"/>
      <c r="F567" s="389"/>
      <c r="G567" s="389"/>
      <c r="H567" s="389"/>
    </row>
    <row r="568" spans="1:11" s="207" customFormat="1" ht="24.75" hidden="1" customHeight="1" x14ac:dyDescent="0.3">
      <c r="A568" s="380" t="s">
        <v>497</v>
      </c>
      <c r="B568" s="381"/>
      <c r="C568" s="381"/>
      <c r="D568" s="381"/>
      <c r="E568" s="381"/>
      <c r="F568" s="381"/>
      <c r="G568" s="381"/>
      <c r="H568" s="381"/>
      <c r="I568" s="382"/>
      <c r="J568" s="382"/>
      <c r="K568" s="383"/>
    </row>
    <row r="569" spans="1:11" ht="20.100000000000001" hidden="1" customHeight="1" x14ac:dyDescent="0.3">
      <c r="A569" s="372" t="s">
        <v>498</v>
      </c>
      <c r="B569" s="367"/>
      <c r="C569" s="367"/>
      <c r="D569" s="367"/>
      <c r="E569" s="367"/>
      <c r="F569" s="367"/>
      <c r="G569" s="367"/>
      <c r="H569" s="367"/>
      <c r="I569" s="368"/>
      <c r="J569" s="368"/>
      <c r="K569" s="373"/>
    </row>
    <row r="570" spans="1:11" ht="20.100000000000001" hidden="1" customHeight="1" x14ac:dyDescent="0.3">
      <c r="A570" s="372" t="s">
        <v>499</v>
      </c>
      <c r="B570" s="367"/>
      <c r="C570" s="367"/>
      <c r="D570" s="367"/>
      <c r="E570" s="367"/>
      <c r="F570" s="367"/>
      <c r="G570" s="367"/>
      <c r="H570" s="367"/>
      <c r="I570" s="368"/>
      <c r="J570" s="368"/>
      <c r="K570" s="373"/>
    </row>
    <row r="571" spans="1:11" ht="20.100000000000001" hidden="1" customHeight="1" x14ac:dyDescent="0.3">
      <c r="A571" s="372" t="s">
        <v>500</v>
      </c>
      <c r="B571" s="367"/>
      <c r="C571" s="367"/>
      <c r="D571" s="367"/>
      <c r="E571" s="367"/>
      <c r="F571" s="367"/>
      <c r="G571" s="367"/>
      <c r="H571" s="367"/>
      <c r="I571" s="368"/>
      <c r="J571" s="368"/>
      <c r="K571" s="373"/>
    </row>
    <row r="572" spans="1:11" ht="20.100000000000001" hidden="1" customHeight="1" x14ac:dyDescent="0.3">
      <c r="A572" s="372" t="s">
        <v>501</v>
      </c>
      <c r="B572" s="367"/>
      <c r="C572" s="367"/>
      <c r="D572" s="367"/>
      <c r="E572" s="367"/>
      <c r="F572" s="367"/>
      <c r="G572" s="367"/>
      <c r="H572" s="367"/>
      <c r="I572" s="368"/>
      <c r="J572" s="368"/>
      <c r="K572" s="373"/>
    </row>
    <row r="573" spans="1:11" ht="20.100000000000001" hidden="1" customHeight="1" x14ac:dyDescent="0.3">
      <c r="A573" s="414" t="s">
        <v>502</v>
      </c>
      <c r="B573" s="415"/>
      <c r="C573" s="415"/>
      <c r="D573" s="415"/>
      <c r="E573" s="415"/>
      <c r="F573" s="415"/>
      <c r="G573" s="415"/>
      <c r="H573" s="415"/>
      <c r="I573" s="368"/>
      <c r="J573" s="368"/>
      <c r="K573" s="373"/>
    </row>
    <row r="574" spans="1:11" ht="20.100000000000001" hidden="1" customHeight="1" thickBot="1" x14ac:dyDescent="0.35">
      <c r="A574" s="409" t="s">
        <v>503</v>
      </c>
      <c r="B574" s="410"/>
      <c r="C574" s="410"/>
      <c r="D574" s="410"/>
      <c r="E574" s="410"/>
      <c r="F574" s="410"/>
      <c r="G574" s="410"/>
      <c r="H574" s="410"/>
      <c r="I574" s="404"/>
      <c r="J574" s="404"/>
      <c r="K574" s="405"/>
    </row>
    <row r="575" spans="1:11" ht="6" hidden="1" customHeight="1" thickBot="1" x14ac:dyDescent="0.35">
      <c r="A575" s="411"/>
      <c r="B575" s="411"/>
      <c r="C575" s="411"/>
      <c r="D575" s="411"/>
      <c r="E575" s="411"/>
      <c r="F575" s="411"/>
      <c r="G575" s="411"/>
      <c r="H575" s="411"/>
    </row>
    <row r="576" spans="1:11" s="207" customFormat="1" ht="29.25" hidden="1" customHeight="1" x14ac:dyDescent="0.3">
      <c r="A576" s="380" t="s">
        <v>504</v>
      </c>
      <c r="B576" s="381"/>
      <c r="C576" s="381"/>
      <c r="D576" s="381"/>
      <c r="E576" s="381"/>
      <c r="F576" s="381"/>
      <c r="G576" s="381"/>
      <c r="H576" s="381"/>
      <c r="I576" s="412"/>
      <c r="J576" s="412"/>
      <c r="K576" s="413"/>
    </row>
    <row r="577" spans="1:14" hidden="1" x14ac:dyDescent="0.3">
      <c r="A577" s="372" t="s">
        <v>505</v>
      </c>
      <c r="B577" s="367"/>
      <c r="C577" s="367"/>
      <c r="D577" s="367"/>
      <c r="E577" s="367"/>
      <c r="F577" s="367"/>
      <c r="G577" s="367"/>
      <c r="H577" s="367"/>
      <c r="I577" s="368"/>
      <c r="J577" s="368"/>
      <c r="K577" s="373"/>
    </row>
    <row r="578" spans="1:14" ht="20.100000000000001" hidden="1" customHeight="1" x14ac:dyDescent="0.3">
      <c r="A578" s="372" t="s">
        <v>506</v>
      </c>
      <c r="B578" s="367"/>
      <c r="C578" s="367"/>
      <c r="D578" s="367"/>
      <c r="E578" s="367"/>
      <c r="F578" s="367"/>
      <c r="G578" s="367"/>
      <c r="H578" s="367"/>
      <c r="I578" s="368"/>
      <c r="J578" s="368"/>
      <c r="K578" s="373"/>
    </row>
    <row r="579" spans="1:14" ht="20.100000000000001" hidden="1" customHeight="1" thickBot="1" x14ac:dyDescent="0.35">
      <c r="A579" s="402" t="s">
        <v>507</v>
      </c>
      <c r="B579" s="403"/>
      <c r="C579" s="403"/>
      <c r="D579" s="403"/>
      <c r="E579" s="403"/>
      <c r="F579" s="403"/>
      <c r="G579" s="403"/>
      <c r="H579" s="403"/>
      <c r="I579" s="404"/>
      <c r="J579" s="404"/>
      <c r="K579" s="405"/>
    </row>
    <row r="580" spans="1:14" ht="7.5" hidden="1" customHeight="1" thickBot="1" x14ac:dyDescent="0.35">
      <c r="A580" s="208"/>
      <c r="B580" s="208"/>
      <c r="C580" s="208"/>
      <c r="D580" s="208"/>
      <c r="E580" s="208"/>
      <c r="F580" s="208"/>
      <c r="G580" s="208"/>
      <c r="H580" s="208"/>
      <c r="I580" s="208"/>
      <c r="J580" s="208"/>
      <c r="K580" s="208"/>
    </row>
    <row r="581" spans="1:14" ht="30" hidden="1" customHeight="1" thickBot="1" x14ac:dyDescent="0.35">
      <c r="A581" s="384" t="s">
        <v>508</v>
      </c>
      <c r="B581" s="385"/>
      <c r="C581" s="385"/>
      <c r="D581" s="385"/>
      <c r="E581" s="385"/>
      <c r="F581" s="385"/>
      <c r="G581" s="385"/>
      <c r="H581" s="385"/>
      <c r="I581" s="406"/>
      <c r="J581" s="407"/>
      <c r="K581" s="408"/>
    </row>
    <row r="582" spans="1:14" hidden="1" x14ac:dyDescent="0.3">
      <c r="A582" s="366" t="s">
        <v>475</v>
      </c>
      <c r="B582" s="366"/>
      <c r="C582" s="366"/>
      <c r="D582" s="366"/>
      <c r="E582" s="366"/>
      <c r="F582" s="366"/>
      <c r="G582" s="366"/>
      <c r="H582" s="366"/>
      <c r="I582" s="366"/>
      <c r="J582" s="366"/>
      <c r="K582" s="366"/>
      <c r="L582" s="366"/>
      <c r="M582" s="366"/>
      <c r="N582" s="366"/>
    </row>
    <row r="583" spans="1:14" hidden="1" x14ac:dyDescent="0.3"/>
    <row r="584" spans="1:14" hidden="1" x14ac:dyDescent="0.3"/>
    <row r="585" spans="1:14" ht="24.75" hidden="1" customHeight="1" x14ac:dyDescent="0.3">
      <c r="A585" s="390" t="s">
        <v>492</v>
      </c>
      <c r="B585" s="391"/>
      <c r="C585" s="391"/>
      <c r="D585" s="391"/>
      <c r="E585" s="391"/>
      <c r="F585" s="391"/>
      <c r="G585" s="391"/>
      <c r="H585" s="391"/>
      <c r="I585" s="391"/>
      <c r="J585" s="391"/>
      <c r="K585" s="392"/>
    </row>
    <row r="586" spans="1:14" ht="22.5" hidden="1" customHeight="1" x14ac:dyDescent="0.3">
      <c r="A586" s="393" t="s">
        <v>493</v>
      </c>
      <c r="B586" s="394"/>
      <c r="C586" s="394"/>
      <c r="D586" s="394"/>
      <c r="E586" s="394"/>
      <c r="F586" s="394"/>
      <c r="G586" s="394"/>
      <c r="H586" s="394"/>
      <c r="I586" s="394"/>
      <c r="J586" s="394"/>
      <c r="K586" s="395"/>
    </row>
    <row r="587" spans="1:14" ht="24.75" hidden="1" customHeight="1" x14ac:dyDescent="0.3">
      <c r="A587" s="393" t="s">
        <v>494</v>
      </c>
      <c r="B587" s="394"/>
      <c r="C587" s="394"/>
      <c r="D587" s="394"/>
      <c r="E587" s="394"/>
      <c r="F587" s="394"/>
      <c r="G587" s="394"/>
      <c r="H587" s="394"/>
      <c r="I587" s="394"/>
      <c r="J587" s="394"/>
      <c r="K587" s="395"/>
    </row>
    <row r="588" spans="1:14" ht="21.75" hidden="1" customHeight="1" thickBot="1" x14ac:dyDescent="0.35">
      <c r="A588" s="396" t="s">
        <v>495</v>
      </c>
      <c r="B588" s="397"/>
      <c r="C588" s="397"/>
      <c r="D588" s="397"/>
      <c r="E588" s="397"/>
      <c r="F588" s="397"/>
      <c r="G588" s="397"/>
      <c r="H588" s="397"/>
      <c r="I588" s="397"/>
      <c r="J588" s="397"/>
      <c r="K588" s="398"/>
    </row>
    <row r="589" spans="1:14" ht="27" hidden="1" customHeight="1" thickBot="1" x14ac:dyDescent="0.35">
      <c r="A589" s="399" t="s">
        <v>438</v>
      </c>
      <c r="B589" s="400"/>
      <c r="C589" s="400"/>
      <c r="D589" s="400"/>
      <c r="E589" s="400"/>
      <c r="F589" s="400"/>
      <c r="G589" s="400"/>
      <c r="H589" s="401"/>
      <c r="I589" s="399">
        <v>2023</v>
      </c>
      <c r="J589" s="400"/>
      <c r="K589" s="401"/>
    </row>
    <row r="590" spans="1:14" s="207" customFormat="1" ht="30" hidden="1" customHeight="1" thickBot="1" x14ac:dyDescent="0.35">
      <c r="A590" s="384" t="s">
        <v>509</v>
      </c>
      <c r="B590" s="385"/>
      <c r="C590" s="385"/>
      <c r="D590" s="385"/>
      <c r="E590" s="385"/>
      <c r="F590" s="385"/>
      <c r="G590" s="385"/>
      <c r="H590" s="385"/>
      <c r="I590" s="386"/>
      <c r="J590" s="387"/>
      <c r="K590" s="388"/>
    </row>
    <row r="591" spans="1:14" s="207" customFormat="1" ht="6" hidden="1" customHeight="1" thickBot="1" x14ac:dyDescent="0.35">
      <c r="A591" s="389"/>
      <c r="B591" s="389"/>
      <c r="C591" s="389"/>
      <c r="D591" s="389"/>
      <c r="E591" s="389"/>
      <c r="F591" s="389"/>
      <c r="G591" s="389"/>
      <c r="H591" s="389"/>
    </row>
    <row r="592" spans="1:14" s="207" customFormat="1" ht="24.75" hidden="1" customHeight="1" x14ac:dyDescent="0.3">
      <c r="A592" s="380" t="s">
        <v>510</v>
      </c>
      <c r="B592" s="381"/>
      <c r="C592" s="381"/>
      <c r="D592" s="381"/>
      <c r="E592" s="381"/>
      <c r="F592" s="381"/>
      <c r="G592" s="381"/>
      <c r="H592" s="381"/>
      <c r="I592" s="382"/>
      <c r="J592" s="382"/>
      <c r="K592" s="383"/>
    </row>
    <row r="593" spans="1:11" ht="20.100000000000001" hidden="1" customHeight="1" x14ac:dyDescent="0.3">
      <c r="A593" s="372" t="s">
        <v>511</v>
      </c>
      <c r="B593" s="367"/>
      <c r="C593" s="367"/>
      <c r="D593" s="367"/>
      <c r="E593" s="367"/>
      <c r="F593" s="367"/>
      <c r="G593" s="367"/>
      <c r="H593" s="367"/>
      <c r="I593" s="368"/>
      <c r="J593" s="368"/>
      <c r="K593" s="373"/>
    </row>
    <row r="594" spans="1:11" ht="20.100000000000001" hidden="1" customHeight="1" x14ac:dyDescent="0.3">
      <c r="A594" s="372" t="s">
        <v>512</v>
      </c>
      <c r="B594" s="367"/>
      <c r="C594" s="367"/>
      <c r="D594" s="367"/>
      <c r="E594" s="367"/>
      <c r="F594" s="367"/>
      <c r="G594" s="367"/>
      <c r="H594" s="367"/>
      <c r="I594" s="368"/>
      <c r="J594" s="368"/>
      <c r="K594" s="373"/>
    </row>
    <row r="595" spans="1:11" ht="20.100000000000001" hidden="1" customHeight="1" x14ac:dyDescent="0.3">
      <c r="A595" s="372" t="s">
        <v>513</v>
      </c>
      <c r="B595" s="367"/>
      <c r="C595" s="367"/>
      <c r="D595" s="367"/>
      <c r="E595" s="367"/>
      <c r="F595" s="367"/>
      <c r="G595" s="367"/>
      <c r="H595" s="367"/>
      <c r="I595" s="368"/>
      <c r="J595" s="368"/>
      <c r="K595" s="373"/>
    </row>
    <row r="596" spans="1:11" ht="20.100000000000001" hidden="1" customHeight="1" x14ac:dyDescent="0.3">
      <c r="A596" s="372" t="s">
        <v>514</v>
      </c>
      <c r="B596" s="367"/>
      <c r="C596" s="367"/>
      <c r="D596" s="367"/>
      <c r="E596" s="367"/>
      <c r="F596" s="367"/>
      <c r="G596" s="367"/>
      <c r="H596" s="367"/>
      <c r="I596" s="368"/>
      <c r="J596" s="368"/>
      <c r="K596" s="373"/>
    </row>
    <row r="597" spans="1:11" ht="20.100000000000001" hidden="1" customHeight="1" x14ac:dyDescent="0.3">
      <c r="A597" s="372" t="s">
        <v>515</v>
      </c>
      <c r="B597" s="367"/>
      <c r="C597" s="367"/>
      <c r="D597" s="367"/>
      <c r="E597" s="367"/>
      <c r="F597" s="367"/>
      <c r="G597" s="367"/>
      <c r="H597" s="367"/>
      <c r="I597" s="368"/>
      <c r="J597" s="368"/>
      <c r="K597" s="373"/>
    </row>
    <row r="598" spans="1:11" ht="20.100000000000001" hidden="1" customHeight="1" x14ac:dyDescent="0.3">
      <c r="A598" s="374" t="s">
        <v>516</v>
      </c>
      <c r="B598" s="375"/>
      <c r="C598" s="375"/>
      <c r="D598" s="375"/>
      <c r="E598" s="375"/>
      <c r="F598" s="375"/>
      <c r="G598" s="375"/>
      <c r="H598" s="376"/>
      <c r="I598" s="377"/>
      <c r="J598" s="378"/>
      <c r="K598" s="379"/>
    </row>
    <row r="599" spans="1:11" ht="20.100000000000001" hidden="1" customHeight="1" x14ac:dyDescent="0.3">
      <c r="A599" s="374" t="s">
        <v>517</v>
      </c>
      <c r="B599" s="375"/>
      <c r="C599" s="375"/>
      <c r="D599" s="375"/>
      <c r="E599" s="375"/>
      <c r="F599" s="375"/>
      <c r="G599" s="375"/>
      <c r="H599" s="376"/>
      <c r="I599" s="377"/>
      <c r="J599" s="378"/>
      <c r="K599" s="379"/>
    </row>
    <row r="600" spans="1:11" ht="20.100000000000001" hidden="1" customHeight="1" x14ac:dyDescent="0.3">
      <c r="A600" s="374" t="s">
        <v>518</v>
      </c>
      <c r="B600" s="375"/>
      <c r="C600" s="375"/>
      <c r="D600" s="375"/>
      <c r="E600" s="375"/>
      <c r="F600" s="375"/>
      <c r="G600" s="375"/>
      <c r="H600" s="376"/>
      <c r="I600" s="377"/>
      <c r="J600" s="378"/>
      <c r="K600" s="379"/>
    </row>
    <row r="601" spans="1:11" ht="20.100000000000001" hidden="1" customHeight="1" x14ac:dyDescent="0.3">
      <c r="A601" s="374" t="s">
        <v>519</v>
      </c>
      <c r="B601" s="375"/>
      <c r="C601" s="375"/>
      <c r="D601" s="375"/>
      <c r="E601" s="375"/>
      <c r="F601" s="375"/>
      <c r="G601" s="375"/>
      <c r="H601" s="376"/>
      <c r="I601" s="377"/>
      <c r="J601" s="378"/>
      <c r="K601" s="379"/>
    </row>
    <row r="602" spans="1:11" ht="20.100000000000001" hidden="1" customHeight="1" x14ac:dyDescent="0.3">
      <c r="A602" s="374" t="s">
        <v>520</v>
      </c>
      <c r="B602" s="375"/>
      <c r="C602" s="375"/>
      <c r="D602" s="375"/>
      <c r="E602" s="375"/>
      <c r="F602" s="375"/>
      <c r="G602" s="375"/>
      <c r="H602" s="376"/>
      <c r="I602" s="377"/>
      <c r="J602" s="378"/>
      <c r="K602" s="379"/>
    </row>
    <row r="603" spans="1:11" ht="20.100000000000001" hidden="1" customHeight="1" x14ac:dyDescent="0.3">
      <c r="A603" s="374" t="s">
        <v>521</v>
      </c>
      <c r="B603" s="375"/>
      <c r="C603" s="375"/>
      <c r="D603" s="375"/>
      <c r="E603" s="375"/>
      <c r="F603" s="375"/>
      <c r="G603" s="375"/>
      <c r="H603" s="376"/>
      <c r="I603" s="377"/>
      <c r="J603" s="378"/>
      <c r="K603" s="379"/>
    </row>
    <row r="604" spans="1:11" ht="20.100000000000001" hidden="1" customHeight="1" x14ac:dyDescent="0.3">
      <c r="A604" s="374" t="s">
        <v>522</v>
      </c>
      <c r="B604" s="375"/>
      <c r="C604" s="375"/>
      <c r="D604" s="375"/>
      <c r="E604" s="375"/>
      <c r="F604" s="375"/>
      <c r="G604" s="375"/>
      <c r="H604" s="376"/>
      <c r="I604" s="377"/>
      <c r="J604" s="378"/>
      <c r="K604" s="379"/>
    </row>
    <row r="605" spans="1:11" ht="20.100000000000001" hidden="1" customHeight="1" x14ac:dyDescent="0.3">
      <c r="A605" s="374" t="s">
        <v>523</v>
      </c>
      <c r="B605" s="375"/>
      <c r="C605" s="375"/>
      <c r="D605" s="375"/>
      <c r="E605" s="375"/>
      <c r="F605" s="375"/>
      <c r="G605" s="375"/>
      <c r="H605" s="376"/>
      <c r="I605" s="377"/>
      <c r="J605" s="378"/>
      <c r="K605" s="379"/>
    </row>
    <row r="606" spans="1:11" ht="20.100000000000001" hidden="1" customHeight="1" x14ac:dyDescent="0.3">
      <c r="A606" s="374" t="s">
        <v>524</v>
      </c>
      <c r="B606" s="375"/>
      <c r="C606" s="375"/>
      <c r="D606" s="375"/>
      <c r="E606" s="375"/>
      <c r="F606" s="375"/>
      <c r="G606" s="375"/>
      <c r="H606" s="376"/>
      <c r="I606" s="377"/>
      <c r="J606" s="378"/>
      <c r="K606" s="379"/>
    </row>
    <row r="607" spans="1:11" ht="20.100000000000001" hidden="1" customHeight="1" x14ac:dyDescent="0.3">
      <c r="A607" s="374" t="s">
        <v>525</v>
      </c>
      <c r="B607" s="375"/>
      <c r="C607" s="375"/>
      <c r="D607" s="375"/>
      <c r="E607" s="375"/>
      <c r="F607" s="375"/>
      <c r="G607" s="375"/>
      <c r="H607" s="376"/>
      <c r="I607" s="377"/>
      <c r="J607" s="378"/>
      <c r="K607" s="379"/>
    </row>
    <row r="608" spans="1:11" ht="20.100000000000001" hidden="1" customHeight="1" x14ac:dyDescent="0.3">
      <c r="A608" s="374" t="s">
        <v>526</v>
      </c>
      <c r="B608" s="375"/>
      <c r="C608" s="375"/>
      <c r="D608" s="375"/>
      <c r="E608" s="375"/>
      <c r="F608" s="375"/>
      <c r="G608" s="375"/>
      <c r="H608" s="376"/>
      <c r="I608" s="377"/>
      <c r="J608" s="378"/>
      <c r="K608" s="379"/>
    </row>
    <row r="609" spans="1:11" ht="20.100000000000001" hidden="1" customHeight="1" x14ac:dyDescent="0.3">
      <c r="A609" s="374" t="s">
        <v>527</v>
      </c>
      <c r="B609" s="375"/>
      <c r="C609" s="375"/>
      <c r="D609" s="375"/>
      <c r="E609" s="375"/>
      <c r="F609" s="375"/>
      <c r="G609" s="375"/>
      <c r="H609" s="376"/>
      <c r="I609" s="377"/>
      <c r="J609" s="378"/>
      <c r="K609" s="379"/>
    </row>
    <row r="610" spans="1:11" ht="20.100000000000001" hidden="1" customHeight="1" x14ac:dyDescent="0.3">
      <c r="A610" s="374" t="s">
        <v>528</v>
      </c>
      <c r="B610" s="375"/>
      <c r="C610" s="375"/>
      <c r="D610" s="375"/>
      <c r="E610" s="375"/>
      <c r="F610" s="375"/>
      <c r="G610" s="375"/>
      <c r="H610" s="376"/>
      <c r="I610" s="377"/>
      <c r="J610" s="378"/>
      <c r="K610" s="379"/>
    </row>
    <row r="611" spans="1:11" ht="20.100000000000001" hidden="1" customHeight="1" x14ac:dyDescent="0.3">
      <c r="A611" s="374" t="s">
        <v>529</v>
      </c>
      <c r="B611" s="375"/>
      <c r="C611" s="375"/>
      <c r="D611" s="375"/>
      <c r="E611" s="375"/>
      <c r="F611" s="375"/>
      <c r="G611" s="375"/>
      <c r="H611" s="376"/>
      <c r="I611" s="377"/>
      <c r="J611" s="378"/>
      <c r="K611" s="379"/>
    </row>
    <row r="612" spans="1:11" ht="20.100000000000001" hidden="1" customHeight="1" x14ac:dyDescent="0.3">
      <c r="A612" s="374" t="s">
        <v>530</v>
      </c>
      <c r="B612" s="375"/>
      <c r="C612" s="375"/>
      <c r="D612" s="375"/>
      <c r="E612" s="375"/>
      <c r="F612" s="375"/>
      <c r="G612" s="375"/>
      <c r="H612" s="376"/>
      <c r="I612" s="377"/>
      <c r="J612" s="378"/>
      <c r="K612" s="379"/>
    </row>
    <row r="613" spans="1:11" ht="20.100000000000001" hidden="1" customHeight="1" x14ac:dyDescent="0.3">
      <c r="A613" s="374" t="s">
        <v>531</v>
      </c>
      <c r="B613" s="375"/>
      <c r="C613" s="375"/>
      <c r="D613" s="375"/>
      <c r="E613" s="375"/>
      <c r="F613" s="375"/>
      <c r="G613" s="375"/>
      <c r="H613" s="376"/>
      <c r="I613" s="377"/>
      <c r="J613" s="378"/>
      <c r="K613" s="379"/>
    </row>
    <row r="614" spans="1:11" ht="9" hidden="1" customHeight="1" thickBot="1" x14ac:dyDescent="0.35"/>
    <row r="615" spans="1:11" ht="20.100000000000001" hidden="1" customHeight="1" x14ac:dyDescent="0.3">
      <c r="A615" s="380" t="s">
        <v>532</v>
      </c>
      <c r="B615" s="381"/>
      <c r="C615" s="381"/>
      <c r="D615" s="381"/>
      <c r="E615" s="381"/>
      <c r="F615" s="381"/>
      <c r="G615" s="381"/>
      <c r="H615" s="381"/>
      <c r="I615" s="382"/>
      <c r="J615" s="382"/>
      <c r="K615" s="383"/>
    </row>
    <row r="616" spans="1:11" ht="20.100000000000001" hidden="1" customHeight="1" x14ac:dyDescent="0.3">
      <c r="A616" s="372" t="s">
        <v>533</v>
      </c>
      <c r="B616" s="367"/>
      <c r="C616" s="367"/>
      <c r="D616" s="367"/>
      <c r="E616" s="367"/>
      <c r="F616" s="367"/>
      <c r="G616" s="367"/>
      <c r="H616" s="367"/>
      <c r="I616" s="368"/>
      <c r="J616" s="368"/>
      <c r="K616" s="373"/>
    </row>
    <row r="617" spans="1:11" ht="20.100000000000001" hidden="1" customHeight="1" x14ac:dyDescent="0.3">
      <c r="A617" s="372" t="s">
        <v>534</v>
      </c>
      <c r="B617" s="367"/>
      <c r="C617" s="367"/>
      <c r="D617" s="367"/>
      <c r="E617" s="367"/>
      <c r="F617" s="367"/>
      <c r="G617" s="367"/>
      <c r="H617" s="367"/>
      <c r="I617" s="368"/>
      <c r="J617" s="368"/>
      <c r="K617" s="373"/>
    </row>
    <row r="618" spans="1:11" ht="20.100000000000001" hidden="1" customHeight="1" x14ac:dyDescent="0.3">
      <c r="A618" s="372" t="s">
        <v>535</v>
      </c>
      <c r="B618" s="367"/>
      <c r="C618" s="367"/>
      <c r="D618" s="367"/>
      <c r="E618" s="367"/>
      <c r="F618" s="367"/>
      <c r="G618" s="367"/>
      <c r="H618" s="367"/>
      <c r="I618" s="368"/>
      <c r="J618" s="368"/>
      <c r="K618" s="373"/>
    </row>
    <row r="619" spans="1:11" ht="20.100000000000001" hidden="1" customHeight="1" x14ac:dyDescent="0.3">
      <c r="A619" s="372" t="s">
        <v>536</v>
      </c>
      <c r="B619" s="367"/>
      <c r="C619" s="367"/>
      <c r="D619" s="367"/>
      <c r="E619" s="367"/>
      <c r="F619" s="367"/>
      <c r="G619" s="367"/>
      <c r="H619" s="367"/>
      <c r="I619" s="368"/>
      <c r="J619" s="368"/>
      <c r="K619" s="373"/>
    </row>
    <row r="620" spans="1:11" ht="20.100000000000001" hidden="1" customHeight="1" x14ac:dyDescent="0.3">
      <c r="A620" s="372" t="s">
        <v>537</v>
      </c>
      <c r="B620" s="367"/>
      <c r="C620" s="367"/>
      <c r="D620" s="367"/>
      <c r="E620" s="367"/>
      <c r="F620" s="367"/>
      <c r="G620" s="367"/>
      <c r="H620" s="367"/>
      <c r="I620" s="368"/>
      <c r="J620" s="368"/>
      <c r="K620" s="373"/>
    </row>
    <row r="621" spans="1:11" ht="20.100000000000001" hidden="1" customHeight="1" x14ac:dyDescent="0.3">
      <c r="A621" s="374" t="s">
        <v>538</v>
      </c>
      <c r="B621" s="375"/>
      <c r="C621" s="375"/>
      <c r="D621" s="375"/>
      <c r="E621" s="375"/>
      <c r="F621" s="375"/>
      <c r="G621" s="375"/>
      <c r="H621" s="376"/>
      <c r="I621" s="377"/>
      <c r="J621" s="378"/>
      <c r="K621" s="379"/>
    </row>
    <row r="622" spans="1:11" ht="20.100000000000001" hidden="1" customHeight="1" x14ac:dyDescent="0.3">
      <c r="A622" s="367" t="s">
        <v>539</v>
      </c>
      <c r="B622" s="367"/>
      <c r="C622" s="367"/>
      <c r="D622" s="367"/>
      <c r="E622" s="367"/>
      <c r="F622" s="367"/>
      <c r="G622" s="367"/>
      <c r="H622" s="367"/>
      <c r="I622" s="368"/>
      <c r="J622" s="368"/>
      <c r="K622" s="368"/>
    </row>
    <row r="623" spans="1:11" ht="10.5" hidden="1" customHeight="1" x14ac:dyDescent="0.3">
      <c r="A623" s="369"/>
      <c r="B623" s="369"/>
      <c r="C623" s="369"/>
      <c r="D623" s="369"/>
      <c r="E623" s="369"/>
      <c r="F623" s="369"/>
      <c r="G623" s="369"/>
      <c r="H623" s="369"/>
      <c r="I623" s="370"/>
      <c r="J623" s="370"/>
      <c r="K623" s="370"/>
    </row>
    <row r="624" spans="1:11" ht="20.100000000000001" hidden="1" customHeight="1" x14ac:dyDescent="0.3">
      <c r="A624" s="371" t="s">
        <v>540</v>
      </c>
      <c r="B624" s="371"/>
      <c r="C624" s="371"/>
      <c r="D624" s="371"/>
      <c r="E624" s="371"/>
      <c r="F624" s="371"/>
      <c r="G624" s="371"/>
      <c r="H624" s="371"/>
      <c r="I624" s="368"/>
      <c r="J624" s="368"/>
      <c r="K624" s="368"/>
    </row>
    <row r="625" spans="1:14" ht="20.100000000000001" hidden="1" customHeight="1" x14ac:dyDescent="0.3">
      <c r="A625" s="366" t="s">
        <v>475</v>
      </c>
      <c r="B625" s="366"/>
      <c r="C625" s="366"/>
      <c r="D625" s="366"/>
      <c r="E625" s="366"/>
      <c r="F625" s="366"/>
      <c r="G625" s="366"/>
      <c r="H625" s="366"/>
      <c r="I625" s="366"/>
      <c r="J625" s="366"/>
      <c r="K625" s="366"/>
      <c r="L625" s="366"/>
      <c r="M625" s="366"/>
      <c r="N625" s="366"/>
    </row>
    <row r="626" spans="1:14" ht="20.100000000000001" hidden="1" customHeight="1" x14ac:dyDescent="0.3"/>
    <row r="627" spans="1:14" ht="20.100000000000001" hidden="1" customHeight="1" x14ac:dyDescent="0.3"/>
    <row r="638" spans="1:14" ht="33.75" customHeight="1" x14ac:dyDescent="0.3">
      <c r="A638" s="41" t="s">
        <v>485</v>
      </c>
    </row>
    <row r="641" spans="1:14" ht="15" thickBot="1" x14ac:dyDescent="0.35"/>
    <row r="642" spans="1:14" ht="24.75" customHeight="1" x14ac:dyDescent="0.3">
      <c r="A642" s="390" t="s">
        <v>492</v>
      </c>
      <c r="B642" s="391"/>
      <c r="C642" s="391"/>
      <c r="D642" s="391"/>
      <c r="E642" s="391"/>
      <c r="F642" s="391"/>
      <c r="G642" s="391"/>
      <c r="H642" s="391"/>
      <c r="I642" s="391"/>
      <c r="J642" s="391"/>
      <c r="K642" s="392"/>
    </row>
    <row r="643" spans="1:14" ht="22.5" customHeight="1" x14ac:dyDescent="0.3">
      <c r="A643" s="393" t="s">
        <v>493</v>
      </c>
      <c r="B643" s="394"/>
      <c r="C643" s="394"/>
      <c r="D643" s="394"/>
      <c r="E643" s="394"/>
      <c r="F643" s="394"/>
      <c r="G643" s="394"/>
      <c r="H643" s="394"/>
      <c r="I643" s="394"/>
      <c r="J643" s="394"/>
      <c r="K643" s="395"/>
    </row>
    <row r="644" spans="1:14" ht="24.75" customHeight="1" x14ac:dyDescent="0.3">
      <c r="A644" s="393" t="s">
        <v>593</v>
      </c>
      <c r="B644" s="394"/>
      <c r="C644" s="394"/>
      <c r="D644" s="394"/>
      <c r="E644" s="394"/>
      <c r="F644" s="394"/>
      <c r="G644" s="394"/>
      <c r="H644" s="394"/>
      <c r="I644" s="394"/>
      <c r="J644" s="394"/>
      <c r="K644" s="395"/>
    </row>
    <row r="645" spans="1:14" ht="21.75" customHeight="1" thickBot="1" x14ac:dyDescent="0.35">
      <c r="A645" s="396" t="s">
        <v>495</v>
      </c>
      <c r="B645" s="397"/>
      <c r="C645" s="397"/>
      <c r="D645" s="397"/>
      <c r="E645" s="397"/>
      <c r="F645" s="397"/>
      <c r="G645" s="397"/>
      <c r="H645" s="397"/>
      <c r="I645" s="397"/>
      <c r="J645" s="397"/>
      <c r="K645" s="398"/>
    </row>
    <row r="646" spans="1:14" ht="27" customHeight="1" thickBot="1" x14ac:dyDescent="0.35">
      <c r="A646" s="399" t="s">
        <v>438</v>
      </c>
      <c r="B646" s="400"/>
      <c r="C646" s="400"/>
      <c r="D646" s="400"/>
      <c r="E646" s="400"/>
      <c r="F646" s="400"/>
      <c r="G646" s="400"/>
      <c r="H646" s="401"/>
      <c r="I646" s="399">
        <v>2025</v>
      </c>
      <c r="J646" s="400"/>
      <c r="K646" s="401"/>
      <c r="M646" s="263"/>
      <c r="N646" s="263"/>
    </row>
    <row r="647" spans="1:14" s="207" customFormat="1" ht="41.25" customHeight="1" thickBot="1" x14ac:dyDescent="0.35">
      <c r="A647" s="1011" t="s">
        <v>496</v>
      </c>
      <c r="B647" s="1012"/>
      <c r="C647" s="1012"/>
      <c r="D647" s="1012"/>
      <c r="E647" s="1012"/>
      <c r="F647" s="1012"/>
      <c r="G647" s="1012"/>
      <c r="H647" s="1012"/>
      <c r="I647" s="1013">
        <v>846127985.69000006</v>
      </c>
      <c r="J647" s="1014"/>
      <c r="K647" s="1015"/>
      <c r="M647" s="285"/>
      <c r="N647" s="263"/>
    </row>
    <row r="648" spans="1:14" s="207" customFormat="1" ht="6" customHeight="1" thickBot="1" x14ac:dyDescent="0.35">
      <c r="A648" s="389"/>
      <c r="B648" s="389"/>
      <c r="C648" s="389"/>
      <c r="D648" s="389"/>
      <c r="E648" s="389"/>
      <c r="F648" s="389"/>
      <c r="G648" s="389"/>
      <c r="H648" s="389"/>
    </row>
    <row r="649" spans="1:14" s="207" customFormat="1" ht="24.75" customHeight="1" x14ac:dyDescent="0.3">
      <c r="A649" s="1016" t="s">
        <v>497</v>
      </c>
      <c r="B649" s="1017"/>
      <c r="C649" s="1017"/>
      <c r="D649" s="1017"/>
      <c r="E649" s="1017"/>
      <c r="F649" s="1017"/>
      <c r="G649" s="1017"/>
      <c r="H649" s="1017"/>
      <c r="I649" s="1018">
        <f>SUM(I650:I655)</f>
        <v>2923.21</v>
      </c>
      <c r="J649" s="1019"/>
      <c r="K649" s="1020"/>
      <c r="N649" s="285"/>
    </row>
    <row r="650" spans="1:14" ht="21.9" customHeight="1" x14ac:dyDescent="0.3">
      <c r="A650" s="372" t="s">
        <v>498</v>
      </c>
      <c r="B650" s="367"/>
      <c r="C650" s="367"/>
      <c r="D650" s="367"/>
      <c r="E650" s="367"/>
      <c r="F650" s="367"/>
      <c r="G650" s="367"/>
      <c r="H650" s="367"/>
      <c r="I650" s="1006">
        <v>0</v>
      </c>
      <c r="J650" s="1006"/>
      <c r="K650" s="1007"/>
      <c r="N650" s="263"/>
    </row>
    <row r="651" spans="1:14" ht="21.9" customHeight="1" x14ac:dyDescent="0.3">
      <c r="A651" s="372" t="s">
        <v>499</v>
      </c>
      <c r="B651" s="367"/>
      <c r="C651" s="367"/>
      <c r="D651" s="367"/>
      <c r="E651" s="367"/>
      <c r="F651" s="367"/>
      <c r="G651" s="367"/>
      <c r="H651" s="367"/>
      <c r="I651" s="1006">
        <v>0</v>
      </c>
      <c r="J651" s="1006"/>
      <c r="K651" s="1007"/>
      <c r="N651" s="263"/>
    </row>
    <row r="652" spans="1:14" ht="21.9" customHeight="1" x14ac:dyDescent="0.3">
      <c r="A652" s="372" t="s">
        <v>500</v>
      </c>
      <c r="B652" s="367"/>
      <c r="C652" s="367"/>
      <c r="D652" s="367"/>
      <c r="E652" s="367"/>
      <c r="F652" s="367"/>
      <c r="G652" s="367"/>
      <c r="H652" s="367"/>
      <c r="I652" s="1006">
        <v>0</v>
      </c>
      <c r="J652" s="1006"/>
      <c r="K652" s="1007"/>
    </row>
    <row r="653" spans="1:14" ht="21.9" customHeight="1" x14ac:dyDescent="0.3">
      <c r="A653" s="372" t="s">
        <v>501</v>
      </c>
      <c r="B653" s="367"/>
      <c r="C653" s="367"/>
      <c r="D653" s="367"/>
      <c r="E653" s="367"/>
      <c r="F653" s="367"/>
      <c r="G653" s="367"/>
      <c r="H653" s="367"/>
      <c r="I653" s="1006">
        <v>0</v>
      </c>
      <c r="J653" s="1006"/>
      <c r="K653" s="1007"/>
    </row>
    <row r="654" spans="1:14" ht="21.9" customHeight="1" x14ac:dyDescent="0.3">
      <c r="A654" s="414" t="s">
        <v>502</v>
      </c>
      <c r="B654" s="415"/>
      <c r="C654" s="415"/>
      <c r="D654" s="415"/>
      <c r="E654" s="415"/>
      <c r="F654" s="415"/>
      <c r="G654" s="415"/>
      <c r="H654" s="415"/>
      <c r="I654" s="999">
        <v>2923.21</v>
      </c>
      <c r="J654" s="1000"/>
      <c r="K654" s="1001"/>
    </row>
    <row r="655" spans="1:14" ht="21.9" customHeight="1" thickBot="1" x14ac:dyDescent="0.35">
      <c r="A655" s="409" t="s">
        <v>503</v>
      </c>
      <c r="B655" s="410"/>
      <c r="C655" s="410"/>
      <c r="D655" s="410"/>
      <c r="E655" s="410"/>
      <c r="F655" s="410"/>
      <c r="G655" s="410"/>
      <c r="H655" s="410"/>
      <c r="I655" s="1006">
        <v>0</v>
      </c>
      <c r="J655" s="1006"/>
      <c r="K655" s="1007"/>
    </row>
    <row r="656" spans="1:14" ht="6" customHeight="1" thickBot="1" x14ac:dyDescent="0.35">
      <c r="A656" s="411"/>
      <c r="B656" s="411"/>
      <c r="C656" s="411"/>
      <c r="D656" s="411"/>
      <c r="E656" s="411"/>
      <c r="F656" s="411"/>
      <c r="G656" s="411"/>
      <c r="H656" s="411"/>
    </row>
    <row r="657" spans="1:16" s="207" customFormat="1" ht="29.25" customHeight="1" x14ac:dyDescent="0.3">
      <c r="A657" s="1016" t="s">
        <v>504</v>
      </c>
      <c r="B657" s="1017"/>
      <c r="C657" s="1017"/>
      <c r="D657" s="1017"/>
      <c r="E657" s="1017"/>
      <c r="F657" s="1017"/>
      <c r="G657" s="1017"/>
      <c r="H657" s="1017"/>
      <c r="I657" s="1028">
        <f>I658+I659+I660</f>
        <v>0</v>
      </c>
      <c r="J657" s="1029"/>
      <c r="K657" s="1030"/>
    </row>
    <row r="658" spans="1:16" ht="21.9" customHeight="1" x14ac:dyDescent="0.3">
      <c r="A658" s="372" t="s">
        <v>505</v>
      </c>
      <c r="B658" s="367"/>
      <c r="C658" s="367"/>
      <c r="D658" s="367"/>
      <c r="E658" s="367"/>
      <c r="F658" s="367"/>
      <c r="G658" s="367"/>
      <c r="H658" s="367"/>
      <c r="I658" s="1006">
        <v>0</v>
      </c>
      <c r="J658" s="1006"/>
      <c r="K658" s="1007"/>
    </row>
    <row r="659" spans="1:16" ht="21.9" customHeight="1" x14ac:dyDescent="0.3">
      <c r="A659" s="372" t="s">
        <v>506</v>
      </c>
      <c r="B659" s="367"/>
      <c r="C659" s="367"/>
      <c r="D659" s="367"/>
      <c r="E659" s="367"/>
      <c r="F659" s="367"/>
      <c r="G659" s="367"/>
      <c r="H659" s="367"/>
      <c r="I659" s="1006">
        <v>0</v>
      </c>
      <c r="J659" s="1006"/>
      <c r="K659" s="1007"/>
    </row>
    <row r="660" spans="1:16" ht="21.9" customHeight="1" thickBot="1" x14ac:dyDescent="0.35">
      <c r="A660" s="402" t="s">
        <v>507</v>
      </c>
      <c r="B660" s="403"/>
      <c r="C660" s="403"/>
      <c r="D660" s="403"/>
      <c r="E660" s="403"/>
      <c r="F660" s="403"/>
      <c r="G660" s="403"/>
      <c r="H660" s="403"/>
      <c r="I660" s="1038">
        <v>0</v>
      </c>
      <c r="J660" s="1039"/>
      <c r="K660" s="1040"/>
    </row>
    <row r="661" spans="1:16" ht="7.5" customHeight="1" thickBot="1" x14ac:dyDescent="0.35">
      <c r="A661" s="208"/>
      <c r="B661" s="208"/>
      <c r="C661" s="208"/>
      <c r="D661" s="208"/>
      <c r="E661" s="208"/>
      <c r="F661" s="208"/>
      <c r="G661" s="208"/>
      <c r="H661" s="208"/>
      <c r="I661" s="208"/>
      <c r="J661" s="208"/>
      <c r="K661" s="208"/>
    </row>
    <row r="662" spans="1:16" ht="45" customHeight="1" thickBot="1" x14ac:dyDescent="0.35">
      <c r="A662" s="1011" t="s">
        <v>508</v>
      </c>
      <c r="B662" s="1012"/>
      <c r="C662" s="1012"/>
      <c r="D662" s="1012"/>
      <c r="E662" s="1012"/>
      <c r="F662" s="1012"/>
      <c r="G662" s="1012"/>
      <c r="H662" s="1012"/>
      <c r="I662" s="1041">
        <f>I647+I649-I657</f>
        <v>846130908.9000001</v>
      </c>
      <c r="J662" s="1042"/>
      <c r="K662" s="1043"/>
    </row>
    <row r="663" spans="1:16" ht="29.25" customHeight="1" x14ac:dyDescent="0.3">
      <c r="A663" s="366" t="s">
        <v>475</v>
      </c>
      <c r="B663" s="366"/>
      <c r="C663" s="366"/>
      <c r="D663" s="366"/>
      <c r="E663" s="366"/>
      <c r="F663" s="366"/>
      <c r="G663" s="366"/>
      <c r="H663" s="366"/>
      <c r="I663" s="366"/>
      <c r="J663" s="366"/>
      <c r="K663" s="366"/>
      <c r="L663" s="366"/>
      <c r="M663" s="366"/>
      <c r="N663" s="366"/>
    </row>
    <row r="666" spans="1:16" ht="15" thickBot="1" x14ac:dyDescent="0.35"/>
    <row r="667" spans="1:16" ht="24.75" customHeight="1" x14ac:dyDescent="0.3">
      <c r="A667" s="390" t="s">
        <v>492</v>
      </c>
      <c r="B667" s="391"/>
      <c r="C667" s="391"/>
      <c r="D667" s="391"/>
      <c r="E667" s="391"/>
      <c r="F667" s="391"/>
      <c r="G667" s="391"/>
      <c r="H667" s="391"/>
      <c r="I667" s="391"/>
      <c r="J667" s="391"/>
      <c r="K667" s="392"/>
    </row>
    <row r="668" spans="1:16" ht="22.5" customHeight="1" x14ac:dyDescent="0.3">
      <c r="A668" s="393" t="s">
        <v>569</v>
      </c>
      <c r="B668" s="394"/>
      <c r="C668" s="394"/>
      <c r="D668" s="394"/>
      <c r="E668" s="394"/>
      <c r="F668" s="394"/>
      <c r="G668" s="394"/>
      <c r="H668" s="394"/>
      <c r="I668" s="394"/>
      <c r="J668" s="394"/>
      <c r="K668" s="395"/>
    </row>
    <row r="669" spans="1:16" ht="24.75" customHeight="1" x14ac:dyDescent="0.3">
      <c r="A669" s="393" t="s">
        <v>593</v>
      </c>
      <c r="B669" s="394"/>
      <c r="C669" s="394"/>
      <c r="D669" s="394"/>
      <c r="E669" s="394"/>
      <c r="F669" s="394"/>
      <c r="G669" s="394"/>
      <c r="H669" s="394"/>
      <c r="I669" s="394"/>
      <c r="J669" s="394"/>
      <c r="K669" s="395"/>
    </row>
    <row r="670" spans="1:16" ht="21.75" customHeight="1" thickBot="1" x14ac:dyDescent="0.35">
      <c r="A670" s="396" t="s">
        <v>495</v>
      </c>
      <c r="B670" s="397"/>
      <c r="C670" s="397"/>
      <c r="D670" s="397"/>
      <c r="E670" s="397"/>
      <c r="F670" s="397"/>
      <c r="G670" s="397"/>
      <c r="H670" s="397"/>
      <c r="I670" s="397"/>
      <c r="J670" s="397"/>
      <c r="K670" s="398"/>
    </row>
    <row r="671" spans="1:16" ht="27" customHeight="1" thickBot="1" x14ac:dyDescent="0.35">
      <c r="A671" s="399" t="s">
        <v>438</v>
      </c>
      <c r="B671" s="400"/>
      <c r="C671" s="400"/>
      <c r="D671" s="400"/>
      <c r="E671" s="400"/>
      <c r="F671" s="400"/>
      <c r="G671" s="400"/>
      <c r="H671" s="401"/>
      <c r="I671" s="399">
        <v>2025</v>
      </c>
      <c r="J671" s="400"/>
      <c r="K671" s="401"/>
    </row>
    <row r="672" spans="1:16" s="207" customFormat="1" ht="30" customHeight="1" thickBot="1" x14ac:dyDescent="0.35">
      <c r="A672" s="384" t="s">
        <v>509</v>
      </c>
      <c r="B672" s="385"/>
      <c r="C672" s="385"/>
      <c r="D672" s="385"/>
      <c r="E672" s="385"/>
      <c r="F672" s="385"/>
      <c r="G672" s="385"/>
      <c r="H672" s="385"/>
      <c r="I672" s="1008">
        <v>995745480.55999994</v>
      </c>
      <c r="J672" s="1009"/>
      <c r="K672" s="1010"/>
      <c r="M672"/>
      <c r="N672" s="263"/>
      <c r="P672" s="285"/>
    </row>
    <row r="673" spans="1:16" s="207" customFormat="1" ht="6" customHeight="1" thickBot="1" x14ac:dyDescent="0.35">
      <c r="A673" s="389"/>
      <c r="B673" s="389"/>
      <c r="C673" s="389"/>
      <c r="D673" s="389"/>
      <c r="E673" s="389"/>
      <c r="F673" s="389"/>
      <c r="G673" s="389"/>
      <c r="H673" s="389"/>
      <c r="N673" s="285"/>
      <c r="P673" s="285"/>
    </row>
    <row r="674" spans="1:16" s="207" customFormat="1" ht="24.75" customHeight="1" x14ac:dyDescent="0.3">
      <c r="A674" s="380" t="s">
        <v>510</v>
      </c>
      <c r="B674" s="381"/>
      <c r="C674" s="381"/>
      <c r="D674" s="381"/>
      <c r="E674" s="381"/>
      <c r="F674" s="381"/>
      <c r="G674" s="381"/>
      <c r="H674" s="381"/>
      <c r="I674" s="1025">
        <f>SUM(I675:I695)</f>
        <v>122880373.47</v>
      </c>
      <c r="J674" s="1026"/>
      <c r="K674" s="1027"/>
      <c r="N674" s="285"/>
      <c r="P674" s="285"/>
    </row>
    <row r="675" spans="1:16" ht="20.100000000000001" customHeight="1" x14ac:dyDescent="0.3">
      <c r="A675" s="372" t="s">
        <v>511</v>
      </c>
      <c r="B675" s="367"/>
      <c r="C675" s="367"/>
      <c r="D675" s="367"/>
      <c r="E675" s="367"/>
      <c r="F675" s="367"/>
      <c r="G675" s="367"/>
      <c r="H675" s="367"/>
      <c r="I675" s="1002">
        <v>1549540</v>
      </c>
      <c r="J675" s="1002"/>
      <c r="K675" s="1003"/>
      <c r="M675" s="263"/>
      <c r="N675" s="263"/>
      <c r="P675" s="263"/>
    </row>
    <row r="676" spans="1:16" ht="20.100000000000001" customHeight="1" x14ac:dyDescent="0.3">
      <c r="A676" s="372" t="s">
        <v>512</v>
      </c>
      <c r="B676" s="367"/>
      <c r="C676" s="367"/>
      <c r="D676" s="367"/>
      <c r="E676" s="367"/>
      <c r="F676" s="367"/>
      <c r="G676" s="367"/>
      <c r="H676" s="367"/>
      <c r="I676" s="1002">
        <v>63651793.25</v>
      </c>
      <c r="J676" s="1002"/>
      <c r="K676" s="1003"/>
      <c r="P676" s="285"/>
    </row>
    <row r="677" spans="1:16" ht="20.100000000000001" customHeight="1" x14ac:dyDescent="0.3">
      <c r="A677" s="372" t="s">
        <v>513</v>
      </c>
      <c r="B677" s="367"/>
      <c r="C677" s="367"/>
      <c r="D677" s="367"/>
      <c r="E677" s="367"/>
      <c r="F677" s="367"/>
      <c r="G677" s="367"/>
      <c r="H677" s="367"/>
      <c r="I677" s="1002">
        <v>653421.02</v>
      </c>
      <c r="J677" s="1002"/>
      <c r="K677" s="1003"/>
      <c r="P677" s="285"/>
    </row>
    <row r="678" spans="1:16" ht="20.100000000000001" customHeight="1" x14ac:dyDescent="0.3">
      <c r="A678" s="372" t="s">
        <v>514</v>
      </c>
      <c r="B678" s="367"/>
      <c r="C678" s="367"/>
      <c r="D678" s="367"/>
      <c r="E678" s="367"/>
      <c r="F678" s="367"/>
      <c r="G678" s="367"/>
      <c r="H678" s="367"/>
      <c r="I678" s="1002">
        <v>0</v>
      </c>
      <c r="J678" s="1002"/>
      <c r="K678" s="1003"/>
      <c r="P678" s="285"/>
    </row>
    <row r="679" spans="1:16" ht="20.100000000000001" customHeight="1" x14ac:dyDescent="0.3">
      <c r="A679" s="372" t="s">
        <v>515</v>
      </c>
      <c r="B679" s="367"/>
      <c r="C679" s="367"/>
      <c r="D679" s="367"/>
      <c r="E679" s="367"/>
      <c r="F679" s="367"/>
      <c r="G679" s="367"/>
      <c r="H679" s="367"/>
      <c r="I679" s="1002">
        <v>0</v>
      </c>
      <c r="J679" s="1002"/>
      <c r="K679" s="1003"/>
      <c r="O679" s="263"/>
      <c r="P679" s="285"/>
    </row>
    <row r="680" spans="1:16" ht="20.100000000000001" customHeight="1" x14ac:dyDescent="0.3">
      <c r="A680" s="374" t="s">
        <v>516</v>
      </c>
      <c r="B680" s="375"/>
      <c r="C680" s="375"/>
      <c r="D680" s="375"/>
      <c r="E680" s="375"/>
      <c r="F680" s="375"/>
      <c r="G680" s="375"/>
      <c r="H680" s="376"/>
      <c r="I680" s="999">
        <v>1502336.22</v>
      </c>
      <c r="J680" s="1000"/>
      <c r="K680" s="1001"/>
      <c r="N680" s="263"/>
      <c r="O680" s="263"/>
      <c r="P680" s="285"/>
    </row>
    <row r="681" spans="1:16" ht="20.100000000000001" customHeight="1" x14ac:dyDescent="0.3">
      <c r="A681" s="374" t="s">
        <v>517</v>
      </c>
      <c r="B681" s="375"/>
      <c r="C681" s="375"/>
      <c r="D681" s="375"/>
      <c r="E681" s="375"/>
      <c r="F681" s="375"/>
      <c r="G681" s="375"/>
      <c r="H681" s="376"/>
      <c r="I681" s="999">
        <v>0</v>
      </c>
      <c r="J681" s="1000"/>
      <c r="K681" s="1001"/>
      <c r="M681" s="263"/>
      <c r="N681" s="263"/>
      <c r="O681" s="263"/>
      <c r="P681" s="285"/>
    </row>
    <row r="682" spans="1:16" ht="20.100000000000001" customHeight="1" x14ac:dyDescent="0.3">
      <c r="A682" s="374" t="s">
        <v>518</v>
      </c>
      <c r="B682" s="375"/>
      <c r="C682" s="375"/>
      <c r="D682" s="375"/>
      <c r="E682" s="375"/>
      <c r="F682" s="375"/>
      <c r="G682" s="375"/>
      <c r="H682" s="376"/>
      <c r="I682" s="999">
        <v>9016031.9700000007</v>
      </c>
      <c r="J682" s="1000"/>
      <c r="K682" s="1001"/>
      <c r="M682" s="263"/>
      <c r="N682" s="263"/>
      <c r="O682" s="263"/>
      <c r="P682" s="285"/>
    </row>
    <row r="683" spans="1:16" ht="20.100000000000001" customHeight="1" x14ac:dyDescent="0.3">
      <c r="A683" s="374" t="s">
        <v>519</v>
      </c>
      <c r="B683" s="375"/>
      <c r="C683" s="375"/>
      <c r="D683" s="375"/>
      <c r="E683" s="375"/>
      <c r="F683" s="375"/>
      <c r="G683" s="375"/>
      <c r="H683" s="376"/>
      <c r="I683" s="999">
        <v>0</v>
      </c>
      <c r="J683" s="1000"/>
      <c r="K683" s="1001"/>
      <c r="M683" s="263"/>
      <c r="N683" s="263"/>
      <c r="O683" s="263"/>
      <c r="P683" s="285"/>
    </row>
    <row r="684" spans="1:16" ht="20.100000000000001" customHeight="1" x14ac:dyDescent="0.3">
      <c r="A684" s="374" t="s">
        <v>520</v>
      </c>
      <c r="B684" s="375"/>
      <c r="C684" s="375"/>
      <c r="D684" s="375"/>
      <c r="E684" s="375"/>
      <c r="F684" s="375"/>
      <c r="G684" s="375"/>
      <c r="H684" s="376"/>
      <c r="I684" s="999">
        <v>0</v>
      </c>
      <c r="J684" s="1000"/>
      <c r="K684" s="1001"/>
      <c r="M684" s="263"/>
      <c r="N684" s="263"/>
      <c r="O684" s="263"/>
      <c r="P684" s="285"/>
    </row>
    <row r="685" spans="1:16" ht="20.100000000000001" customHeight="1" x14ac:dyDescent="0.3">
      <c r="A685" s="374" t="s">
        <v>521</v>
      </c>
      <c r="B685" s="375"/>
      <c r="C685" s="375"/>
      <c r="D685" s="375"/>
      <c r="E685" s="375"/>
      <c r="F685" s="375"/>
      <c r="G685" s="375"/>
      <c r="H685" s="376"/>
      <c r="I685" s="999">
        <v>0</v>
      </c>
      <c r="J685" s="1000"/>
      <c r="K685" s="1001"/>
      <c r="M685" s="263"/>
      <c r="N685" s="263"/>
      <c r="O685" s="263"/>
      <c r="P685" s="285"/>
    </row>
    <row r="686" spans="1:16" ht="20.100000000000001" customHeight="1" x14ac:dyDescent="0.3">
      <c r="A686" s="374" t="s">
        <v>522</v>
      </c>
      <c r="B686" s="375"/>
      <c r="C686" s="375"/>
      <c r="D686" s="375"/>
      <c r="E686" s="375"/>
      <c r="F686" s="375"/>
      <c r="G686" s="375"/>
      <c r="H686" s="376"/>
      <c r="I686" s="999">
        <v>39507251.009999998</v>
      </c>
      <c r="J686" s="1000"/>
      <c r="K686" s="1001"/>
      <c r="M686" s="263"/>
      <c r="N686" s="263"/>
      <c r="O686" s="263"/>
      <c r="P686" s="285"/>
    </row>
    <row r="687" spans="1:16" ht="20.100000000000001" customHeight="1" x14ac:dyDescent="0.3">
      <c r="A687" s="374" t="s">
        <v>523</v>
      </c>
      <c r="B687" s="375"/>
      <c r="C687" s="375"/>
      <c r="D687" s="375"/>
      <c r="E687" s="375"/>
      <c r="F687" s="375"/>
      <c r="G687" s="375"/>
      <c r="H687" s="376"/>
      <c r="I687" s="999">
        <v>0</v>
      </c>
      <c r="J687" s="1000"/>
      <c r="K687" s="1001"/>
      <c r="M687" s="263"/>
      <c r="N687" s="263"/>
      <c r="O687" s="263"/>
      <c r="P687" s="285"/>
    </row>
    <row r="688" spans="1:16" ht="20.100000000000001" customHeight="1" x14ac:dyDescent="0.3">
      <c r="A688" s="374" t="s">
        <v>524</v>
      </c>
      <c r="B688" s="375"/>
      <c r="C688" s="375"/>
      <c r="D688" s="375"/>
      <c r="E688" s="375"/>
      <c r="F688" s="375"/>
      <c r="G688" s="375"/>
      <c r="H688" s="376"/>
      <c r="I688" s="999">
        <v>0</v>
      </c>
      <c r="J688" s="1000"/>
      <c r="K688" s="1001"/>
      <c r="M688" s="263"/>
      <c r="N688" s="263"/>
      <c r="O688" s="263"/>
      <c r="P688" s="285"/>
    </row>
    <row r="689" spans="1:18" ht="20.100000000000001" customHeight="1" x14ac:dyDescent="0.3">
      <c r="A689" s="374" t="s">
        <v>525</v>
      </c>
      <c r="B689" s="375"/>
      <c r="C689" s="375"/>
      <c r="D689" s="375"/>
      <c r="E689" s="375"/>
      <c r="F689" s="375"/>
      <c r="G689" s="375"/>
      <c r="H689" s="376"/>
      <c r="I689" s="999">
        <v>0</v>
      </c>
      <c r="J689" s="1000"/>
      <c r="K689" s="1001"/>
      <c r="M689" s="263"/>
      <c r="N689" s="263"/>
      <c r="O689" s="263"/>
      <c r="P689" s="285"/>
    </row>
    <row r="690" spans="1:18" ht="20.100000000000001" customHeight="1" x14ac:dyDescent="0.3">
      <c r="A690" s="374" t="s">
        <v>526</v>
      </c>
      <c r="B690" s="375"/>
      <c r="C690" s="375"/>
      <c r="D690" s="375"/>
      <c r="E690" s="375"/>
      <c r="F690" s="375"/>
      <c r="G690" s="375"/>
      <c r="H690" s="376"/>
      <c r="I690" s="999">
        <v>0</v>
      </c>
      <c r="J690" s="1000"/>
      <c r="K690" s="1001"/>
      <c r="M690" s="263"/>
      <c r="N690" s="263"/>
      <c r="O690" s="263"/>
      <c r="P690" s="285"/>
    </row>
    <row r="691" spans="1:18" ht="20.100000000000001" customHeight="1" x14ac:dyDescent="0.3">
      <c r="A691" s="374" t="s">
        <v>527</v>
      </c>
      <c r="B691" s="375"/>
      <c r="C691" s="375"/>
      <c r="D691" s="375"/>
      <c r="E691" s="375"/>
      <c r="F691" s="375"/>
      <c r="G691" s="375"/>
      <c r="H691" s="376"/>
      <c r="I691" s="999">
        <v>0</v>
      </c>
      <c r="J691" s="1000"/>
      <c r="K691" s="1001"/>
      <c r="M691" s="263"/>
      <c r="N691" s="263"/>
      <c r="O691" s="263"/>
      <c r="P691" s="285"/>
    </row>
    <row r="692" spans="1:18" ht="20.100000000000001" customHeight="1" x14ac:dyDescent="0.3">
      <c r="A692" s="374" t="s">
        <v>528</v>
      </c>
      <c r="B692" s="375"/>
      <c r="C692" s="375"/>
      <c r="D692" s="375"/>
      <c r="E692" s="375"/>
      <c r="F692" s="375"/>
      <c r="G692" s="375"/>
      <c r="H692" s="376"/>
      <c r="I692" s="999">
        <v>0</v>
      </c>
      <c r="J692" s="1000"/>
      <c r="K692" s="1001"/>
      <c r="M692" s="263"/>
      <c r="N692" s="263"/>
      <c r="O692" s="263"/>
      <c r="P692" s="285"/>
    </row>
    <row r="693" spans="1:18" ht="20.100000000000001" customHeight="1" x14ac:dyDescent="0.3">
      <c r="A693" s="374" t="s">
        <v>529</v>
      </c>
      <c r="B693" s="375"/>
      <c r="C693" s="375"/>
      <c r="D693" s="375"/>
      <c r="E693" s="375"/>
      <c r="F693" s="375"/>
      <c r="G693" s="375"/>
      <c r="H693" s="376"/>
      <c r="I693" s="999">
        <v>0</v>
      </c>
      <c r="J693" s="1000"/>
      <c r="K693" s="1001"/>
      <c r="M693" s="263"/>
      <c r="N693" s="263"/>
      <c r="O693" s="263"/>
      <c r="P693" s="285"/>
    </row>
    <row r="694" spans="1:18" ht="20.100000000000001" customHeight="1" x14ac:dyDescent="0.3">
      <c r="A694" s="374" t="s">
        <v>530</v>
      </c>
      <c r="B694" s="375"/>
      <c r="C694" s="375"/>
      <c r="D694" s="375"/>
      <c r="E694" s="375"/>
      <c r="F694" s="375"/>
      <c r="G694" s="375"/>
      <c r="H694" s="376"/>
      <c r="I694" s="999">
        <v>0</v>
      </c>
      <c r="J694" s="1000"/>
      <c r="K694" s="1001"/>
      <c r="M694" s="263"/>
      <c r="N694" s="263"/>
      <c r="O694" s="263"/>
      <c r="P694" s="285"/>
    </row>
    <row r="695" spans="1:18" ht="20.100000000000001" customHeight="1" x14ac:dyDescent="0.3">
      <c r="A695" s="374" t="s">
        <v>531</v>
      </c>
      <c r="B695" s="375"/>
      <c r="C695" s="375"/>
      <c r="D695" s="375"/>
      <c r="E695" s="375"/>
      <c r="F695" s="375"/>
      <c r="G695" s="375"/>
      <c r="H695" s="376"/>
      <c r="I695" s="999">
        <v>7000000</v>
      </c>
      <c r="J695" s="1000"/>
      <c r="K695" s="1001"/>
      <c r="M695" s="263"/>
      <c r="N695" s="263"/>
      <c r="O695" s="263"/>
      <c r="P695" s="285"/>
    </row>
    <row r="696" spans="1:18" ht="18.600000000000001" customHeight="1" thickBot="1" x14ac:dyDescent="0.35">
      <c r="M696" s="263"/>
      <c r="N696" s="263"/>
      <c r="O696" s="263"/>
      <c r="P696" s="285"/>
    </row>
    <row r="697" spans="1:18" ht="20.100000000000001" customHeight="1" x14ac:dyDescent="0.3">
      <c r="A697" s="380" t="s">
        <v>532</v>
      </c>
      <c r="B697" s="381"/>
      <c r="C697" s="381"/>
      <c r="D697" s="381"/>
      <c r="E697" s="381"/>
      <c r="F697" s="381"/>
      <c r="G697" s="381"/>
      <c r="H697" s="381"/>
      <c r="I697" s="1004">
        <f>SUM(I698:I704)</f>
        <v>113827308.12</v>
      </c>
      <c r="J697" s="1004"/>
      <c r="K697" s="1005"/>
      <c r="M697" s="263"/>
      <c r="N697" s="263"/>
      <c r="O697" s="263"/>
      <c r="P697" s="285"/>
    </row>
    <row r="698" spans="1:18" ht="20.100000000000001" customHeight="1" x14ac:dyDescent="0.3">
      <c r="A698" s="372" t="s">
        <v>533</v>
      </c>
      <c r="B698" s="367"/>
      <c r="C698" s="367"/>
      <c r="D698" s="367"/>
      <c r="E698" s="367"/>
      <c r="F698" s="367"/>
      <c r="G698" s="367"/>
      <c r="H698" s="367"/>
      <c r="I698" s="1002">
        <v>46695216.689999998</v>
      </c>
      <c r="J698" s="1002"/>
      <c r="K698" s="1003"/>
      <c r="M698" s="263"/>
      <c r="N698" s="263"/>
      <c r="O698" s="263"/>
      <c r="P698" s="285"/>
    </row>
    <row r="699" spans="1:18" ht="20.100000000000001" customHeight="1" x14ac:dyDescent="0.3">
      <c r="A699" s="372" t="s">
        <v>534</v>
      </c>
      <c r="B699" s="367"/>
      <c r="C699" s="367"/>
      <c r="D699" s="367"/>
      <c r="E699" s="367"/>
      <c r="F699" s="367"/>
      <c r="G699" s="367"/>
      <c r="H699" s="367"/>
      <c r="I699" s="1002">
        <v>0</v>
      </c>
      <c r="J699" s="1002"/>
      <c r="K699" s="1003"/>
      <c r="M699" s="263"/>
      <c r="N699" s="263"/>
      <c r="O699" s="263"/>
      <c r="P699" s="285"/>
    </row>
    <row r="700" spans="1:18" ht="20.100000000000001" customHeight="1" x14ac:dyDescent="0.3">
      <c r="A700" s="372" t="s">
        <v>535</v>
      </c>
      <c r="B700" s="367"/>
      <c r="C700" s="367"/>
      <c r="D700" s="367"/>
      <c r="E700" s="367"/>
      <c r="F700" s="367"/>
      <c r="G700" s="367"/>
      <c r="H700" s="367"/>
      <c r="I700" s="1002">
        <v>0</v>
      </c>
      <c r="J700" s="1002"/>
      <c r="K700" s="1003"/>
      <c r="O700" s="263"/>
      <c r="P700" s="285"/>
    </row>
    <row r="701" spans="1:18" ht="20.100000000000001" customHeight="1" x14ac:dyDescent="0.3">
      <c r="A701" s="372" t="s">
        <v>536</v>
      </c>
      <c r="B701" s="367"/>
      <c r="C701" s="367"/>
      <c r="D701" s="367"/>
      <c r="E701" s="367"/>
      <c r="F701" s="367"/>
      <c r="G701" s="367"/>
      <c r="H701" s="367"/>
      <c r="I701" s="1002">
        <v>4263352.8</v>
      </c>
      <c r="J701" s="1002"/>
      <c r="K701" s="1003"/>
      <c r="O701" s="263"/>
      <c r="P701" s="285"/>
    </row>
    <row r="702" spans="1:18" ht="20.100000000000001" customHeight="1" x14ac:dyDescent="0.3">
      <c r="A702" s="372" t="s">
        <v>537</v>
      </c>
      <c r="B702" s="367"/>
      <c r="C702" s="367"/>
      <c r="D702" s="367"/>
      <c r="E702" s="367"/>
      <c r="F702" s="367"/>
      <c r="G702" s="367"/>
      <c r="H702" s="367"/>
      <c r="I702" s="1002">
        <v>0</v>
      </c>
      <c r="J702" s="1002"/>
      <c r="K702" s="1003"/>
      <c r="O702" s="263"/>
      <c r="P702" s="285"/>
    </row>
    <row r="703" spans="1:18" ht="20.100000000000001" customHeight="1" x14ac:dyDescent="0.3">
      <c r="A703" s="374" t="s">
        <v>538</v>
      </c>
      <c r="B703" s="375"/>
      <c r="C703" s="375"/>
      <c r="D703" s="375"/>
      <c r="E703" s="375"/>
      <c r="F703" s="375"/>
      <c r="G703" s="375"/>
      <c r="H703" s="376"/>
      <c r="I703" s="999">
        <v>62868738.630000003</v>
      </c>
      <c r="J703" s="1000"/>
      <c r="K703" s="1001"/>
      <c r="O703" s="263"/>
      <c r="P703" s="285"/>
      <c r="R703" s="263"/>
    </row>
    <row r="704" spans="1:18" ht="20.100000000000001" customHeight="1" x14ac:dyDescent="0.3">
      <c r="A704" s="367" t="s">
        <v>539</v>
      </c>
      <c r="B704" s="367"/>
      <c r="C704" s="367"/>
      <c r="D704" s="367"/>
      <c r="E704" s="367"/>
      <c r="F704" s="367"/>
      <c r="G704" s="367"/>
      <c r="H704" s="367"/>
      <c r="I704" s="1002">
        <v>0</v>
      </c>
      <c r="J704" s="1002"/>
      <c r="K704" s="1002"/>
      <c r="O704" s="263"/>
      <c r="P704" s="285"/>
    </row>
    <row r="705" spans="1:16" ht="10.5" customHeight="1" x14ac:dyDescent="0.3">
      <c r="A705" s="369"/>
      <c r="B705" s="369"/>
      <c r="C705" s="369"/>
      <c r="D705" s="369"/>
      <c r="E705" s="369"/>
      <c r="F705" s="369"/>
      <c r="G705" s="369"/>
      <c r="H705" s="369"/>
      <c r="I705" s="370"/>
      <c r="J705" s="370"/>
      <c r="K705" s="370"/>
      <c r="O705" s="263"/>
      <c r="P705" s="285"/>
    </row>
    <row r="706" spans="1:16" ht="20.100000000000001" customHeight="1" x14ac:dyDescent="0.3">
      <c r="A706" s="371" t="s">
        <v>540</v>
      </c>
      <c r="B706" s="371"/>
      <c r="C706" s="371"/>
      <c r="D706" s="371"/>
      <c r="E706" s="371"/>
      <c r="F706" s="371"/>
      <c r="G706" s="371"/>
      <c r="H706" s="371"/>
      <c r="I706" s="997">
        <f>I672-I674+I697</f>
        <v>986692415.20999992</v>
      </c>
      <c r="J706" s="998"/>
      <c r="K706" s="998"/>
      <c r="M706" s="304"/>
      <c r="O706" s="263"/>
      <c r="P706" s="285"/>
    </row>
    <row r="707" spans="1:16" ht="20.100000000000001" customHeight="1" x14ac:dyDescent="0.3">
      <c r="A707" s="366" t="s">
        <v>475</v>
      </c>
      <c r="B707" s="366"/>
      <c r="C707" s="366"/>
      <c r="D707" s="366"/>
      <c r="E707" s="366"/>
      <c r="F707" s="366"/>
      <c r="G707" s="366"/>
      <c r="H707" s="366"/>
      <c r="I707" s="366"/>
      <c r="J707" s="366"/>
      <c r="K707" s="366"/>
      <c r="L707" s="366"/>
      <c r="M707" s="366"/>
      <c r="N707" s="366"/>
      <c r="O707" s="263"/>
      <c r="P707" s="263"/>
    </row>
    <row r="708" spans="1:16" ht="20.100000000000001" customHeight="1" x14ac:dyDescent="0.3">
      <c r="O708" s="263"/>
      <c r="P708" s="285"/>
    </row>
    <row r="709" spans="1:16" x14ac:dyDescent="0.3">
      <c r="O709" s="263"/>
      <c r="P709" s="285"/>
    </row>
    <row r="710" spans="1:16" x14ac:dyDescent="0.3">
      <c r="O710" s="263"/>
      <c r="P710" s="285"/>
    </row>
    <row r="711" spans="1:16" x14ac:dyDescent="0.3">
      <c r="O711" s="263"/>
      <c r="P711" s="285"/>
    </row>
    <row r="712" spans="1:16" x14ac:dyDescent="0.3">
      <c r="O712" s="263"/>
      <c r="P712" s="285"/>
    </row>
    <row r="713" spans="1:16" x14ac:dyDescent="0.3">
      <c r="O713" s="263"/>
      <c r="P713" s="285"/>
    </row>
    <row r="714" spans="1:16" x14ac:dyDescent="0.3">
      <c r="P714" s="285"/>
    </row>
    <row r="715" spans="1:16" x14ac:dyDescent="0.3">
      <c r="P715" s="263"/>
    </row>
    <row r="728" spans="15:15" x14ac:dyDescent="0.3">
      <c r="O728" s="263"/>
    </row>
  </sheetData>
  <protectedRanges>
    <protectedRange sqref="B14:B15" name="Rango1_1_5_1"/>
    <protectedRange sqref="B19:B24" name="Rango1_1_6_1"/>
    <protectedRange sqref="B69 B46:B53" name="Rango1_1_7_1"/>
    <protectedRange sqref="B70" name="Rango1_1_3_3_1"/>
    <protectedRange sqref="B145" name="Rango1_1_3_1_1"/>
    <protectedRange sqref="B154:B159 I154:J159 E154:F159" name="Rango1_1"/>
    <protectedRange sqref="I166:I168 B166:B168 E166:F168" name="Rango1_1_1"/>
    <protectedRange sqref="M185:M186 B179 M179 B185" name="Rango1_1_1_1"/>
    <protectedRange sqref="B209" name="Rango1_1_3_2_1"/>
    <protectedRange sqref="E268:E271 C268 B269:C271" name="Rango1_1_2"/>
    <protectedRange sqref="B272" name="Rango1_1_3_2_2"/>
    <protectedRange sqref="B268" name="Rango1_1_1_1_1"/>
    <protectedRange sqref="B284 B309" name="Rango1_1_3_2_3"/>
    <protectedRange sqref="J292:J299 L301:M307 J301:J307 H292:H293 F298:F299 D292:D299 B292:B299 D301:D305 B303:B307 L292:M299 H296 H298:H299" name="Rango1"/>
    <protectedRange sqref="K315:K321 M321 I315:I321 G315:G321 E315:E321 B315:B321" name="Rango1_2"/>
    <protectedRange sqref="M315:M320 M324:M325" name="Rango1_1_4"/>
    <protectedRange sqref="I323:I328 K323:K330 M329:M330 G323:G330 E330 E323:E328 B323 B330" name="Rango1_2_1"/>
    <protectedRange sqref="M323 M326:M328" name="Rango1_1_4_1"/>
    <protectedRange sqref="E329" name="Rango1_2_1_1"/>
    <protectedRange sqref="B341 B339" name="Rango1_1_3_2_4"/>
    <protectedRange sqref="J458:K458 B454:B458 E454:E458 G454:G458" name="Rango1_1_8"/>
    <protectedRange sqref="I467 G465:G467 B465:B467 G470:G473 E470:E473 B473 B476:B478 I478 E465:E467 E476:E478 G476:G478" name="Rango1_1_9"/>
    <protectedRange sqref="B470:D472" name="Rango1_1_9_1"/>
    <protectedRange sqref="B480:D480" name="Rango1_1_1_4"/>
    <protectedRange sqref="I488:I490 L488:L490 D507:D508 D497:D498 D491:D492 D488:D489 D501 D494:D495 I492:I508 L492:L508" name="Rango1_1_10"/>
    <protectedRange sqref="L491 I491" name="Rango1_1_1_5"/>
    <protectedRange sqref="L515:L519 L522:L524 L527 L529 A515:A536 H515:H536 L531:L536" name="Rango1_1_11_1"/>
    <protectedRange sqref="L520:L521" name="Rango1_1_1_6_1"/>
    <protectedRange sqref="L525" name="Rango1_1_2_1_1"/>
    <protectedRange sqref="L526" name="Rango1_1_3_1_1_1"/>
    <protectedRange sqref="L528" name="Rango1_1_4_1_1"/>
    <protectedRange sqref="L530" name="Rango1_1_5_1_1"/>
    <protectedRange sqref="J554 J544:J550 F544:F550 F554" name="Rango1_1_1_8"/>
    <protectedRange sqref="J551:J553 F551:F553" name="Rango1_1_10_1_1"/>
  </protectedRanges>
  <mergeCells count="1429">
    <mergeCell ref="H252:I252"/>
    <mergeCell ref="H253:I253"/>
    <mergeCell ref="B254:G254"/>
    <mergeCell ref="H254:I254"/>
    <mergeCell ref="B255:G255"/>
    <mergeCell ref="H255:I255"/>
    <mergeCell ref="H256:I256"/>
    <mergeCell ref="N386:N388"/>
    <mergeCell ref="N391:N392"/>
    <mergeCell ref="H383:I384"/>
    <mergeCell ref="H385:I385"/>
    <mergeCell ref="H386:I386"/>
    <mergeCell ref="H387:I387"/>
    <mergeCell ref="H388:I388"/>
    <mergeCell ref="H389:I389"/>
    <mergeCell ref="H390:I390"/>
    <mergeCell ref="H391:I391"/>
    <mergeCell ref="H392:I392"/>
    <mergeCell ref="M383:M384"/>
    <mergeCell ref="N383:N384"/>
    <mergeCell ref="J255:L255"/>
    <mergeCell ref="J256:L256"/>
    <mergeCell ref="A257:N257"/>
    <mergeCell ref="A265:N265"/>
    <mergeCell ref="J252:L252"/>
    <mergeCell ref="J253:L253"/>
    <mergeCell ref="J254:L254"/>
    <mergeCell ref="B279:D279"/>
    <mergeCell ref="E279:G279"/>
    <mergeCell ref="H279:I279"/>
    <mergeCell ref="J279:K279"/>
    <mergeCell ref="B280:D280"/>
    <mergeCell ref="C184:D184"/>
    <mergeCell ref="M177:N177"/>
    <mergeCell ref="E178:F178"/>
    <mergeCell ref="G178:H178"/>
    <mergeCell ref="C185:D185"/>
    <mergeCell ref="A652:H652"/>
    <mergeCell ref="I652:K652"/>
    <mergeCell ref="A659:H659"/>
    <mergeCell ref="A435:B435"/>
    <mergeCell ref="K143:N143"/>
    <mergeCell ref="B144:H144"/>
    <mergeCell ref="K144:N144"/>
    <mergeCell ref="A149:N149"/>
    <mergeCell ref="A153:A154"/>
    <mergeCell ref="B153:D154"/>
    <mergeCell ref="E153:H154"/>
    <mergeCell ref="I153:I154"/>
    <mergeCell ref="J153:K154"/>
    <mergeCell ref="K178:L178"/>
    <mergeCell ref="C179:D179"/>
    <mergeCell ref="E179:F179"/>
    <mergeCell ref="G179:H179"/>
    <mergeCell ref="K179:L179"/>
    <mergeCell ref="A653:H653"/>
    <mergeCell ref="I653:K653"/>
    <mergeCell ref="A654:H654"/>
    <mergeCell ref="I654:K654"/>
    <mergeCell ref="A434:B434"/>
    <mergeCell ref="E180:F180"/>
    <mergeCell ref="G180:H180"/>
    <mergeCell ref="K180:L180"/>
    <mergeCell ref="B168:D168"/>
    <mergeCell ref="E168:H168"/>
    <mergeCell ref="A175:N175"/>
    <mergeCell ref="A177:A178"/>
    <mergeCell ref="B177:B178"/>
    <mergeCell ref="C177:D178"/>
    <mergeCell ref="E177:L177"/>
    <mergeCell ref="I679:K679"/>
    <mergeCell ref="A673:H673"/>
    <mergeCell ref="A674:H674"/>
    <mergeCell ref="I674:K674"/>
    <mergeCell ref="A655:H655"/>
    <mergeCell ref="I655:K655"/>
    <mergeCell ref="A656:H656"/>
    <mergeCell ref="A657:H657"/>
    <mergeCell ref="I657:K657"/>
    <mergeCell ref="A658:H658"/>
    <mergeCell ref="I658:K658"/>
    <mergeCell ref="E185:F185"/>
    <mergeCell ref="G185:H185"/>
    <mergeCell ref="K185:L185"/>
    <mergeCell ref="C180:D180"/>
    <mergeCell ref="C186:D186"/>
    <mergeCell ref="E186:F186"/>
    <mergeCell ref="G186:H186"/>
    <mergeCell ref="K186:L186"/>
    <mergeCell ref="C183:D183"/>
    <mergeCell ref="E183:F183"/>
    <mergeCell ref="I659:K659"/>
    <mergeCell ref="A660:H660"/>
    <mergeCell ref="I660:K660"/>
    <mergeCell ref="A662:H662"/>
    <mergeCell ref="I662:K662"/>
    <mergeCell ref="A680:H680"/>
    <mergeCell ref="I680:K680"/>
    <mergeCell ref="A681:H681"/>
    <mergeCell ref="A642:K642"/>
    <mergeCell ref="A643:K643"/>
    <mergeCell ref="A644:K644"/>
    <mergeCell ref="A645:K645"/>
    <mergeCell ref="A646:H646"/>
    <mergeCell ref="I646:K646"/>
    <mergeCell ref="A647:H647"/>
    <mergeCell ref="I647:K647"/>
    <mergeCell ref="A648:H648"/>
    <mergeCell ref="A649:H649"/>
    <mergeCell ref="I649:K649"/>
    <mergeCell ref="C435:G435"/>
    <mergeCell ref="H435:I435"/>
    <mergeCell ref="K435:L435"/>
    <mergeCell ref="A436:B436"/>
    <mergeCell ref="C436:G436"/>
    <mergeCell ref="H436:I436"/>
    <mergeCell ref="K436:L436"/>
    <mergeCell ref="A444:B444"/>
    <mergeCell ref="C444:H444"/>
    <mergeCell ref="K444:M444"/>
    <mergeCell ref="M435:N435"/>
    <mergeCell ref="M436:N436"/>
    <mergeCell ref="A437:N437"/>
    <mergeCell ref="A441:N441"/>
    <mergeCell ref="A443:B443"/>
    <mergeCell ref="C443:H443"/>
    <mergeCell ref="K443:M443"/>
    <mergeCell ref="A459:N459"/>
    <mergeCell ref="A675:H675"/>
    <mergeCell ref="I675:K675"/>
    <mergeCell ref="A676:H676"/>
    <mergeCell ref="I676:K676"/>
    <mergeCell ref="A677:H677"/>
    <mergeCell ref="I677:K677"/>
    <mergeCell ref="A678:H678"/>
    <mergeCell ref="I678:K678"/>
    <mergeCell ref="A679:H679"/>
    <mergeCell ref="A650:H650"/>
    <mergeCell ref="I650:K650"/>
    <mergeCell ref="A651:H651"/>
    <mergeCell ref="I651:K651"/>
    <mergeCell ref="A663:N663"/>
    <mergeCell ref="A667:K667"/>
    <mergeCell ref="A668:K668"/>
    <mergeCell ref="A669:K669"/>
    <mergeCell ref="A670:K670"/>
    <mergeCell ref="A671:H671"/>
    <mergeCell ref="I671:K671"/>
    <mergeCell ref="A672:H672"/>
    <mergeCell ref="I672:K672"/>
    <mergeCell ref="I681:K681"/>
    <mergeCell ref="A692:H692"/>
    <mergeCell ref="I692:K692"/>
    <mergeCell ref="A693:H693"/>
    <mergeCell ref="I693:K693"/>
    <mergeCell ref="A694:H694"/>
    <mergeCell ref="I694:K694"/>
    <mergeCell ref="A685:H685"/>
    <mergeCell ref="I685:K685"/>
    <mergeCell ref="A686:H686"/>
    <mergeCell ref="I686:K686"/>
    <mergeCell ref="A687:H687"/>
    <mergeCell ref="I687:K687"/>
    <mergeCell ref="A688:H688"/>
    <mergeCell ref="I688:K688"/>
    <mergeCell ref="A689:H689"/>
    <mergeCell ref="I689:K689"/>
    <mergeCell ref="A682:H682"/>
    <mergeCell ref="I682:K682"/>
    <mergeCell ref="A683:H683"/>
    <mergeCell ref="I683:K683"/>
    <mergeCell ref="A684:H684"/>
    <mergeCell ref="I684:K684"/>
    <mergeCell ref="A706:H706"/>
    <mergeCell ref="I706:K706"/>
    <mergeCell ref="A691:H691"/>
    <mergeCell ref="I691:K691"/>
    <mergeCell ref="A690:H690"/>
    <mergeCell ref="I690:K690"/>
    <mergeCell ref="A707:N707"/>
    <mergeCell ref="A701:H701"/>
    <mergeCell ref="I701:K701"/>
    <mergeCell ref="A702:H702"/>
    <mergeCell ref="I702:K702"/>
    <mergeCell ref="A703:H703"/>
    <mergeCell ref="I703:K703"/>
    <mergeCell ref="A704:H704"/>
    <mergeCell ref="I704:K704"/>
    <mergeCell ref="A705:H705"/>
    <mergeCell ref="I705:K705"/>
    <mergeCell ref="A695:H695"/>
    <mergeCell ref="I695:K695"/>
    <mergeCell ref="A697:H697"/>
    <mergeCell ref="I697:K697"/>
    <mergeCell ref="A698:H698"/>
    <mergeCell ref="I698:K698"/>
    <mergeCell ref="A699:H699"/>
    <mergeCell ref="I699:K699"/>
    <mergeCell ref="A700:H700"/>
    <mergeCell ref="I700:K700"/>
    <mergeCell ref="A1:N1"/>
    <mergeCell ref="A2:N2"/>
    <mergeCell ref="A4:N4"/>
    <mergeCell ref="A5:N5"/>
    <mergeCell ref="A3:N3"/>
    <mergeCell ref="A9:N9"/>
    <mergeCell ref="A25:N25"/>
    <mergeCell ref="B27:H27"/>
    <mergeCell ref="K27:N27"/>
    <mergeCell ref="B28:H28"/>
    <mergeCell ref="K28:N28"/>
    <mergeCell ref="B29:H29"/>
    <mergeCell ref="K29:N29"/>
    <mergeCell ref="B16:H16"/>
    <mergeCell ref="K16:N16"/>
    <mergeCell ref="B17:H17"/>
    <mergeCell ref="K17:N17"/>
    <mergeCell ref="K18:N18"/>
    <mergeCell ref="A19:E19"/>
    <mergeCell ref="A11:N11"/>
    <mergeCell ref="B13:H13"/>
    <mergeCell ref="K13:N13"/>
    <mergeCell ref="B14:H14"/>
    <mergeCell ref="K14:N14"/>
    <mergeCell ref="B15:H15"/>
    <mergeCell ref="K15:N15"/>
    <mergeCell ref="B36:H36"/>
    <mergeCell ref="K36:N36"/>
    <mergeCell ref="B37:H37"/>
    <mergeCell ref="K37:N37"/>
    <mergeCell ref="B38:H38"/>
    <mergeCell ref="K38:N38"/>
    <mergeCell ref="B33:H33"/>
    <mergeCell ref="K33:N33"/>
    <mergeCell ref="B34:H34"/>
    <mergeCell ref="K34:N34"/>
    <mergeCell ref="B35:H35"/>
    <mergeCell ref="K35:N35"/>
    <mergeCell ref="B30:H30"/>
    <mergeCell ref="K30:N30"/>
    <mergeCell ref="B31:H31"/>
    <mergeCell ref="K31:N31"/>
    <mergeCell ref="B32:H32"/>
    <mergeCell ref="K32:N32"/>
    <mergeCell ref="B49:H49"/>
    <mergeCell ref="K49:N49"/>
    <mergeCell ref="B50:H50"/>
    <mergeCell ref="K50:N50"/>
    <mergeCell ref="B51:H51"/>
    <mergeCell ref="K51:N51"/>
    <mergeCell ref="B46:H46"/>
    <mergeCell ref="K46:N46"/>
    <mergeCell ref="B47:H47"/>
    <mergeCell ref="K47:N47"/>
    <mergeCell ref="B48:H48"/>
    <mergeCell ref="K48:N48"/>
    <mergeCell ref="B39:H39"/>
    <mergeCell ref="K39:N39"/>
    <mergeCell ref="A42:N42"/>
    <mergeCell ref="B44:H44"/>
    <mergeCell ref="K44:N44"/>
    <mergeCell ref="B45:H45"/>
    <mergeCell ref="K45:N45"/>
    <mergeCell ref="B58:H58"/>
    <mergeCell ref="K58:N58"/>
    <mergeCell ref="B59:H59"/>
    <mergeCell ref="K59:N59"/>
    <mergeCell ref="B62:H62"/>
    <mergeCell ref="K62:N62"/>
    <mergeCell ref="B55:H55"/>
    <mergeCell ref="K55:N55"/>
    <mergeCell ref="B56:H56"/>
    <mergeCell ref="K56:N56"/>
    <mergeCell ref="B57:H57"/>
    <mergeCell ref="K57:N57"/>
    <mergeCell ref="B52:H52"/>
    <mergeCell ref="K52:N52"/>
    <mergeCell ref="B53:H53"/>
    <mergeCell ref="K53:N53"/>
    <mergeCell ref="B54:H54"/>
    <mergeCell ref="K54:N54"/>
    <mergeCell ref="B69:H69"/>
    <mergeCell ref="K69:N69"/>
    <mergeCell ref="A70:N70"/>
    <mergeCell ref="A86:N86"/>
    <mergeCell ref="B88:H88"/>
    <mergeCell ref="K88:N88"/>
    <mergeCell ref="B66:H66"/>
    <mergeCell ref="K66:N66"/>
    <mergeCell ref="B67:H67"/>
    <mergeCell ref="K67:N67"/>
    <mergeCell ref="B68:H68"/>
    <mergeCell ref="K68:N68"/>
    <mergeCell ref="B63:H63"/>
    <mergeCell ref="K63:N63"/>
    <mergeCell ref="B64:H64"/>
    <mergeCell ref="K64:N64"/>
    <mergeCell ref="B65:H65"/>
    <mergeCell ref="K65:N65"/>
    <mergeCell ref="B98:H98"/>
    <mergeCell ref="K98:N98"/>
    <mergeCell ref="B99:H99"/>
    <mergeCell ref="K99:N99"/>
    <mergeCell ref="B95:H95"/>
    <mergeCell ref="K95:N95"/>
    <mergeCell ref="B96:H96"/>
    <mergeCell ref="K96:N96"/>
    <mergeCell ref="B97:H97"/>
    <mergeCell ref="K97:N97"/>
    <mergeCell ref="B92:H92"/>
    <mergeCell ref="K92:N92"/>
    <mergeCell ref="B93:H93"/>
    <mergeCell ref="K93:N93"/>
    <mergeCell ref="B94:H94"/>
    <mergeCell ref="K94:N94"/>
    <mergeCell ref="B89:H89"/>
    <mergeCell ref="K89:N89"/>
    <mergeCell ref="B90:H90"/>
    <mergeCell ref="K90:N90"/>
    <mergeCell ref="B91:H91"/>
    <mergeCell ref="K91:N91"/>
    <mergeCell ref="B106:H106"/>
    <mergeCell ref="K106:N106"/>
    <mergeCell ref="B107:H107"/>
    <mergeCell ref="K107:N107"/>
    <mergeCell ref="B108:H108"/>
    <mergeCell ref="K108:N108"/>
    <mergeCell ref="B103:H103"/>
    <mergeCell ref="K103:N103"/>
    <mergeCell ref="B104:H104"/>
    <mergeCell ref="K104:N104"/>
    <mergeCell ref="B105:H105"/>
    <mergeCell ref="K105:N105"/>
    <mergeCell ref="B100:H100"/>
    <mergeCell ref="K100:N100"/>
    <mergeCell ref="B101:H101"/>
    <mergeCell ref="K101:N101"/>
    <mergeCell ref="B102:H102"/>
    <mergeCell ref="K102:N102"/>
    <mergeCell ref="B115:H115"/>
    <mergeCell ref="K115:N115"/>
    <mergeCell ref="B116:H116"/>
    <mergeCell ref="K116:N116"/>
    <mergeCell ref="B117:H117"/>
    <mergeCell ref="K117:N117"/>
    <mergeCell ref="B112:H112"/>
    <mergeCell ref="K112:N112"/>
    <mergeCell ref="B113:H113"/>
    <mergeCell ref="K113:N113"/>
    <mergeCell ref="B114:H114"/>
    <mergeCell ref="K114:N114"/>
    <mergeCell ref="B109:H109"/>
    <mergeCell ref="K109:N109"/>
    <mergeCell ref="B110:H110"/>
    <mergeCell ref="K110:N110"/>
    <mergeCell ref="B111:H111"/>
    <mergeCell ref="K111:N111"/>
    <mergeCell ref="B124:H124"/>
    <mergeCell ref="K124:N124"/>
    <mergeCell ref="B125:H125"/>
    <mergeCell ref="K125:N125"/>
    <mergeCell ref="B126:H126"/>
    <mergeCell ref="K126:N126"/>
    <mergeCell ref="B121:H121"/>
    <mergeCell ref="K121:N121"/>
    <mergeCell ref="B122:H122"/>
    <mergeCell ref="K122:N122"/>
    <mergeCell ref="B123:H123"/>
    <mergeCell ref="K123:N123"/>
    <mergeCell ref="B118:H118"/>
    <mergeCell ref="K118:N118"/>
    <mergeCell ref="B119:H119"/>
    <mergeCell ref="K119:N119"/>
    <mergeCell ref="B120:H120"/>
    <mergeCell ref="K120:N120"/>
    <mergeCell ref="B133:H133"/>
    <mergeCell ref="K133:N133"/>
    <mergeCell ref="B134:H134"/>
    <mergeCell ref="K134:N134"/>
    <mergeCell ref="B136:H136"/>
    <mergeCell ref="K136:N136"/>
    <mergeCell ref="B130:H130"/>
    <mergeCell ref="K130:N130"/>
    <mergeCell ref="B131:H131"/>
    <mergeCell ref="K131:N131"/>
    <mergeCell ref="B132:H132"/>
    <mergeCell ref="K132:N132"/>
    <mergeCell ref="B127:H127"/>
    <mergeCell ref="K127:N127"/>
    <mergeCell ref="B128:H128"/>
    <mergeCell ref="K128:N128"/>
    <mergeCell ref="B129:H129"/>
    <mergeCell ref="K129:N129"/>
    <mergeCell ref="B135:H135"/>
    <mergeCell ref="K135:N135"/>
    <mergeCell ref="B138:H138"/>
    <mergeCell ref="K138:N138"/>
    <mergeCell ref="B141:H141"/>
    <mergeCell ref="K141:N141"/>
    <mergeCell ref="B142:H142"/>
    <mergeCell ref="K142:N142"/>
    <mergeCell ref="B137:H137"/>
    <mergeCell ref="K137:N137"/>
    <mergeCell ref="B165:D165"/>
    <mergeCell ref="E165:H165"/>
    <mergeCell ref="B166:D166"/>
    <mergeCell ref="E166:H166"/>
    <mergeCell ref="B167:D167"/>
    <mergeCell ref="E167:H167"/>
    <mergeCell ref="B159:D159"/>
    <mergeCell ref="E159:H159"/>
    <mergeCell ref="J159:K159"/>
    <mergeCell ref="B160:D160"/>
    <mergeCell ref="E160:H160"/>
    <mergeCell ref="J160:K160"/>
    <mergeCell ref="B155:D155"/>
    <mergeCell ref="E155:H155"/>
    <mergeCell ref="J155:K155"/>
    <mergeCell ref="B157:D157"/>
    <mergeCell ref="E157:H157"/>
    <mergeCell ref="B158:D158"/>
    <mergeCell ref="E158:H158"/>
    <mergeCell ref="B139:H139"/>
    <mergeCell ref="K139:N139"/>
    <mergeCell ref="B140:H140"/>
    <mergeCell ref="K140:N140"/>
    <mergeCell ref="B143:H143"/>
    <mergeCell ref="E181:F181"/>
    <mergeCell ref="G181:H181"/>
    <mergeCell ref="K181:L181"/>
    <mergeCell ref="C182:D182"/>
    <mergeCell ref="E182:F182"/>
    <mergeCell ref="G182:H182"/>
    <mergeCell ref="K182:L182"/>
    <mergeCell ref="I200:I201"/>
    <mergeCell ref="J200:K201"/>
    <mergeCell ref="L200:N200"/>
    <mergeCell ref="M201:N201"/>
    <mergeCell ref="C202:D202"/>
    <mergeCell ref="E202:F202"/>
    <mergeCell ref="G202:H202"/>
    <mergeCell ref="J202:K202"/>
    <mergeCell ref="M202:N202"/>
    <mergeCell ref="C187:D187"/>
    <mergeCell ref="E187:F187"/>
    <mergeCell ref="G187:H187"/>
    <mergeCell ref="K187:L187"/>
    <mergeCell ref="A197:N197"/>
    <mergeCell ref="A200:A201"/>
    <mergeCell ref="B200:B201"/>
    <mergeCell ref="C200:D201"/>
    <mergeCell ref="E200:F201"/>
    <mergeCell ref="G200:H201"/>
    <mergeCell ref="K183:L183"/>
    <mergeCell ref="G184:H184"/>
    <mergeCell ref="K184:L184"/>
    <mergeCell ref="C181:D181"/>
    <mergeCell ref="G183:H183"/>
    <mergeCell ref="E184:F184"/>
    <mergeCell ref="C205:D205"/>
    <mergeCell ref="E205:F205"/>
    <mergeCell ref="G205:H205"/>
    <mergeCell ref="J205:K205"/>
    <mergeCell ref="M205:N205"/>
    <mergeCell ref="C206:D206"/>
    <mergeCell ref="E206:F206"/>
    <mergeCell ref="G206:H206"/>
    <mergeCell ref="J206:K206"/>
    <mergeCell ref="M206:N206"/>
    <mergeCell ref="C203:D203"/>
    <mergeCell ref="E203:F203"/>
    <mergeCell ref="G203:H203"/>
    <mergeCell ref="J203:K203"/>
    <mergeCell ref="M203:N203"/>
    <mergeCell ref="C204:D204"/>
    <mergeCell ref="E204:F204"/>
    <mergeCell ref="G204:H204"/>
    <mergeCell ref="J204:K204"/>
    <mergeCell ref="M204:N204"/>
    <mergeCell ref="A209:N209"/>
    <mergeCell ref="A224:N224"/>
    <mergeCell ref="B226:F226"/>
    <mergeCell ref="G226:I226"/>
    <mergeCell ref="J226:L226"/>
    <mergeCell ref="B227:F227"/>
    <mergeCell ref="G227:I227"/>
    <mergeCell ref="J227:L227"/>
    <mergeCell ref="C207:D207"/>
    <mergeCell ref="E207:F207"/>
    <mergeCell ref="G207:H207"/>
    <mergeCell ref="J207:K207"/>
    <mergeCell ref="M207:N207"/>
    <mergeCell ref="C208:D208"/>
    <mergeCell ref="E208:F208"/>
    <mergeCell ref="G208:H208"/>
    <mergeCell ref="J208:K208"/>
    <mergeCell ref="M208:N208"/>
    <mergeCell ref="B232:F232"/>
    <mergeCell ref="G232:I232"/>
    <mergeCell ref="J232:L232"/>
    <mergeCell ref="A233:N233"/>
    <mergeCell ref="A244:N244"/>
    <mergeCell ref="A247:A248"/>
    <mergeCell ref="J247:L248"/>
    <mergeCell ref="B230:F230"/>
    <mergeCell ref="G230:I230"/>
    <mergeCell ref="J230:L230"/>
    <mergeCell ref="B231:F231"/>
    <mergeCell ref="G231:I231"/>
    <mergeCell ref="J231:L231"/>
    <mergeCell ref="B228:F228"/>
    <mergeCell ref="G228:I228"/>
    <mergeCell ref="J228:L228"/>
    <mergeCell ref="B229:F229"/>
    <mergeCell ref="G229:I229"/>
    <mergeCell ref="J229:L229"/>
    <mergeCell ref="B247:G248"/>
    <mergeCell ref="H247:I248"/>
    <mergeCell ref="J249:L249"/>
    <mergeCell ref="J250:L250"/>
    <mergeCell ref="J251:L251"/>
    <mergeCell ref="B256:G256"/>
    <mergeCell ref="C269:D269"/>
    <mergeCell ref="E269:F269"/>
    <mergeCell ref="G269:H269"/>
    <mergeCell ref="I269:J269"/>
    <mergeCell ref="K269:M269"/>
    <mergeCell ref="C270:D270"/>
    <mergeCell ref="E270:F270"/>
    <mergeCell ref="G270:H270"/>
    <mergeCell ref="I270:J270"/>
    <mergeCell ref="K270:M270"/>
    <mergeCell ref="C267:D267"/>
    <mergeCell ref="E267:F267"/>
    <mergeCell ref="G267:H267"/>
    <mergeCell ref="I267:J267"/>
    <mergeCell ref="K267:M267"/>
    <mergeCell ref="C268:D268"/>
    <mergeCell ref="E268:F268"/>
    <mergeCell ref="G268:H268"/>
    <mergeCell ref="I268:J268"/>
    <mergeCell ref="K268:M268"/>
    <mergeCell ref="B249:G249"/>
    <mergeCell ref="H249:I249"/>
    <mergeCell ref="B250:G250"/>
    <mergeCell ref="B251:G251"/>
    <mergeCell ref="H250:I250"/>
    <mergeCell ref="H251:I251"/>
    <mergeCell ref="B252:G252"/>
    <mergeCell ref="B253:G253"/>
    <mergeCell ref="E280:G280"/>
    <mergeCell ref="H280:I280"/>
    <mergeCell ref="J280:K280"/>
    <mergeCell ref="A273:N273"/>
    <mergeCell ref="A276:N276"/>
    <mergeCell ref="B278:D278"/>
    <mergeCell ref="E278:G278"/>
    <mergeCell ref="H278:I278"/>
    <mergeCell ref="J278:K278"/>
    <mergeCell ref="C271:D271"/>
    <mergeCell ref="E271:F271"/>
    <mergeCell ref="G271:H271"/>
    <mergeCell ref="I271:J271"/>
    <mergeCell ref="K271:M271"/>
    <mergeCell ref="A272:G272"/>
    <mergeCell ref="A289:B289"/>
    <mergeCell ref="B291:C291"/>
    <mergeCell ref="D291:E291"/>
    <mergeCell ref="F291:G291"/>
    <mergeCell ref="H291:I291"/>
    <mergeCell ref="J291:K291"/>
    <mergeCell ref="B283:D283"/>
    <mergeCell ref="E283:G283"/>
    <mergeCell ref="H283:I283"/>
    <mergeCell ref="J283:K283"/>
    <mergeCell ref="A284:N284"/>
    <mergeCell ref="A288:N288"/>
    <mergeCell ref="B281:D281"/>
    <mergeCell ref="E281:G281"/>
    <mergeCell ref="H281:I281"/>
    <mergeCell ref="J281:K281"/>
    <mergeCell ref="B282:D282"/>
    <mergeCell ref="E282:G282"/>
    <mergeCell ref="H282:I282"/>
    <mergeCell ref="J282:K282"/>
    <mergeCell ref="B294:C294"/>
    <mergeCell ref="D294:E294"/>
    <mergeCell ref="F294:G294"/>
    <mergeCell ref="H294:I294"/>
    <mergeCell ref="J294:K294"/>
    <mergeCell ref="M294:N294"/>
    <mergeCell ref="B293:C293"/>
    <mergeCell ref="D293:E293"/>
    <mergeCell ref="F293:G293"/>
    <mergeCell ref="H293:I293"/>
    <mergeCell ref="J293:K293"/>
    <mergeCell ref="M293:N293"/>
    <mergeCell ref="M291:N291"/>
    <mergeCell ref="B292:C292"/>
    <mergeCell ref="D292:E292"/>
    <mergeCell ref="F292:G292"/>
    <mergeCell ref="H292:I292"/>
    <mergeCell ref="J292:K292"/>
    <mergeCell ref="M292:N292"/>
    <mergeCell ref="B297:C297"/>
    <mergeCell ref="D297:E297"/>
    <mergeCell ref="F297:G297"/>
    <mergeCell ref="H297:I297"/>
    <mergeCell ref="J297:K297"/>
    <mergeCell ref="M297:N297"/>
    <mergeCell ref="B296:C296"/>
    <mergeCell ref="D296:E296"/>
    <mergeCell ref="F296:G296"/>
    <mergeCell ref="H296:I296"/>
    <mergeCell ref="J296:K296"/>
    <mergeCell ref="M296:N296"/>
    <mergeCell ref="B295:C295"/>
    <mergeCell ref="D295:E295"/>
    <mergeCell ref="F295:G295"/>
    <mergeCell ref="H295:I295"/>
    <mergeCell ref="J295:K295"/>
    <mergeCell ref="M295:N295"/>
    <mergeCell ref="B302:C302"/>
    <mergeCell ref="D302:E302"/>
    <mergeCell ref="F302:G302"/>
    <mergeCell ref="H302:I302"/>
    <mergeCell ref="J302:K302"/>
    <mergeCell ref="M302:N302"/>
    <mergeCell ref="M300:N300"/>
    <mergeCell ref="B301:C301"/>
    <mergeCell ref="D301:E301"/>
    <mergeCell ref="F301:G301"/>
    <mergeCell ref="H301:I301"/>
    <mergeCell ref="J301:K301"/>
    <mergeCell ref="M301:N301"/>
    <mergeCell ref="A299:B299"/>
    <mergeCell ref="B300:C300"/>
    <mergeCell ref="D300:E300"/>
    <mergeCell ref="F300:G300"/>
    <mergeCell ref="H300:I300"/>
    <mergeCell ref="J300:K300"/>
    <mergeCell ref="B305:C305"/>
    <mergeCell ref="D305:E305"/>
    <mergeCell ref="F305:G305"/>
    <mergeCell ref="H305:I305"/>
    <mergeCell ref="J305:K305"/>
    <mergeCell ref="M305:N305"/>
    <mergeCell ref="B304:C304"/>
    <mergeCell ref="D304:E304"/>
    <mergeCell ref="F304:G304"/>
    <mergeCell ref="H304:I304"/>
    <mergeCell ref="J304:K304"/>
    <mergeCell ref="M304:N304"/>
    <mergeCell ref="B303:C303"/>
    <mergeCell ref="D303:E303"/>
    <mergeCell ref="F303:G303"/>
    <mergeCell ref="H303:I303"/>
    <mergeCell ref="J303:K303"/>
    <mergeCell ref="M303:N303"/>
    <mergeCell ref="A309:N309"/>
    <mergeCell ref="A311:N311"/>
    <mergeCell ref="A312:C312"/>
    <mergeCell ref="B314:D314"/>
    <mergeCell ref="E314:F314"/>
    <mergeCell ref="G314:H314"/>
    <mergeCell ref="I314:J314"/>
    <mergeCell ref="K314:L314"/>
    <mergeCell ref="M314:N314"/>
    <mergeCell ref="B307:C307"/>
    <mergeCell ref="D307:E307"/>
    <mergeCell ref="F307:G307"/>
    <mergeCell ref="H307:I307"/>
    <mergeCell ref="J307:K307"/>
    <mergeCell ref="M307:N307"/>
    <mergeCell ref="B306:C306"/>
    <mergeCell ref="D306:E306"/>
    <mergeCell ref="F306:G306"/>
    <mergeCell ref="H306:I306"/>
    <mergeCell ref="J306:K306"/>
    <mergeCell ref="M306:N306"/>
    <mergeCell ref="B317:D317"/>
    <mergeCell ref="E317:F317"/>
    <mergeCell ref="G317:H317"/>
    <mergeCell ref="I317:J317"/>
    <mergeCell ref="K317:L317"/>
    <mergeCell ref="M317:N317"/>
    <mergeCell ref="B316:D316"/>
    <mergeCell ref="E316:F316"/>
    <mergeCell ref="G316:H316"/>
    <mergeCell ref="I316:J316"/>
    <mergeCell ref="K316:L316"/>
    <mergeCell ref="M316:N316"/>
    <mergeCell ref="B315:D315"/>
    <mergeCell ref="E315:F315"/>
    <mergeCell ref="G315:H315"/>
    <mergeCell ref="I315:J315"/>
    <mergeCell ref="K315:L315"/>
    <mergeCell ref="M315:N315"/>
    <mergeCell ref="B320:D320"/>
    <mergeCell ref="E320:F320"/>
    <mergeCell ref="G320:H320"/>
    <mergeCell ref="I320:J320"/>
    <mergeCell ref="K320:L320"/>
    <mergeCell ref="M320:N320"/>
    <mergeCell ref="B319:D319"/>
    <mergeCell ref="E319:F319"/>
    <mergeCell ref="G319:H319"/>
    <mergeCell ref="I319:J319"/>
    <mergeCell ref="K319:L319"/>
    <mergeCell ref="M319:N319"/>
    <mergeCell ref="B318:D318"/>
    <mergeCell ref="E318:F318"/>
    <mergeCell ref="G318:H318"/>
    <mergeCell ref="I318:J318"/>
    <mergeCell ref="K318:L318"/>
    <mergeCell ref="M318:N318"/>
    <mergeCell ref="B323:D323"/>
    <mergeCell ref="E323:F323"/>
    <mergeCell ref="G323:H323"/>
    <mergeCell ref="I323:J323"/>
    <mergeCell ref="K323:L323"/>
    <mergeCell ref="M323:N323"/>
    <mergeCell ref="B322:D322"/>
    <mergeCell ref="E322:F322"/>
    <mergeCell ref="G322:H322"/>
    <mergeCell ref="I322:J322"/>
    <mergeCell ref="K322:L322"/>
    <mergeCell ref="M322:N322"/>
    <mergeCell ref="B321:D321"/>
    <mergeCell ref="E321:F321"/>
    <mergeCell ref="G321:H321"/>
    <mergeCell ref="I321:J321"/>
    <mergeCell ref="K321:L321"/>
    <mergeCell ref="M321:N321"/>
    <mergeCell ref="B326:D326"/>
    <mergeCell ref="E326:F326"/>
    <mergeCell ref="G326:H326"/>
    <mergeCell ref="I326:J326"/>
    <mergeCell ref="K326:L326"/>
    <mergeCell ref="M326:N326"/>
    <mergeCell ref="B325:D325"/>
    <mergeCell ref="E325:F325"/>
    <mergeCell ref="G325:H325"/>
    <mergeCell ref="I325:J325"/>
    <mergeCell ref="K325:L325"/>
    <mergeCell ref="M325:N325"/>
    <mergeCell ref="B324:D324"/>
    <mergeCell ref="E324:F324"/>
    <mergeCell ref="G324:H324"/>
    <mergeCell ref="I324:J324"/>
    <mergeCell ref="K324:L324"/>
    <mergeCell ref="M324:N324"/>
    <mergeCell ref="B329:D329"/>
    <mergeCell ref="E329:F329"/>
    <mergeCell ref="G329:H329"/>
    <mergeCell ref="I329:J329"/>
    <mergeCell ref="K329:L329"/>
    <mergeCell ref="M329:N329"/>
    <mergeCell ref="B328:D328"/>
    <mergeCell ref="E328:F328"/>
    <mergeCell ref="G328:H328"/>
    <mergeCell ref="I328:J328"/>
    <mergeCell ref="K328:L328"/>
    <mergeCell ref="M328:N328"/>
    <mergeCell ref="B327:D327"/>
    <mergeCell ref="E327:F327"/>
    <mergeCell ref="G327:H327"/>
    <mergeCell ref="I327:J327"/>
    <mergeCell ref="K327:L327"/>
    <mergeCell ref="M327:N327"/>
    <mergeCell ref="A340:H340"/>
    <mergeCell ref="I340:N340"/>
    <mergeCell ref="A341:N341"/>
    <mergeCell ref="A359:N359"/>
    <mergeCell ref="A334:N334"/>
    <mergeCell ref="A338:H338"/>
    <mergeCell ref="I338:N338"/>
    <mergeCell ref="B330:D330"/>
    <mergeCell ref="E330:F330"/>
    <mergeCell ref="G330:H330"/>
    <mergeCell ref="I330:J330"/>
    <mergeCell ref="K330:L330"/>
    <mergeCell ref="M330:N330"/>
    <mergeCell ref="A336:B336"/>
    <mergeCell ref="A337:B337"/>
    <mergeCell ref="C336:H336"/>
    <mergeCell ref="I336:J336"/>
    <mergeCell ref="I337:J337"/>
    <mergeCell ref="A339:N339"/>
    <mergeCell ref="C337:H337"/>
    <mergeCell ref="K336:M336"/>
    <mergeCell ref="K337:M337"/>
    <mergeCell ref="A365:B365"/>
    <mergeCell ref="C365:G365"/>
    <mergeCell ref="H365:I365"/>
    <mergeCell ref="J365:K365"/>
    <mergeCell ref="L365:N365"/>
    <mergeCell ref="A366:B366"/>
    <mergeCell ref="C366:G366"/>
    <mergeCell ref="H366:I366"/>
    <mergeCell ref="J366:K366"/>
    <mergeCell ref="L366:N366"/>
    <mergeCell ref="A362:B363"/>
    <mergeCell ref="C362:G363"/>
    <mergeCell ref="H362:I363"/>
    <mergeCell ref="J362:K363"/>
    <mergeCell ref="L362:N363"/>
    <mergeCell ref="A364:B364"/>
    <mergeCell ref="C364:G364"/>
    <mergeCell ref="H364:I364"/>
    <mergeCell ref="J364:K364"/>
    <mergeCell ref="L364:N364"/>
    <mergeCell ref="H371:I371"/>
    <mergeCell ref="J371:K371"/>
    <mergeCell ref="L371:N371"/>
    <mergeCell ref="A372:B372"/>
    <mergeCell ref="C372:G372"/>
    <mergeCell ref="H372:I372"/>
    <mergeCell ref="J372:K372"/>
    <mergeCell ref="L372:N372"/>
    <mergeCell ref="H369:I369"/>
    <mergeCell ref="J369:K369"/>
    <mergeCell ref="L369:N369"/>
    <mergeCell ref="H370:I370"/>
    <mergeCell ref="J370:K370"/>
    <mergeCell ref="L370:N370"/>
    <mergeCell ref="A367:B367"/>
    <mergeCell ref="C367:G367"/>
    <mergeCell ref="H367:I367"/>
    <mergeCell ref="J367:K367"/>
    <mergeCell ref="L367:N367"/>
    <mergeCell ref="A368:B368"/>
    <mergeCell ref="C368:G368"/>
    <mergeCell ref="H368:I368"/>
    <mergeCell ref="J368:K368"/>
    <mergeCell ref="L368:N368"/>
    <mergeCell ref="A375:B375"/>
    <mergeCell ref="C375:G375"/>
    <mergeCell ref="H375:I375"/>
    <mergeCell ref="J375:K375"/>
    <mergeCell ref="L375:N375"/>
    <mergeCell ref="A376:B376"/>
    <mergeCell ref="C376:G376"/>
    <mergeCell ref="H376:I376"/>
    <mergeCell ref="J376:K376"/>
    <mergeCell ref="L376:N376"/>
    <mergeCell ref="A373:B373"/>
    <mergeCell ref="C373:G373"/>
    <mergeCell ref="H373:I373"/>
    <mergeCell ref="J373:K373"/>
    <mergeCell ref="L373:N373"/>
    <mergeCell ref="A374:B374"/>
    <mergeCell ref="C374:G374"/>
    <mergeCell ref="H374:I374"/>
    <mergeCell ref="J374:K374"/>
    <mergeCell ref="L374:N374"/>
    <mergeCell ref="B387:E387"/>
    <mergeCell ref="K387:L387"/>
    <mergeCell ref="B388:E388"/>
    <mergeCell ref="K388:L388"/>
    <mergeCell ref="B385:E385"/>
    <mergeCell ref="K385:L385"/>
    <mergeCell ref="B386:E386"/>
    <mergeCell ref="K386:L386"/>
    <mergeCell ref="A377:N377"/>
    <mergeCell ref="A381:N381"/>
    <mergeCell ref="A383:A384"/>
    <mergeCell ref="B383:E384"/>
    <mergeCell ref="J383:J384"/>
    <mergeCell ref="K383:L384"/>
    <mergeCell ref="F386:G386"/>
    <mergeCell ref="F387:G387"/>
    <mergeCell ref="F385:G385"/>
    <mergeCell ref="F383:G384"/>
    <mergeCell ref="F388:G388"/>
    <mergeCell ref="B393:E393"/>
    <mergeCell ref="K393:L393"/>
    <mergeCell ref="B394:E394"/>
    <mergeCell ref="K394:L394"/>
    <mergeCell ref="B391:E391"/>
    <mergeCell ref="K391:L391"/>
    <mergeCell ref="B392:E392"/>
    <mergeCell ref="K392:L392"/>
    <mergeCell ref="B389:E389"/>
    <mergeCell ref="K389:L389"/>
    <mergeCell ref="B390:E390"/>
    <mergeCell ref="K390:L390"/>
    <mergeCell ref="F389:G389"/>
    <mergeCell ref="F390:G390"/>
    <mergeCell ref="F391:G391"/>
    <mergeCell ref="F392:G392"/>
    <mergeCell ref="F393:G393"/>
    <mergeCell ref="F394:G394"/>
    <mergeCell ref="H393:I393"/>
    <mergeCell ref="H394:I394"/>
    <mergeCell ref="A404:B404"/>
    <mergeCell ref="C404:G404"/>
    <mergeCell ref="H404:I404"/>
    <mergeCell ref="J404:K404"/>
    <mergeCell ref="L404:N404"/>
    <mergeCell ref="A405:B405"/>
    <mergeCell ref="C405:G405"/>
    <mergeCell ref="H405:I405"/>
    <mergeCell ref="J405:K405"/>
    <mergeCell ref="L405:N405"/>
    <mergeCell ref="A400:N400"/>
    <mergeCell ref="A402:B403"/>
    <mergeCell ref="C402:G403"/>
    <mergeCell ref="H402:I403"/>
    <mergeCell ref="J402:K403"/>
    <mergeCell ref="L402:N403"/>
    <mergeCell ref="B395:E395"/>
    <mergeCell ref="K395:L395"/>
    <mergeCell ref="M395:N395"/>
    <mergeCell ref="B396:E396"/>
    <mergeCell ref="K396:L396"/>
    <mergeCell ref="F396:G396"/>
    <mergeCell ref="F395:G395"/>
    <mergeCell ref="H396:I396"/>
    <mergeCell ref="H395:I395"/>
    <mergeCell ref="A408:B408"/>
    <mergeCell ref="C408:G408"/>
    <mergeCell ref="H408:I408"/>
    <mergeCell ref="J408:K408"/>
    <mergeCell ref="L408:N408"/>
    <mergeCell ref="A409:B409"/>
    <mergeCell ref="C409:G409"/>
    <mergeCell ref="H409:I409"/>
    <mergeCell ref="J409:K409"/>
    <mergeCell ref="L409:N409"/>
    <mergeCell ref="A406:B406"/>
    <mergeCell ref="C406:G406"/>
    <mergeCell ref="H406:I406"/>
    <mergeCell ref="J406:K406"/>
    <mergeCell ref="L406:N406"/>
    <mergeCell ref="A407:B407"/>
    <mergeCell ref="C407:G407"/>
    <mergeCell ref="H407:I407"/>
    <mergeCell ref="J407:K407"/>
    <mergeCell ref="L407:N407"/>
    <mergeCell ref="A412:B412"/>
    <mergeCell ref="C412:G412"/>
    <mergeCell ref="H412:I412"/>
    <mergeCell ref="J412:K412"/>
    <mergeCell ref="L412:N412"/>
    <mergeCell ref="A413:B413"/>
    <mergeCell ref="C413:G413"/>
    <mergeCell ref="H413:I413"/>
    <mergeCell ref="J413:K413"/>
    <mergeCell ref="L413:N413"/>
    <mergeCell ref="A410:B410"/>
    <mergeCell ref="C410:G410"/>
    <mergeCell ref="H410:I410"/>
    <mergeCell ref="J410:K410"/>
    <mergeCell ref="L410:N410"/>
    <mergeCell ref="A411:B411"/>
    <mergeCell ref="C411:G411"/>
    <mergeCell ref="H411:I411"/>
    <mergeCell ref="J411:K411"/>
    <mergeCell ref="L411:N411"/>
    <mergeCell ref="A417:N417"/>
    <mergeCell ref="A421:N421"/>
    <mergeCell ref="A423:B423"/>
    <mergeCell ref="C423:G423"/>
    <mergeCell ref="H423:I423"/>
    <mergeCell ref="K423:L423"/>
    <mergeCell ref="M423:N423"/>
    <mergeCell ref="A414:B414"/>
    <mergeCell ref="C414:G414"/>
    <mergeCell ref="H414:I414"/>
    <mergeCell ref="J414:K414"/>
    <mergeCell ref="L414:N414"/>
    <mergeCell ref="A415:B415"/>
    <mergeCell ref="C415:G415"/>
    <mergeCell ref="H415:I415"/>
    <mergeCell ref="J415:K415"/>
    <mergeCell ref="L415:N415"/>
    <mergeCell ref="A430:N430"/>
    <mergeCell ref="A432:B432"/>
    <mergeCell ref="C432:G432"/>
    <mergeCell ref="H432:I432"/>
    <mergeCell ref="K432:L432"/>
    <mergeCell ref="M432:N432"/>
    <mergeCell ref="A426:B426"/>
    <mergeCell ref="C426:G426"/>
    <mergeCell ref="H426:I426"/>
    <mergeCell ref="K426:L426"/>
    <mergeCell ref="M426:N426"/>
    <mergeCell ref="A427:N427"/>
    <mergeCell ref="A424:B424"/>
    <mergeCell ref="C424:G424"/>
    <mergeCell ref="H424:I424"/>
    <mergeCell ref="K424:L424"/>
    <mergeCell ref="M424:N424"/>
    <mergeCell ref="A425:B425"/>
    <mergeCell ref="C425:G425"/>
    <mergeCell ref="H425:I425"/>
    <mergeCell ref="K425:L425"/>
    <mergeCell ref="M425:N425"/>
    <mergeCell ref="A433:B433"/>
    <mergeCell ref="C433:G433"/>
    <mergeCell ref="H433:I433"/>
    <mergeCell ref="K433:L433"/>
    <mergeCell ref="M433:N433"/>
    <mergeCell ref="B454:D454"/>
    <mergeCell ref="E454:F454"/>
    <mergeCell ref="G454:H454"/>
    <mergeCell ref="K454:L454"/>
    <mergeCell ref="M454:N456"/>
    <mergeCell ref="B455:D455"/>
    <mergeCell ref="E455:F455"/>
    <mergeCell ref="G455:H455"/>
    <mergeCell ref="K455:L455"/>
    <mergeCell ref="B456:D456"/>
    <mergeCell ref="C434:G434"/>
    <mergeCell ref="H434:I434"/>
    <mergeCell ref="K434:L434"/>
    <mergeCell ref="M434:N434"/>
    <mergeCell ref="A448:N448"/>
    <mergeCell ref="A451:N451"/>
    <mergeCell ref="B453:D453"/>
    <mergeCell ref="E453:F453"/>
    <mergeCell ref="G453:H453"/>
    <mergeCell ref="K453:L453"/>
    <mergeCell ref="M453:N453"/>
    <mergeCell ref="A445:B445"/>
    <mergeCell ref="C445:H445"/>
    <mergeCell ref="K445:M445"/>
    <mergeCell ref="A446:B446"/>
    <mergeCell ref="C446:H446"/>
    <mergeCell ref="K446:M446"/>
    <mergeCell ref="K464:L464"/>
    <mergeCell ref="M464:N464"/>
    <mergeCell ref="M457:N457"/>
    <mergeCell ref="B458:D458"/>
    <mergeCell ref="E458:F458"/>
    <mergeCell ref="G458:H458"/>
    <mergeCell ref="K458:L458"/>
    <mergeCell ref="M458:N458"/>
    <mergeCell ref="E456:F456"/>
    <mergeCell ref="G456:H456"/>
    <mergeCell ref="K456:L456"/>
    <mergeCell ref="B457:D457"/>
    <mergeCell ref="E457:F457"/>
    <mergeCell ref="G457:H457"/>
    <mergeCell ref="K457:L457"/>
    <mergeCell ref="B467:D467"/>
    <mergeCell ref="E467:F467"/>
    <mergeCell ref="G467:H467"/>
    <mergeCell ref="K467:L467"/>
    <mergeCell ref="M467:N467"/>
    <mergeCell ref="G464:H464"/>
    <mergeCell ref="A462:N462"/>
    <mergeCell ref="B464:D464"/>
    <mergeCell ref="E464:F464"/>
    <mergeCell ref="B468:D468"/>
    <mergeCell ref="E468:F468"/>
    <mergeCell ref="G468:H468"/>
    <mergeCell ref="K468:L468"/>
    <mergeCell ref="M468:N468"/>
    <mergeCell ref="B465:D465"/>
    <mergeCell ref="E465:F465"/>
    <mergeCell ref="G465:H465"/>
    <mergeCell ref="K465:L465"/>
    <mergeCell ref="M465:N466"/>
    <mergeCell ref="B466:D466"/>
    <mergeCell ref="E466:F466"/>
    <mergeCell ref="G466:H466"/>
    <mergeCell ref="K466:L466"/>
    <mergeCell ref="B471:D471"/>
    <mergeCell ref="E471:F471"/>
    <mergeCell ref="G471:H471"/>
    <mergeCell ref="K471:L471"/>
    <mergeCell ref="B472:D472"/>
    <mergeCell ref="E472:F472"/>
    <mergeCell ref="G472:H472"/>
    <mergeCell ref="K472:L472"/>
    <mergeCell ref="B469:D469"/>
    <mergeCell ref="E469:F469"/>
    <mergeCell ref="G469:H469"/>
    <mergeCell ref="K469:L469"/>
    <mergeCell ref="M469:N469"/>
    <mergeCell ref="B470:D470"/>
    <mergeCell ref="E470:F470"/>
    <mergeCell ref="G470:H470"/>
    <mergeCell ref="K470:L470"/>
    <mergeCell ref="M470:N472"/>
    <mergeCell ref="B475:D475"/>
    <mergeCell ref="E475:F475"/>
    <mergeCell ref="G475:H475"/>
    <mergeCell ref="K475:L475"/>
    <mergeCell ref="M475:N475"/>
    <mergeCell ref="B477:D477"/>
    <mergeCell ref="E477:F477"/>
    <mergeCell ref="G477:H477"/>
    <mergeCell ref="K477:L477"/>
    <mergeCell ref="B478:D478"/>
    <mergeCell ref="E478:F478"/>
    <mergeCell ref="G478:H478"/>
    <mergeCell ref="K478:L478"/>
    <mergeCell ref="B476:D476"/>
    <mergeCell ref="E476:F476"/>
    <mergeCell ref="G476:H476"/>
    <mergeCell ref="K476:L476"/>
    <mergeCell ref="M476:N478"/>
    <mergeCell ref="B473:D473"/>
    <mergeCell ref="E473:F473"/>
    <mergeCell ref="G473:H473"/>
    <mergeCell ref="K473:L473"/>
    <mergeCell ref="M473:N473"/>
    <mergeCell ref="B474:D474"/>
    <mergeCell ref="E474:F474"/>
    <mergeCell ref="G474:H474"/>
    <mergeCell ref="K474:L474"/>
    <mergeCell ref="M474:N474"/>
    <mergeCell ref="A490:C490"/>
    <mergeCell ref="D490:H490"/>
    <mergeCell ref="I490:K490"/>
    <mergeCell ref="L490:N490"/>
    <mergeCell ref="A491:C491"/>
    <mergeCell ref="D491:H491"/>
    <mergeCell ref="I491:K491"/>
    <mergeCell ref="L491:N491"/>
    <mergeCell ref="A489:C489"/>
    <mergeCell ref="D489:H489"/>
    <mergeCell ref="I489:K489"/>
    <mergeCell ref="L489:N489"/>
    <mergeCell ref="A480:N480"/>
    <mergeCell ref="A483:N483"/>
    <mergeCell ref="A485:N485"/>
    <mergeCell ref="A486:C486"/>
    <mergeCell ref="D486:H487"/>
    <mergeCell ref="I486:K487"/>
    <mergeCell ref="L486:N487"/>
    <mergeCell ref="A487:C487"/>
    <mergeCell ref="A488:C488"/>
    <mergeCell ref="D488:H488"/>
    <mergeCell ref="I488:K488"/>
    <mergeCell ref="L488:N488"/>
    <mergeCell ref="A496:C496"/>
    <mergeCell ref="D496:H496"/>
    <mergeCell ref="I496:K496"/>
    <mergeCell ref="L496:N496"/>
    <mergeCell ref="A497:C497"/>
    <mergeCell ref="D497:H497"/>
    <mergeCell ref="I497:K497"/>
    <mergeCell ref="L497:N497"/>
    <mergeCell ref="A494:C494"/>
    <mergeCell ref="D494:H494"/>
    <mergeCell ref="I494:K494"/>
    <mergeCell ref="L494:N494"/>
    <mergeCell ref="A495:C495"/>
    <mergeCell ref="D495:H495"/>
    <mergeCell ref="I495:K495"/>
    <mergeCell ref="L495:N495"/>
    <mergeCell ref="A492:C492"/>
    <mergeCell ref="D492:H492"/>
    <mergeCell ref="I492:K492"/>
    <mergeCell ref="L492:N492"/>
    <mergeCell ref="A493:C493"/>
    <mergeCell ref="D493:H493"/>
    <mergeCell ref="I493:K493"/>
    <mergeCell ref="L493:N493"/>
    <mergeCell ref="A502:C502"/>
    <mergeCell ref="D502:H502"/>
    <mergeCell ref="I502:K502"/>
    <mergeCell ref="L502:N502"/>
    <mergeCell ref="A503:C503"/>
    <mergeCell ref="D503:H503"/>
    <mergeCell ref="I503:K503"/>
    <mergeCell ref="L503:N503"/>
    <mergeCell ref="A500:C500"/>
    <mergeCell ref="D500:H500"/>
    <mergeCell ref="I500:K500"/>
    <mergeCell ref="L500:N500"/>
    <mergeCell ref="A501:C501"/>
    <mergeCell ref="D501:H501"/>
    <mergeCell ref="I501:K501"/>
    <mergeCell ref="L501:N501"/>
    <mergeCell ref="A498:C498"/>
    <mergeCell ref="D498:H498"/>
    <mergeCell ref="I498:K498"/>
    <mergeCell ref="L498:N498"/>
    <mergeCell ref="A499:C499"/>
    <mergeCell ref="D499:H499"/>
    <mergeCell ref="I499:K499"/>
    <mergeCell ref="L499:N499"/>
    <mergeCell ref="A508:C508"/>
    <mergeCell ref="D508:H508"/>
    <mergeCell ref="I508:K508"/>
    <mergeCell ref="L508:N508"/>
    <mergeCell ref="A509:N509"/>
    <mergeCell ref="A511:N511"/>
    <mergeCell ref="A506:C506"/>
    <mergeCell ref="D506:H506"/>
    <mergeCell ref="I506:K506"/>
    <mergeCell ref="L506:N506"/>
    <mergeCell ref="A507:C507"/>
    <mergeCell ref="D507:H507"/>
    <mergeCell ref="I507:K507"/>
    <mergeCell ref="L507:N507"/>
    <mergeCell ref="A504:C504"/>
    <mergeCell ref="D504:H504"/>
    <mergeCell ref="I504:K504"/>
    <mergeCell ref="L504:N504"/>
    <mergeCell ref="A505:C505"/>
    <mergeCell ref="D505:H505"/>
    <mergeCell ref="I505:K505"/>
    <mergeCell ref="L505:N505"/>
    <mergeCell ref="A518:G518"/>
    <mergeCell ref="H518:K518"/>
    <mergeCell ref="L518:N518"/>
    <mergeCell ref="A519:G519"/>
    <mergeCell ref="H519:K519"/>
    <mergeCell ref="L519:N519"/>
    <mergeCell ref="A516:G516"/>
    <mergeCell ref="H516:K516"/>
    <mergeCell ref="L516:N516"/>
    <mergeCell ref="A517:G517"/>
    <mergeCell ref="H517:K517"/>
    <mergeCell ref="L517:N517"/>
    <mergeCell ref="A513:N513"/>
    <mergeCell ref="A514:G514"/>
    <mergeCell ref="H514:K514"/>
    <mergeCell ref="L514:N514"/>
    <mergeCell ref="A515:G515"/>
    <mergeCell ref="H515:K515"/>
    <mergeCell ref="L515:N515"/>
    <mergeCell ref="A524:G524"/>
    <mergeCell ref="H524:K524"/>
    <mergeCell ref="L524:N524"/>
    <mergeCell ref="A525:G525"/>
    <mergeCell ref="H525:K525"/>
    <mergeCell ref="L525:N525"/>
    <mergeCell ref="A522:G522"/>
    <mergeCell ref="H522:K522"/>
    <mergeCell ref="L522:N522"/>
    <mergeCell ref="A523:G523"/>
    <mergeCell ref="H523:K523"/>
    <mergeCell ref="L523:N523"/>
    <mergeCell ref="A520:G520"/>
    <mergeCell ref="H520:K520"/>
    <mergeCell ref="L520:N520"/>
    <mergeCell ref="A521:G521"/>
    <mergeCell ref="H521:K521"/>
    <mergeCell ref="L521:N521"/>
    <mergeCell ref="A530:G530"/>
    <mergeCell ref="H530:K530"/>
    <mergeCell ref="L530:N530"/>
    <mergeCell ref="A531:G531"/>
    <mergeCell ref="H531:K531"/>
    <mergeCell ref="L531:N531"/>
    <mergeCell ref="A528:G528"/>
    <mergeCell ref="H528:K528"/>
    <mergeCell ref="L528:N528"/>
    <mergeCell ref="A529:G529"/>
    <mergeCell ref="H529:K529"/>
    <mergeCell ref="L529:N529"/>
    <mergeCell ref="A526:G526"/>
    <mergeCell ref="H526:K526"/>
    <mergeCell ref="L526:N526"/>
    <mergeCell ref="A527:G527"/>
    <mergeCell ref="H527:K527"/>
    <mergeCell ref="L527:N527"/>
    <mergeCell ref="A536:G536"/>
    <mergeCell ref="H536:K536"/>
    <mergeCell ref="L536:N536"/>
    <mergeCell ref="A538:N538"/>
    <mergeCell ref="A541:N541"/>
    <mergeCell ref="A543:E543"/>
    <mergeCell ref="F543:I543"/>
    <mergeCell ref="J543:L543"/>
    <mergeCell ref="A535:G535"/>
    <mergeCell ref="H535:K535"/>
    <mergeCell ref="L535:N535"/>
    <mergeCell ref="A534:G534"/>
    <mergeCell ref="H534:K534"/>
    <mergeCell ref="L534:N534"/>
    <mergeCell ref="A532:G532"/>
    <mergeCell ref="H532:K532"/>
    <mergeCell ref="L532:N532"/>
    <mergeCell ref="A533:G533"/>
    <mergeCell ref="H533:K533"/>
    <mergeCell ref="L533:N533"/>
    <mergeCell ref="A548:E548"/>
    <mergeCell ref="F548:I548"/>
    <mergeCell ref="J548:L548"/>
    <mergeCell ref="A549:E549"/>
    <mergeCell ref="F549:I549"/>
    <mergeCell ref="J549:L549"/>
    <mergeCell ref="A546:E546"/>
    <mergeCell ref="F546:I546"/>
    <mergeCell ref="J546:L546"/>
    <mergeCell ref="A547:E547"/>
    <mergeCell ref="F547:I547"/>
    <mergeCell ref="J547:L547"/>
    <mergeCell ref="A544:E544"/>
    <mergeCell ref="F544:I544"/>
    <mergeCell ref="J544:L544"/>
    <mergeCell ref="A545:E545"/>
    <mergeCell ref="F545:I545"/>
    <mergeCell ref="J545:L545"/>
    <mergeCell ref="A554:E554"/>
    <mergeCell ref="F554:I554"/>
    <mergeCell ref="J554:L554"/>
    <mergeCell ref="A556:N556"/>
    <mergeCell ref="A561:K561"/>
    <mergeCell ref="A562:K562"/>
    <mergeCell ref="A552:E552"/>
    <mergeCell ref="F552:I552"/>
    <mergeCell ref="J552:L552"/>
    <mergeCell ref="A553:E553"/>
    <mergeCell ref="F553:I553"/>
    <mergeCell ref="J553:L553"/>
    <mergeCell ref="A550:E550"/>
    <mergeCell ref="F550:I550"/>
    <mergeCell ref="J550:L550"/>
    <mergeCell ref="A551:E551"/>
    <mergeCell ref="F551:I551"/>
    <mergeCell ref="J551:L551"/>
    <mergeCell ref="A571:H571"/>
    <mergeCell ref="I571:K571"/>
    <mergeCell ref="A572:H572"/>
    <mergeCell ref="I572:K572"/>
    <mergeCell ref="A573:H573"/>
    <mergeCell ref="I573:K573"/>
    <mergeCell ref="A567:H567"/>
    <mergeCell ref="A568:H568"/>
    <mergeCell ref="I568:K568"/>
    <mergeCell ref="A569:H569"/>
    <mergeCell ref="I569:K569"/>
    <mergeCell ref="A570:H570"/>
    <mergeCell ref="I570:K570"/>
    <mergeCell ref="A563:K563"/>
    <mergeCell ref="A564:K564"/>
    <mergeCell ref="A565:H565"/>
    <mergeCell ref="I565:K565"/>
    <mergeCell ref="A566:H566"/>
    <mergeCell ref="I566:K566"/>
    <mergeCell ref="A582:N582"/>
    <mergeCell ref="A585:K585"/>
    <mergeCell ref="A586:K586"/>
    <mergeCell ref="A587:K587"/>
    <mergeCell ref="A588:K588"/>
    <mergeCell ref="A589:H589"/>
    <mergeCell ref="I589:K589"/>
    <mergeCell ref="A578:H578"/>
    <mergeCell ref="I578:K578"/>
    <mergeCell ref="A579:H579"/>
    <mergeCell ref="I579:K579"/>
    <mergeCell ref="A581:H581"/>
    <mergeCell ref="I581:K581"/>
    <mergeCell ref="A574:H574"/>
    <mergeCell ref="I574:K574"/>
    <mergeCell ref="A575:H575"/>
    <mergeCell ref="A576:H576"/>
    <mergeCell ref="I576:K576"/>
    <mergeCell ref="A577:H577"/>
    <mergeCell ref="I577:K577"/>
    <mergeCell ref="A597:H597"/>
    <mergeCell ref="I597:K597"/>
    <mergeCell ref="A598:H598"/>
    <mergeCell ref="I598:K598"/>
    <mergeCell ref="A599:H599"/>
    <mergeCell ref="I599:K599"/>
    <mergeCell ref="A594:H594"/>
    <mergeCell ref="I594:K594"/>
    <mergeCell ref="A595:H595"/>
    <mergeCell ref="I595:K595"/>
    <mergeCell ref="A596:H596"/>
    <mergeCell ref="I596:K596"/>
    <mergeCell ref="A590:H590"/>
    <mergeCell ref="I590:K590"/>
    <mergeCell ref="A591:H591"/>
    <mergeCell ref="A592:H592"/>
    <mergeCell ref="I592:K592"/>
    <mergeCell ref="A593:H593"/>
    <mergeCell ref="I593:K593"/>
    <mergeCell ref="I611:K611"/>
    <mergeCell ref="A606:H606"/>
    <mergeCell ref="I606:K606"/>
    <mergeCell ref="A607:H607"/>
    <mergeCell ref="I607:K607"/>
    <mergeCell ref="A608:H608"/>
    <mergeCell ref="I608:K608"/>
    <mergeCell ref="A603:H603"/>
    <mergeCell ref="I603:K603"/>
    <mergeCell ref="A604:H604"/>
    <mergeCell ref="I604:K604"/>
    <mergeCell ref="A605:H605"/>
    <mergeCell ref="I605:K605"/>
    <mergeCell ref="A600:H600"/>
    <mergeCell ref="I600:K600"/>
    <mergeCell ref="A601:H601"/>
    <mergeCell ref="I601:K601"/>
    <mergeCell ref="A602:H602"/>
    <mergeCell ref="I602:K602"/>
    <mergeCell ref="J158:K158"/>
    <mergeCell ref="J157:K157"/>
    <mergeCell ref="A625:N625"/>
    <mergeCell ref="A622:H622"/>
    <mergeCell ref="I622:K622"/>
    <mergeCell ref="A623:H623"/>
    <mergeCell ref="I623:K623"/>
    <mergeCell ref="A624:H624"/>
    <mergeCell ref="I624:K624"/>
    <mergeCell ref="A619:H619"/>
    <mergeCell ref="I619:K619"/>
    <mergeCell ref="A620:H620"/>
    <mergeCell ref="I620:K620"/>
    <mergeCell ref="A621:H621"/>
    <mergeCell ref="I621:K621"/>
    <mergeCell ref="A616:H616"/>
    <mergeCell ref="I616:K616"/>
    <mergeCell ref="A617:H617"/>
    <mergeCell ref="I617:K617"/>
    <mergeCell ref="A618:H618"/>
    <mergeCell ref="I618:K618"/>
    <mergeCell ref="A612:H612"/>
    <mergeCell ref="I612:K612"/>
    <mergeCell ref="A613:H613"/>
    <mergeCell ref="I613:K613"/>
    <mergeCell ref="A615:H615"/>
    <mergeCell ref="I615:K615"/>
    <mergeCell ref="A609:H609"/>
    <mergeCell ref="I609:K609"/>
    <mergeCell ref="A610:H610"/>
    <mergeCell ref="I610:K610"/>
    <mergeCell ref="A611:H611"/>
  </mergeCells>
  <dataValidations count="1">
    <dataValidation allowBlank="1" showInputMessage="1" showErrorMessage="1" sqref="A453:B453 E453 I453:K453 M453 G453"/>
  </dataValidations>
  <pageMargins left="0.51181102362204722" right="0.31496062992125984" top="0.43307086614173229" bottom="0.47244094488188981" header="0.31496062992125984" footer="0.31496062992125984"/>
  <pageSetup scale="80" orientation="landscape" r:id="rId1"/>
  <headerFooter>
    <oddFooter>&amp;C&amp;P/&amp;N</oddFooter>
  </headerFooter>
  <ignoredErrors>
    <ignoredError sqref="J508:N508 I137" formulaRange="1"/>
    <ignoredError sqref="F29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showGridLines="0" zoomScaleNormal="100" workbookViewId="0">
      <selection activeCell="C14" sqref="C14"/>
    </sheetView>
  </sheetViews>
  <sheetFormatPr baseColWidth="10" defaultColWidth="11.44140625" defaultRowHeight="14.4" x14ac:dyDescent="0.3"/>
  <cols>
    <col min="1" max="1" width="10.6640625" style="309" customWidth="1"/>
    <col min="2" max="2" width="40.33203125" style="309" customWidth="1"/>
    <col min="3" max="6" width="17.6640625" style="309" customWidth="1"/>
    <col min="7" max="7" width="19.6640625" style="309" customWidth="1"/>
    <col min="8" max="8" width="5.6640625" style="309" customWidth="1"/>
    <col min="9" max="9" width="19.5546875" style="309" customWidth="1"/>
    <col min="10" max="10" width="22.44140625" style="309" customWidth="1"/>
    <col min="11" max="16384" width="11.44140625" style="309"/>
  </cols>
  <sheetData>
    <row r="1" spans="1:10" x14ac:dyDescent="0.3">
      <c r="A1" s="1077" t="s">
        <v>660</v>
      </c>
      <c r="B1" s="1077"/>
      <c r="C1" s="1077"/>
      <c r="D1" s="1077"/>
      <c r="E1" s="1077"/>
      <c r="F1" s="1077"/>
      <c r="G1" s="1077"/>
      <c r="H1" s="1077"/>
      <c r="I1" s="1077"/>
      <c r="J1" s="1077"/>
    </row>
    <row r="2" spans="1:10" ht="15.75" customHeight="1" x14ac:dyDescent="0.3">
      <c r="A2" s="1079" t="s">
        <v>600</v>
      </c>
      <c r="B2" s="1079"/>
      <c r="C2" s="1079"/>
      <c r="D2" s="1079"/>
      <c r="E2" s="1079"/>
      <c r="F2" s="1079"/>
      <c r="G2" s="1079"/>
      <c r="H2" s="1079"/>
      <c r="I2" s="1079"/>
      <c r="J2" s="1079"/>
    </row>
    <row r="3" spans="1:10" x14ac:dyDescent="0.3">
      <c r="A3" s="1079" t="s">
        <v>661</v>
      </c>
      <c r="B3" s="1079"/>
      <c r="C3" s="1079"/>
      <c r="D3" s="1079"/>
      <c r="E3" s="1079"/>
      <c r="F3" s="1079"/>
      <c r="G3" s="1079"/>
      <c r="H3" s="1079"/>
      <c r="I3" s="1079"/>
      <c r="J3" s="1079"/>
    </row>
    <row r="4" spans="1:10" x14ac:dyDescent="0.3">
      <c r="A4" s="1077" t="s">
        <v>600</v>
      </c>
      <c r="B4" s="1077"/>
      <c r="C4" s="1077"/>
      <c r="D4" s="1077"/>
      <c r="E4" s="1077"/>
      <c r="F4" s="1077"/>
      <c r="G4" s="1077"/>
      <c r="H4" s="1077"/>
      <c r="I4" s="1077"/>
      <c r="J4" s="1077"/>
    </row>
    <row r="5" spans="1:10" x14ac:dyDescent="0.3">
      <c r="A5" s="310"/>
      <c r="B5" s="310"/>
      <c r="C5" s="310"/>
      <c r="D5" s="310"/>
      <c r="E5" s="310"/>
      <c r="F5" s="308"/>
      <c r="G5" s="308"/>
    </row>
    <row r="6" spans="1:10" ht="42" customHeight="1" x14ac:dyDescent="0.3">
      <c r="A6" s="1080" t="s">
        <v>601</v>
      </c>
      <c r="B6" s="1080"/>
      <c r="C6" s="1080"/>
      <c r="D6" s="1080"/>
      <c r="E6" s="1080"/>
      <c r="F6" s="1080"/>
      <c r="G6" s="1080"/>
      <c r="H6" s="1080"/>
      <c r="I6" s="1080"/>
      <c r="J6" s="1080"/>
    </row>
    <row r="7" spans="1:10" x14ac:dyDescent="0.3">
      <c r="A7" s="311"/>
      <c r="B7" s="311"/>
      <c r="C7" s="311"/>
      <c r="D7" s="311"/>
      <c r="E7" s="312"/>
      <c r="F7" s="308"/>
      <c r="G7" s="308"/>
    </row>
    <row r="8" spans="1:10" ht="18" customHeight="1" x14ac:dyDescent="0.3">
      <c r="A8" s="1078" t="s">
        <v>602</v>
      </c>
      <c r="B8" s="1078"/>
      <c r="C8" s="313"/>
      <c r="D8" s="313"/>
      <c r="E8" s="314"/>
    </row>
    <row r="9" spans="1:10" x14ac:dyDescent="0.3">
      <c r="F9" s="315" t="s">
        <v>603</v>
      </c>
      <c r="G9" s="316"/>
      <c r="H9" s="316"/>
    </row>
    <row r="10" spans="1:10" x14ac:dyDescent="0.3">
      <c r="B10" s="317" t="s">
        <v>604</v>
      </c>
      <c r="F10" s="1082" t="s">
        <v>605</v>
      </c>
      <c r="G10" s="1082"/>
      <c r="H10" s="1082"/>
      <c r="I10" s="1082"/>
      <c r="J10" s="1082"/>
    </row>
    <row r="11" spans="1:10" ht="10.5" customHeight="1" x14ac:dyDescent="0.3">
      <c r="B11" s="318" t="s">
        <v>606</v>
      </c>
      <c r="F11" s="1082"/>
      <c r="G11" s="1082"/>
      <c r="H11" s="1082"/>
      <c r="I11" s="1082"/>
      <c r="J11" s="1082"/>
    </row>
    <row r="12" spans="1:10" x14ac:dyDescent="0.3">
      <c r="B12" s="318" t="s">
        <v>607</v>
      </c>
      <c r="F12" s="1080" t="s">
        <v>608</v>
      </c>
      <c r="G12" s="1080"/>
      <c r="H12" s="1080"/>
      <c r="I12" s="1080"/>
      <c r="J12" s="1080"/>
    </row>
    <row r="13" spans="1:10" x14ac:dyDescent="0.3">
      <c r="A13" s="313"/>
      <c r="B13" s="318" t="s">
        <v>609</v>
      </c>
      <c r="F13" s="1083" t="s">
        <v>610</v>
      </c>
      <c r="G13" s="1083"/>
      <c r="H13" s="1083"/>
      <c r="I13" s="1083"/>
      <c r="J13" s="1083"/>
    </row>
    <row r="14" spans="1:10" ht="24" x14ac:dyDescent="0.3">
      <c r="A14" s="319"/>
      <c r="B14" s="320" t="s">
        <v>611</v>
      </c>
      <c r="C14" s="314"/>
      <c r="D14" s="314"/>
      <c r="E14" s="314"/>
      <c r="F14" s="321"/>
      <c r="G14" s="321"/>
    </row>
    <row r="15" spans="1:10" x14ac:dyDescent="0.3">
      <c r="B15" s="318" t="s">
        <v>612</v>
      </c>
      <c r="C15" s="314"/>
      <c r="D15" s="314"/>
      <c r="E15" s="314"/>
      <c r="F15" s="308"/>
      <c r="G15" s="308"/>
      <c r="H15" s="322"/>
    </row>
    <row r="16" spans="1:10" x14ac:dyDescent="0.3">
      <c r="A16" s="313"/>
      <c r="B16" s="314"/>
      <c r="C16" s="314"/>
      <c r="D16" s="314"/>
      <c r="E16" s="314"/>
      <c r="F16" s="308"/>
      <c r="G16" s="308"/>
      <c r="H16" s="322"/>
    </row>
    <row r="17" spans="1:10" x14ac:dyDescent="0.3">
      <c r="A17" s="313"/>
      <c r="B17" s="313"/>
      <c r="C17" s="313"/>
      <c r="D17" s="313"/>
      <c r="E17" s="314"/>
      <c r="F17" s="322"/>
      <c r="G17" s="322"/>
      <c r="H17" s="322"/>
    </row>
    <row r="18" spans="1:10" ht="14.4" customHeight="1" x14ac:dyDescent="0.3">
      <c r="A18" s="1084" t="s">
        <v>613</v>
      </c>
      <c r="B18" s="1085"/>
      <c r="C18" s="1085"/>
      <c r="D18" s="1085"/>
      <c r="E18" s="1085"/>
      <c r="F18" s="1085"/>
      <c r="G18" s="1085"/>
      <c r="H18" s="1085"/>
      <c r="I18" s="1085"/>
      <c r="J18" s="1086"/>
    </row>
    <row r="19" spans="1:10" x14ac:dyDescent="0.3">
      <c r="A19" s="323" t="s">
        <v>614</v>
      </c>
      <c r="B19" s="323" t="s">
        <v>438</v>
      </c>
      <c r="C19" s="323" t="s">
        <v>406</v>
      </c>
      <c r="D19" s="323" t="s">
        <v>615</v>
      </c>
      <c r="E19" s="323" t="s">
        <v>616</v>
      </c>
      <c r="F19" s="323" t="s">
        <v>407</v>
      </c>
      <c r="G19" s="323" t="s">
        <v>617</v>
      </c>
      <c r="H19" s="323" t="s">
        <v>5</v>
      </c>
      <c r="I19" s="323" t="s">
        <v>618</v>
      </c>
      <c r="J19" s="323" t="s">
        <v>619</v>
      </c>
    </row>
    <row r="20" spans="1:10" x14ac:dyDescent="0.3">
      <c r="A20" s="324">
        <v>7110</v>
      </c>
      <c r="B20" s="325" t="s">
        <v>617</v>
      </c>
      <c r="C20" s="326">
        <v>0</v>
      </c>
      <c r="D20" s="326">
        <v>0</v>
      </c>
      <c r="E20" s="326">
        <v>0</v>
      </c>
      <c r="F20" s="326">
        <f>+C20+D20-E20</f>
        <v>0</v>
      </c>
      <c r="G20" s="324"/>
      <c r="H20" s="324"/>
      <c r="I20" s="324"/>
      <c r="J20" s="324"/>
    </row>
    <row r="21" spans="1:10" x14ac:dyDescent="0.3">
      <c r="A21" s="324">
        <v>7120</v>
      </c>
      <c r="B21" s="325" t="s">
        <v>620</v>
      </c>
      <c r="C21" s="326">
        <v>0</v>
      </c>
      <c r="D21" s="326">
        <v>0</v>
      </c>
      <c r="E21" s="326">
        <v>0</v>
      </c>
      <c r="F21" s="326">
        <f>+C21-D21+E21</f>
        <v>0</v>
      </c>
      <c r="G21" s="324"/>
      <c r="H21" s="324"/>
      <c r="I21" s="324"/>
      <c r="J21" s="324"/>
    </row>
    <row r="22" spans="1:10" ht="22.8" x14ac:dyDescent="0.3">
      <c r="A22" s="324">
        <v>7130</v>
      </c>
      <c r="B22" s="325" t="s">
        <v>621</v>
      </c>
      <c r="C22" s="326">
        <v>0</v>
      </c>
      <c r="D22" s="326">
        <v>0</v>
      </c>
      <c r="E22" s="326">
        <v>0</v>
      </c>
      <c r="F22" s="326">
        <f>+C22+D22-E22</f>
        <v>0</v>
      </c>
      <c r="G22" s="324"/>
      <c r="H22" s="324"/>
      <c r="I22" s="324"/>
      <c r="J22" s="324"/>
    </row>
    <row r="23" spans="1:10" ht="22.8" x14ac:dyDescent="0.3">
      <c r="A23" s="324">
        <v>7140</v>
      </c>
      <c r="B23" s="325" t="s">
        <v>622</v>
      </c>
      <c r="C23" s="326">
        <v>0</v>
      </c>
      <c r="D23" s="326">
        <v>0</v>
      </c>
      <c r="E23" s="326">
        <v>0</v>
      </c>
      <c r="F23" s="326">
        <f>+C23-D23+E23</f>
        <v>0</v>
      </c>
      <c r="G23" s="324"/>
      <c r="H23" s="324"/>
      <c r="I23" s="324"/>
      <c r="J23" s="324"/>
    </row>
    <row r="24" spans="1:10" ht="22.8" x14ac:dyDescent="0.3">
      <c r="A24" s="324">
        <v>7150</v>
      </c>
      <c r="B24" s="325" t="s">
        <v>623</v>
      </c>
      <c r="C24" s="326">
        <v>0</v>
      </c>
      <c r="D24" s="326">
        <v>0</v>
      </c>
      <c r="E24" s="326">
        <v>0</v>
      </c>
      <c r="F24" s="326">
        <f>+C24+D24-E24</f>
        <v>0</v>
      </c>
      <c r="G24" s="324"/>
      <c r="H24" s="324"/>
      <c r="I24" s="324"/>
      <c r="J24" s="324"/>
    </row>
    <row r="25" spans="1:10" ht="22.8" x14ac:dyDescent="0.3">
      <c r="A25" s="324">
        <v>7160</v>
      </c>
      <c r="B25" s="325" t="s">
        <v>624</v>
      </c>
      <c r="C25" s="326">
        <v>0</v>
      </c>
      <c r="D25" s="326">
        <v>0</v>
      </c>
      <c r="E25" s="326">
        <v>0</v>
      </c>
      <c r="F25" s="326">
        <f>+C25-D25+E25</f>
        <v>0</v>
      </c>
      <c r="G25" s="324"/>
      <c r="H25" s="324"/>
      <c r="I25" s="324"/>
      <c r="J25" s="324"/>
    </row>
    <row r="26" spans="1:10" ht="22.8" x14ac:dyDescent="0.3">
      <c r="A26" s="324">
        <v>7210</v>
      </c>
      <c r="B26" s="325" t="s">
        <v>625</v>
      </c>
      <c r="C26" s="326">
        <v>0</v>
      </c>
      <c r="D26" s="326">
        <v>0</v>
      </c>
      <c r="E26" s="326">
        <v>0</v>
      </c>
      <c r="F26" s="326">
        <f>+C26+D26-E26</f>
        <v>0</v>
      </c>
      <c r="G26" s="324"/>
      <c r="H26" s="324"/>
      <c r="I26" s="324"/>
      <c r="J26" s="324"/>
    </row>
    <row r="27" spans="1:10" ht="22.8" x14ac:dyDescent="0.3">
      <c r="A27" s="324">
        <v>7220</v>
      </c>
      <c r="B27" s="325" t="s">
        <v>626</v>
      </c>
      <c r="C27" s="326">
        <v>0</v>
      </c>
      <c r="D27" s="326">
        <v>0</v>
      </c>
      <c r="E27" s="326">
        <v>0</v>
      </c>
      <c r="F27" s="326">
        <f>+C27-D27+E27</f>
        <v>0</v>
      </c>
      <c r="G27" s="324"/>
      <c r="H27" s="324"/>
      <c r="I27" s="324"/>
      <c r="J27" s="324"/>
    </row>
    <row r="28" spans="1:10" ht="22.8" x14ac:dyDescent="0.3">
      <c r="A28" s="324">
        <v>7230</v>
      </c>
      <c r="B28" s="325" t="s">
        <v>627</v>
      </c>
      <c r="C28" s="326">
        <v>0</v>
      </c>
      <c r="D28" s="326">
        <v>0</v>
      </c>
      <c r="E28" s="326">
        <v>0</v>
      </c>
      <c r="F28" s="326">
        <f>+C28+D28-E28</f>
        <v>0</v>
      </c>
      <c r="G28" s="324"/>
      <c r="H28" s="324"/>
      <c r="I28" s="324"/>
      <c r="J28" s="324"/>
    </row>
    <row r="29" spans="1:10" ht="22.8" x14ac:dyDescent="0.3">
      <c r="A29" s="324">
        <v>7240</v>
      </c>
      <c r="B29" s="325" t="s">
        <v>628</v>
      </c>
      <c r="C29" s="326">
        <v>0</v>
      </c>
      <c r="D29" s="326">
        <v>0</v>
      </c>
      <c r="E29" s="326">
        <v>0</v>
      </c>
      <c r="F29" s="326">
        <f>+C29-D29+E29</f>
        <v>0</v>
      </c>
      <c r="G29" s="324"/>
      <c r="H29" s="324"/>
      <c r="I29" s="324"/>
      <c r="J29" s="324"/>
    </row>
    <row r="30" spans="1:10" ht="29.25" customHeight="1" x14ac:dyDescent="0.3">
      <c r="A30" s="324">
        <v>7250</v>
      </c>
      <c r="B30" s="325" t="s">
        <v>629</v>
      </c>
      <c r="C30" s="326">
        <v>0</v>
      </c>
      <c r="D30" s="326">
        <v>0</v>
      </c>
      <c r="E30" s="326">
        <v>0</v>
      </c>
      <c r="F30" s="326">
        <f>+C30+D30-E30</f>
        <v>0</v>
      </c>
      <c r="G30" s="324"/>
      <c r="H30" s="324"/>
      <c r="I30" s="324"/>
      <c r="J30" s="324"/>
    </row>
    <row r="31" spans="1:10" ht="22.8" x14ac:dyDescent="0.3">
      <c r="A31" s="324">
        <v>7260</v>
      </c>
      <c r="B31" s="325" t="s">
        <v>630</v>
      </c>
      <c r="C31" s="326">
        <v>0</v>
      </c>
      <c r="D31" s="326">
        <v>0</v>
      </c>
      <c r="E31" s="326">
        <v>0</v>
      </c>
      <c r="F31" s="326">
        <f>+C31-D31+E31</f>
        <v>0</v>
      </c>
      <c r="G31" s="324"/>
      <c r="H31" s="324"/>
      <c r="I31" s="324"/>
      <c r="J31" s="324"/>
    </row>
    <row r="32" spans="1:10" x14ac:dyDescent="0.3">
      <c r="A32" s="324">
        <v>7310</v>
      </c>
      <c r="B32" s="325" t="s">
        <v>631</v>
      </c>
      <c r="C32" s="326">
        <v>0</v>
      </c>
      <c r="D32" s="326">
        <v>0</v>
      </c>
      <c r="E32" s="326">
        <v>0</v>
      </c>
      <c r="F32" s="326">
        <f>+C32+D32-E32</f>
        <v>0</v>
      </c>
      <c r="G32" s="324"/>
      <c r="H32" s="324"/>
      <c r="I32" s="324"/>
      <c r="J32" s="324"/>
    </row>
    <row r="33" spans="1:10" x14ac:dyDescent="0.3">
      <c r="A33" s="324">
        <v>7320</v>
      </c>
      <c r="B33" s="325" t="s">
        <v>632</v>
      </c>
      <c r="C33" s="326">
        <v>0</v>
      </c>
      <c r="D33" s="326">
        <v>0</v>
      </c>
      <c r="E33" s="326">
        <v>0</v>
      </c>
      <c r="F33" s="326">
        <f>+C33-D33+E33</f>
        <v>0</v>
      </c>
      <c r="G33" s="324"/>
      <c r="H33" s="324"/>
      <c r="I33" s="324"/>
      <c r="J33" s="324"/>
    </row>
    <row r="34" spans="1:10" x14ac:dyDescent="0.3">
      <c r="A34" s="324">
        <v>7330</v>
      </c>
      <c r="B34" s="325" t="s">
        <v>633</v>
      </c>
      <c r="C34" s="326">
        <v>0</v>
      </c>
      <c r="D34" s="326">
        <v>15856998.449999999</v>
      </c>
      <c r="E34" s="326">
        <v>0</v>
      </c>
      <c r="F34" s="326">
        <f>+C34+D34-E34</f>
        <v>15856998.449999999</v>
      </c>
      <c r="G34" s="324"/>
      <c r="H34" s="324"/>
      <c r="I34" s="324"/>
      <c r="J34" s="324"/>
    </row>
    <row r="35" spans="1:10" x14ac:dyDescent="0.3">
      <c r="A35" s="324">
        <v>7340</v>
      </c>
      <c r="B35" s="325" t="s">
        <v>634</v>
      </c>
      <c r="C35" s="326">
        <v>0</v>
      </c>
      <c r="D35" s="326">
        <v>0</v>
      </c>
      <c r="E35" s="326">
        <v>15856998.449999999</v>
      </c>
      <c r="F35" s="326">
        <f>+C35-D35+E35</f>
        <v>15856998.449999999</v>
      </c>
      <c r="G35" s="324"/>
      <c r="H35" s="324"/>
      <c r="I35" s="324"/>
      <c r="J35" s="324"/>
    </row>
    <row r="36" spans="1:10" ht="22.8" x14ac:dyDescent="0.3">
      <c r="A36" s="324">
        <v>7350</v>
      </c>
      <c r="B36" s="325" t="s">
        <v>635</v>
      </c>
      <c r="C36" s="326">
        <v>0</v>
      </c>
      <c r="D36" s="326">
        <v>0</v>
      </c>
      <c r="E36" s="326">
        <v>0</v>
      </c>
      <c r="F36" s="326">
        <f>+C36+D36-E36</f>
        <v>0</v>
      </c>
      <c r="G36" s="324"/>
      <c r="H36" s="324"/>
      <c r="I36" s="324"/>
      <c r="J36" s="324"/>
    </row>
    <row r="37" spans="1:10" ht="22.8" x14ac:dyDescent="0.3">
      <c r="A37" s="324">
        <v>7360</v>
      </c>
      <c r="B37" s="325" t="s">
        <v>636</v>
      </c>
      <c r="C37" s="326">
        <v>0</v>
      </c>
      <c r="D37" s="326">
        <v>0</v>
      </c>
      <c r="E37" s="326">
        <v>0</v>
      </c>
      <c r="F37" s="326">
        <f>+C37-D37+E37</f>
        <v>0</v>
      </c>
      <c r="G37" s="324"/>
      <c r="H37" s="324"/>
      <c r="I37" s="324"/>
      <c r="J37" s="324"/>
    </row>
    <row r="38" spans="1:10" x14ac:dyDescent="0.3">
      <c r="A38" s="324">
        <v>7410</v>
      </c>
      <c r="B38" s="325" t="s">
        <v>637</v>
      </c>
      <c r="C38" s="326">
        <v>490794323.42000002</v>
      </c>
      <c r="D38" s="326">
        <v>7962441.7199999997</v>
      </c>
      <c r="E38" s="326">
        <v>498756586.13999999</v>
      </c>
      <c r="F38" s="326">
        <f>+C38+D38-E38</f>
        <v>179.00000005960464</v>
      </c>
      <c r="G38" s="324"/>
      <c r="H38" s="324"/>
      <c r="I38" s="324"/>
      <c r="J38" s="324"/>
    </row>
    <row r="39" spans="1:10" x14ac:dyDescent="0.3">
      <c r="A39" s="324">
        <v>7420</v>
      </c>
      <c r="B39" s="325" t="s">
        <v>638</v>
      </c>
      <c r="C39" s="326">
        <v>490794323.42000002</v>
      </c>
      <c r="D39" s="326">
        <v>498756586.13999999</v>
      </c>
      <c r="E39" s="326">
        <v>7962441.7199999997</v>
      </c>
      <c r="F39" s="326">
        <f>+C39-D39+E39</f>
        <v>179.00000003073364</v>
      </c>
      <c r="G39" s="324"/>
      <c r="H39" s="324"/>
      <c r="I39" s="324"/>
      <c r="J39" s="324"/>
    </row>
    <row r="40" spans="1:10" ht="22.8" x14ac:dyDescent="0.3">
      <c r="A40" s="324">
        <v>7510</v>
      </c>
      <c r="B40" s="325" t="s">
        <v>639</v>
      </c>
      <c r="C40" s="326">
        <v>0</v>
      </c>
      <c r="D40" s="326">
        <v>0</v>
      </c>
      <c r="E40" s="326">
        <v>0</v>
      </c>
      <c r="F40" s="326">
        <f>+C40+D40-E40</f>
        <v>0</v>
      </c>
      <c r="G40" s="324"/>
      <c r="H40" s="324"/>
      <c r="I40" s="324"/>
      <c r="J40" s="324"/>
    </row>
    <row r="41" spans="1:10" ht="22.8" x14ac:dyDescent="0.3">
      <c r="A41" s="324">
        <v>7520</v>
      </c>
      <c r="B41" s="325" t="s">
        <v>640</v>
      </c>
      <c r="C41" s="326">
        <v>0</v>
      </c>
      <c r="D41" s="326">
        <v>0</v>
      </c>
      <c r="E41" s="326">
        <v>0</v>
      </c>
      <c r="F41" s="326">
        <f>+C41-D41+E41</f>
        <v>0</v>
      </c>
      <c r="G41" s="324"/>
      <c r="H41" s="324"/>
      <c r="I41" s="324"/>
      <c r="J41" s="324"/>
    </row>
    <row r="42" spans="1:10" x14ac:dyDescent="0.3">
      <c r="A42" s="324">
        <v>7610</v>
      </c>
      <c r="B42" s="325" t="s">
        <v>641</v>
      </c>
      <c r="C42" s="326">
        <v>0</v>
      </c>
      <c r="D42" s="326">
        <v>0</v>
      </c>
      <c r="E42" s="326">
        <v>0</v>
      </c>
      <c r="F42" s="326">
        <f>+C42+D42-E42</f>
        <v>0</v>
      </c>
      <c r="G42" s="324"/>
      <c r="H42" s="324"/>
      <c r="I42" s="324"/>
      <c r="J42" s="324"/>
    </row>
    <row r="43" spans="1:10" x14ac:dyDescent="0.3">
      <c r="A43" s="324">
        <v>7620</v>
      </c>
      <c r="B43" s="325" t="s">
        <v>642</v>
      </c>
      <c r="C43" s="326">
        <v>0</v>
      </c>
      <c r="D43" s="326">
        <v>0</v>
      </c>
      <c r="E43" s="326">
        <v>0</v>
      </c>
      <c r="F43" s="326">
        <f>+C43-D43+E43</f>
        <v>0</v>
      </c>
      <c r="G43" s="324"/>
      <c r="H43" s="324"/>
      <c r="I43" s="324"/>
      <c r="J43" s="324"/>
    </row>
    <row r="44" spans="1:10" x14ac:dyDescent="0.3">
      <c r="A44" s="324">
        <v>7630</v>
      </c>
      <c r="B44" s="325" t="s">
        <v>643</v>
      </c>
      <c r="C44" s="326">
        <v>0</v>
      </c>
      <c r="D44" s="326">
        <v>5220831.9000000004</v>
      </c>
      <c r="E44" s="326">
        <v>5220831.9000000004</v>
      </c>
      <c r="F44" s="326">
        <f>+C44+D44-E44</f>
        <v>0</v>
      </c>
      <c r="G44" s="324"/>
      <c r="H44" s="324"/>
      <c r="I44" s="324"/>
      <c r="J44" s="324"/>
    </row>
    <row r="45" spans="1:10" x14ac:dyDescent="0.3">
      <c r="A45" s="324">
        <v>7640</v>
      </c>
      <c r="B45" s="325" t="s">
        <v>644</v>
      </c>
      <c r="C45" s="326">
        <v>0</v>
      </c>
      <c r="D45" s="326">
        <v>5220831.9000000004</v>
      </c>
      <c r="E45" s="326">
        <v>5220831.9000000004</v>
      </c>
      <c r="F45" s="326">
        <f>+C45-D45+E45</f>
        <v>0</v>
      </c>
      <c r="G45" s="324"/>
      <c r="H45" s="324"/>
      <c r="I45" s="324"/>
      <c r="J45" s="324"/>
    </row>
    <row r="46" spans="1:10" x14ac:dyDescent="0.3">
      <c r="A46" s="1081" t="s">
        <v>659</v>
      </c>
      <c r="B46" s="1081"/>
      <c r="C46" s="1081"/>
      <c r="D46" s="1081"/>
      <c r="E46" s="1081"/>
      <c r="F46" s="1081"/>
      <c r="G46" s="1081"/>
      <c r="H46" s="1081"/>
      <c r="I46" s="1081"/>
      <c r="J46" s="1081"/>
    </row>
    <row r="47" spans="1:10" x14ac:dyDescent="0.3">
      <c r="A47" s="333"/>
      <c r="B47" s="333"/>
      <c r="C47" s="333"/>
      <c r="D47" s="333"/>
      <c r="E47" s="333"/>
      <c r="F47" s="333"/>
      <c r="G47" s="333"/>
      <c r="H47" s="333"/>
      <c r="I47" s="333"/>
      <c r="J47" s="333"/>
    </row>
    <row r="48" spans="1:10" x14ac:dyDescent="0.3">
      <c r="A48" s="313"/>
      <c r="B48" s="313"/>
      <c r="C48" s="313"/>
      <c r="D48" s="313"/>
      <c r="E48" s="314"/>
      <c r="F48" s="322"/>
      <c r="G48" s="322"/>
      <c r="H48" s="322"/>
    </row>
    <row r="49" spans="1:8" x14ac:dyDescent="0.3">
      <c r="A49" s="1087" t="s">
        <v>645</v>
      </c>
      <c r="B49" s="1088"/>
      <c r="C49" s="1089"/>
      <c r="D49" s="314"/>
      <c r="E49" s="314"/>
      <c r="F49" s="322"/>
      <c r="G49" s="322"/>
      <c r="H49" s="322"/>
    </row>
    <row r="50" spans="1:8" x14ac:dyDescent="0.3">
      <c r="A50" s="327" t="s">
        <v>614</v>
      </c>
      <c r="B50" s="327" t="s">
        <v>438</v>
      </c>
      <c r="C50" s="327">
        <v>2025</v>
      </c>
      <c r="D50" s="314"/>
      <c r="E50" s="314"/>
      <c r="F50" s="322"/>
      <c r="G50" s="322"/>
      <c r="H50" s="322"/>
    </row>
    <row r="51" spans="1:8" ht="16.5" customHeight="1" x14ac:dyDescent="0.3">
      <c r="A51" s="328">
        <v>8110</v>
      </c>
      <c r="B51" s="329" t="s">
        <v>646</v>
      </c>
      <c r="C51" s="330">
        <v>956626843.98000002</v>
      </c>
      <c r="D51" s="314"/>
      <c r="E51" s="314"/>
      <c r="F51" s="322"/>
      <c r="G51" s="322"/>
      <c r="H51" s="322"/>
    </row>
    <row r="52" spans="1:8" x14ac:dyDescent="0.3">
      <c r="A52" s="328">
        <v>8120</v>
      </c>
      <c r="B52" s="329" t="s">
        <v>647</v>
      </c>
      <c r="C52" s="330">
        <v>149617494.87</v>
      </c>
      <c r="D52" s="314"/>
    </row>
    <row r="53" spans="1:8" x14ac:dyDescent="0.3">
      <c r="A53" s="328">
        <v>8130</v>
      </c>
      <c r="B53" s="329" t="s">
        <v>648</v>
      </c>
      <c r="C53" s="330">
        <v>39118636.579999998</v>
      </c>
      <c r="D53" s="314"/>
    </row>
    <row r="54" spans="1:8" x14ac:dyDescent="0.3">
      <c r="A54" s="328">
        <v>8140</v>
      </c>
      <c r="B54" s="329" t="s">
        <v>649</v>
      </c>
      <c r="C54" s="330">
        <v>846127985.69000006</v>
      </c>
    </row>
    <row r="55" spans="1:8" ht="15" customHeight="1" x14ac:dyDescent="0.3">
      <c r="A55" s="328">
        <v>8150</v>
      </c>
      <c r="B55" s="329" t="s">
        <v>650</v>
      </c>
      <c r="C55" s="330">
        <v>816127985.69000006</v>
      </c>
    </row>
    <row r="58" spans="1:8" x14ac:dyDescent="0.3">
      <c r="A58" s="1087" t="s">
        <v>651</v>
      </c>
      <c r="B58" s="1088"/>
      <c r="C58" s="1088"/>
      <c r="D58" s="314"/>
    </row>
    <row r="59" spans="1:8" x14ac:dyDescent="0.3">
      <c r="A59" s="327" t="s">
        <v>614</v>
      </c>
      <c r="B59" s="327" t="s">
        <v>438</v>
      </c>
      <c r="C59" s="327">
        <v>2025</v>
      </c>
      <c r="D59" s="314"/>
    </row>
    <row r="60" spans="1:8" x14ac:dyDescent="0.3">
      <c r="A60" s="328">
        <v>8210</v>
      </c>
      <c r="B60" s="329" t="s">
        <v>652</v>
      </c>
      <c r="C60" s="330">
        <v>956626843.98000002</v>
      </c>
      <c r="D60" s="314"/>
    </row>
    <row r="61" spans="1:8" x14ac:dyDescent="0.3">
      <c r="A61" s="328">
        <v>8220</v>
      </c>
      <c r="B61" s="329" t="s">
        <v>653</v>
      </c>
      <c r="C61" s="330">
        <v>0</v>
      </c>
      <c r="D61" s="314"/>
    </row>
    <row r="62" spans="1:8" ht="28.8" x14ac:dyDescent="0.3">
      <c r="A62" s="328">
        <v>8230</v>
      </c>
      <c r="B62" s="331" t="s">
        <v>654</v>
      </c>
      <c r="C62" s="330">
        <v>39118636.579999998</v>
      </c>
      <c r="D62" s="314"/>
    </row>
    <row r="63" spans="1:8" x14ac:dyDescent="0.3">
      <c r="A63" s="328">
        <v>8240</v>
      </c>
      <c r="B63" s="329" t="s">
        <v>655</v>
      </c>
      <c r="C63" s="330">
        <v>995745480.55999994</v>
      </c>
    </row>
    <row r="64" spans="1:8" x14ac:dyDescent="0.3">
      <c r="A64" s="328">
        <v>8250</v>
      </c>
      <c r="B64" s="329" t="s">
        <v>656</v>
      </c>
      <c r="C64" s="330">
        <v>995745480.55999994</v>
      </c>
    </row>
    <row r="65" spans="1:13" x14ac:dyDescent="0.3">
      <c r="A65" s="328">
        <v>8260</v>
      </c>
      <c r="B65" s="329" t="s">
        <v>657</v>
      </c>
      <c r="C65" s="330">
        <v>995745480.55999994</v>
      </c>
    </row>
    <row r="66" spans="1:13" x14ac:dyDescent="0.3">
      <c r="A66" s="328">
        <v>8270</v>
      </c>
      <c r="B66" s="329" t="s">
        <v>658</v>
      </c>
      <c r="C66" s="330">
        <v>771631943.27999997</v>
      </c>
    </row>
    <row r="67" spans="1:13" x14ac:dyDescent="0.3">
      <c r="A67" s="332"/>
      <c r="B67" s="332"/>
      <c r="C67" s="332"/>
      <c r="D67" s="332"/>
      <c r="E67" s="332"/>
      <c r="F67" s="332"/>
      <c r="G67" s="332"/>
      <c r="H67" s="332"/>
      <c r="I67" s="332"/>
      <c r="J67" s="332"/>
    </row>
    <row r="68" spans="1:13" x14ac:dyDescent="0.3">
      <c r="A68" s="1081" t="s">
        <v>659</v>
      </c>
      <c r="B68" s="1081"/>
      <c r="C68" s="1081"/>
      <c r="D68" s="1081"/>
      <c r="E68" s="1081"/>
      <c r="F68" s="1081"/>
      <c r="G68" s="1081"/>
      <c r="H68" s="1081"/>
      <c r="I68" s="1081"/>
      <c r="J68" s="1081"/>
    </row>
    <row r="69" spans="1:13" x14ac:dyDescent="0.3">
      <c r="A69" s="332"/>
      <c r="B69" s="332"/>
      <c r="C69" s="332"/>
      <c r="D69" s="332"/>
      <c r="E69" s="332"/>
      <c r="F69" s="332"/>
      <c r="G69" s="332"/>
      <c r="H69" s="332"/>
      <c r="I69" s="332"/>
      <c r="J69" s="332"/>
    </row>
    <row r="70" spans="1:13" s="1" customFormat="1" x14ac:dyDescent="0.3">
      <c r="A70"/>
      <c r="B70"/>
      <c r="C70"/>
      <c r="D70"/>
      <c r="E70"/>
      <c r="F70"/>
      <c r="G70"/>
      <c r="H70"/>
      <c r="I70"/>
      <c r="J70"/>
      <c r="K70"/>
      <c r="L70"/>
      <c r="M70"/>
    </row>
    <row r="71" spans="1:13" x14ac:dyDescent="0.3">
      <c r="A71"/>
      <c r="B71"/>
      <c r="C71"/>
      <c r="D71"/>
      <c r="E71"/>
      <c r="F71"/>
      <c r="G71"/>
      <c r="H71"/>
      <c r="I71"/>
      <c r="J71"/>
      <c r="K71"/>
      <c r="L71"/>
      <c r="M71"/>
    </row>
    <row r="72" spans="1:13" x14ac:dyDescent="0.3">
      <c r="A72"/>
      <c r="B72"/>
      <c r="C72"/>
      <c r="D72"/>
      <c r="E72"/>
      <c r="F72"/>
      <c r="G72"/>
      <c r="H72"/>
      <c r="I72"/>
      <c r="J72"/>
      <c r="K72"/>
      <c r="L72"/>
      <c r="M72"/>
    </row>
    <row r="73" spans="1:13" x14ac:dyDescent="0.3">
      <c r="A73"/>
      <c r="B73"/>
      <c r="C73"/>
      <c r="D73"/>
      <c r="E73"/>
      <c r="F73"/>
      <c r="G73"/>
      <c r="H73"/>
      <c r="I73"/>
      <c r="J73"/>
      <c r="K73"/>
      <c r="L73"/>
      <c r="M73"/>
    </row>
    <row r="74" spans="1:13" x14ac:dyDescent="0.3">
      <c r="A74"/>
      <c r="B74"/>
      <c r="C74"/>
      <c r="D74"/>
      <c r="E74"/>
      <c r="F74"/>
      <c r="G74"/>
      <c r="H74"/>
      <c r="I74"/>
      <c r="J74"/>
      <c r="K74"/>
      <c r="L74"/>
      <c r="M74"/>
    </row>
    <row r="75" spans="1:13" x14ac:dyDescent="0.3">
      <c r="A75"/>
      <c r="B75"/>
      <c r="C75"/>
      <c r="D75"/>
      <c r="E75"/>
      <c r="F75"/>
      <c r="G75"/>
      <c r="H75"/>
      <c r="I75"/>
      <c r="J75"/>
      <c r="K75"/>
      <c r="L75"/>
      <c r="M75"/>
    </row>
    <row r="76" spans="1:13" x14ac:dyDescent="0.3">
      <c r="A76"/>
      <c r="B76"/>
      <c r="C76"/>
      <c r="D76"/>
      <c r="E76"/>
      <c r="F76"/>
      <c r="G76"/>
      <c r="H76"/>
      <c r="I76"/>
      <c r="J76"/>
      <c r="K76"/>
      <c r="L76"/>
      <c r="M76"/>
    </row>
    <row r="77" spans="1:13" x14ac:dyDescent="0.3">
      <c r="A77"/>
      <c r="B77"/>
      <c r="C77"/>
      <c r="D77"/>
      <c r="E77"/>
      <c r="F77"/>
      <c r="G77"/>
      <c r="H77"/>
      <c r="I77"/>
      <c r="J77"/>
      <c r="K77"/>
      <c r="L77"/>
      <c r="M77"/>
    </row>
    <row r="78" spans="1:13" x14ac:dyDescent="0.3">
      <c r="A78"/>
      <c r="B78"/>
      <c r="C78"/>
      <c r="D78"/>
      <c r="E78"/>
      <c r="F78"/>
      <c r="G78"/>
      <c r="H78"/>
      <c r="I78"/>
      <c r="J78"/>
      <c r="K78"/>
      <c r="L78"/>
      <c r="M78"/>
    </row>
    <row r="79" spans="1:13" x14ac:dyDescent="0.3">
      <c r="A79"/>
      <c r="B79"/>
      <c r="C79"/>
      <c r="D79"/>
      <c r="E79"/>
      <c r="F79"/>
      <c r="G79"/>
      <c r="H79"/>
      <c r="I79"/>
      <c r="J79"/>
      <c r="K79"/>
      <c r="L79"/>
      <c r="M79"/>
    </row>
    <row r="80" spans="1:13" x14ac:dyDescent="0.3">
      <c r="A80"/>
      <c r="B80"/>
      <c r="C80"/>
      <c r="D80"/>
      <c r="E80"/>
      <c r="F80"/>
      <c r="G80"/>
      <c r="H80"/>
      <c r="I80"/>
      <c r="J80"/>
      <c r="K80"/>
      <c r="L80"/>
      <c r="M80"/>
    </row>
    <row r="81" spans="1:13" x14ac:dyDescent="0.3">
      <c r="A81"/>
      <c r="B81"/>
      <c r="C81"/>
      <c r="D81"/>
      <c r="E81"/>
      <c r="F81"/>
      <c r="G81"/>
      <c r="H81"/>
      <c r="I81"/>
      <c r="J81"/>
      <c r="K81"/>
      <c r="L81"/>
      <c r="M81"/>
    </row>
    <row r="82" spans="1:13" x14ac:dyDescent="0.3">
      <c r="A82"/>
      <c r="B82"/>
      <c r="C82"/>
      <c r="D82"/>
      <c r="E82"/>
      <c r="F82"/>
      <c r="G82"/>
      <c r="H82"/>
      <c r="I82"/>
      <c r="J82"/>
      <c r="K82"/>
      <c r="L82"/>
      <c r="M82"/>
    </row>
    <row r="83" spans="1:13" x14ac:dyDescent="0.3">
      <c r="A83"/>
      <c r="B83"/>
      <c r="C83"/>
      <c r="D83"/>
      <c r="E83"/>
      <c r="F83"/>
      <c r="G83"/>
      <c r="H83"/>
      <c r="I83"/>
      <c r="J83"/>
      <c r="K83"/>
      <c r="L83"/>
      <c r="M83"/>
    </row>
    <row r="84" spans="1:13" x14ac:dyDescent="0.3">
      <c r="A84"/>
      <c r="B84"/>
      <c r="C84"/>
      <c r="D84"/>
      <c r="E84"/>
      <c r="F84"/>
      <c r="G84"/>
      <c r="H84"/>
      <c r="I84"/>
      <c r="J84"/>
      <c r="K84"/>
      <c r="L84"/>
      <c r="M84"/>
    </row>
    <row r="85" spans="1:13" x14ac:dyDescent="0.3">
      <c r="A85"/>
      <c r="B85"/>
      <c r="C85"/>
      <c r="D85"/>
      <c r="E85"/>
      <c r="F85"/>
      <c r="G85"/>
      <c r="H85"/>
      <c r="I85"/>
      <c r="J85"/>
      <c r="K85"/>
      <c r="L85"/>
      <c r="M85"/>
    </row>
    <row r="86" spans="1:13" x14ac:dyDescent="0.3">
      <c r="A86"/>
      <c r="B86"/>
      <c r="C86"/>
      <c r="D86"/>
      <c r="E86"/>
      <c r="F86"/>
      <c r="G86"/>
      <c r="H86"/>
      <c r="I86"/>
      <c r="J86"/>
      <c r="K86"/>
      <c r="L86"/>
      <c r="M86"/>
    </row>
    <row r="87" spans="1:13" x14ac:dyDescent="0.3">
      <c r="A87"/>
      <c r="B87"/>
      <c r="C87"/>
      <c r="D87"/>
      <c r="E87"/>
      <c r="F87"/>
      <c r="G87"/>
      <c r="H87"/>
      <c r="I87"/>
      <c r="J87"/>
      <c r="K87"/>
      <c r="L87"/>
      <c r="M87"/>
    </row>
  </sheetData>
  <mergeCells count="14">
    <mergeCell ref="A68:J68"/>
    <mergeCell ref="F10:J11"/>
    <mergeCell ref="F12:J12"/>
    <mergeCell ref="F13:J13"/>
    <mergeCell ref="A18:J18"/>
    <mergeCell ref="A49:C49"/>
    <mergeCell ref="A58:C58"/>
    <mergeCell ref="A46:J46"/>
    <mergeCell ref="A1:J1"/>
    <mergeCell ref="A8:B8"/>
    <mergeCell ref="A2:J2"/>
    <mergeCell ref="A3:J3"/>
    <mergeCell ref="A4:J4"/>
    <mergeCell ref="A6:J6"/>
  </mergeCells>
  <printOptions horizontalCentered="1"/>
  <pageMargins left="0.31496062992125984" right="0.31496062992125984" top="0.35433070866141736" bottom="0.35433070866141736" header="0" footer="0"/>
  <pageSetup scale="65" orientation="landscape" r:id="rId1"/>
  <headerFooter>
    <oddFooter>&amp;CPágina &amp;P de 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4.2.8. Notas de Gestion</vt:lpstr>
      <vt:lpstr>4.2.8. Notas de Desglose</vt:lpstr>
      <vt:lpstr>4.2.8. Notas de Memoria </vt:lpstr>
      <vt:lpstr>'4.2.8. Notas de Desglose'!Área_de_impresión</vt:lpstr>
      <vt:lpstr>'4.2.8. Notas de Gestion'!Área_de_impresión</vt:lpstr>
      <vt:lpstr>'4.2.8. Notas de Desglose'!Títulos_a_imprimir</vt:lpstr>
      <vt:lpstr>'4.2.8. Notas de Memoria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Conta-E</dc:creator>
  <cp:lastModifiedBy>CONTA-TOÑO</cp:lastModifiedBy>
  <cp:lastPrinted>2026-05-07T18:21:11Z</cp:lastPrinted>
  <dcterms:created xsi:type="dcterms:W3CDTF">2024-01-26T15:19:03Z</dcterms:created>
  <dcterms:modified xsi:type="dcterms:W3CDTF">2026-05-07T18:23:10Z</dcterms:modified>
</cp:coreProperties>
</file>