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5. Información de Disciplina Financiera\4.5.5.  LDF\"/>
    </mc:Choice>
  </mc:AlternateContent>
  <xr:revisionPtr revIDLastSave="0" documentId="13_ncr:1_{E580224F-7BC4-42DD-A805-5692697401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" sheetId="1" r:id="rId1"/>
  </sheets>
  <definedNames>
    <definedName name="_xlnm.Print_Titles" localSheetId="0">'LDF-5'!$1:$8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H149" i="1"/>
  <c r="I149" i="1"/>
  <c r="E149" i="1"/>
  <c r="E119" i="1"/>
  <c r="H144" i="1" l="1"/>
  <c r="I144" i="1"/>
  <c r="J144" i="1"/>
  <c r="E144" i="1"/>
  <c r="I140" i="1"/>
  <c r="J140" i="1" s="1"/>
  <c r="H140" i="1"/>
  <c r="G140" i="1"/>
  <c r="F140" i="1"/>
  <c r="E140" i="1"/>
  <c r="J143" i="1"/>
  <c r="G143" i="1"/>
  <c r="I142" i="1"/>
  <c r="H142" i="1"/>
  <c r="F142" i="1"/>
  <c r="F144" i="1" s="1"/>
  <c r="F149" i="1" s="1"/>
  <c r="E142" i="1"/>
  <c r="E19" i="1" l="1"/>
  <c r="J112" i="1"/>
  <c r="G112" i="1"/>
  <c r="I107" i="1"/>
  <c r="H107" i="1"/>
  <c r="F107" i="1"/>
  <c r="E107" i="1"/>
  <c r="J142" i="1" l="1"/>
  <c r="G142" i="1"/>
  <c r="G144" i="1" s="1"/>
  <c r="J137" i="1"/>
  <c r="G137" i="1"/>
  <c r="J132" i="1"/>
  <c r="G132" i="1"/>
  <c r="J123" i="1"/>
  <c r="G123" i="1"/>
  <c r="J116" i="1"/>
  <c r="G116" i="1"/>
  <c r="J114" i="1"/>
  <c r="G114" i="1"/>
  <c r="J113" i="1"/>
  <c r="G113" i="1"/>
  <c r="J107" i="1"/>
  <c r="G107" i="1"/>
  <c r="J95" i="1"/>
  <c r="G95" i="1"/>
  <c r="G18" i="1"/>
  <c r="F19" i="1"/>
  <c r="J141" i="1" l="1"/>
  <c r="G141" i="1"/>
  <c r="J20" i="1"/>
  <c r="G20" i="1"/>
  <c r="I19" i="1"/>
  <c r="H19" i="1"/>
  <c r="J17" i="1"/>
  <c r="G17" i="1"/>
  <c r="J16" i="1"/>
  <c r="G16" i="1"/>
  <c r="J15" i="1"/>
  <c r="G15" i="1"/>
  <c r="I14" i="1"/>
  <c r="I119" i="1" s="1"/>
  <c r="H14" i="1"/>
  <c r="F14" i="1"/>
  <c r="F119" i="1" s="1"/>
  <c r="E14" i="1"/>
  <c r="H119" i="1" l="1"/>
  <c r="G14" i="1"/>
  <c r="J19" i="1"/>
  <c r="G19" i="1"/>
  <c r="J14" i="1"/>
  <c r="G119" i="1" l="1"/>
  <c r="G149" i="1" s="1"/>
  <c r="J119" i="1"/>
  <c r="J149" i="1" s="1"/>
</calcChain>
</file>

<file path=xl/sharedStrings.xml><?xml version="1.0" encoding="utf-8"?>
<sst xmlns="http://schemas.openxmlformats.org/spreadsheetml/2006/main" count="155" uniqueCount="154">
  <si>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</si>
  <si>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</si>
  <si>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</si>
  <si>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</si>
  <si>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</si>
  <si>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</si>
  <si>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</si>
  <si>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</si>
  <si>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</si>
  <si>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</si>
  <si>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</si>
  <si>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</si>
  <si>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</si>
  <si>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</si>
  <si>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</si>
  <si>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</si>
  <si>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</si>
  <si>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</si>
  <si>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</si>
  <si>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</si>
  <si>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</si>
  <si>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</si>
  <si>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</si>
  <si>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</si>
  <si>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</si>
  <si>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</si>
  <si>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</si>
  <si>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</si>
  <si>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</si>
  <si>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</si>
  <si>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</si>
  <si>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</si>
  <si>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</si>
  <si>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</si>
  <si>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</si>
  <si>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</si>
  <si>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</si>
  <si>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</si>
  <si>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</si>
  <si>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</si>
  <si>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</si>
  <si>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</si>
  <si>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</si>
  <si>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</si>
  <si>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</si>
  <si>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</si>
  <si>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</si>
  <si>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</si>
  <si>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</si>
  <si>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</si>
  <si>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</si>
  <si>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</si>
  <si>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</si>
  <si>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</si>
  <si>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</si>
  <si>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</si>
  <si>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</si>
  <si>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</si>
  <si>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</si>
  <si>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</si>
  <si>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</si>
  <si>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</si>
  <si>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</si>
  <si>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</si>
  <si>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</si>
  <si>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</si>
  <si>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</si>
  <si>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</si>
  <si>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</si>
  <si>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</si>
  <si>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</si>
  <si>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</si>
  <si>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Sobrante de Caja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</si>
  <si>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</si>
  <si>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</si>
  <si>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</si>
  <si>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</si>
  <si>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</si>
  <si>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</si>
  <si>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</si>
  <si>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</si>
  <si>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</si>
  <si>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</si>
  <si>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</si>
  <si>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</si>
  <si>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</si>
  <si>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</si>
  <si>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</si>
  <si>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</si>
  <si>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</si>
  <si>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</si>
  <si>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</si>
  <si>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</si>
  <si>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</si>
  <si>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</si>
  <si>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</si>
  <si>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</si>
  <si>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</si>
  <si>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</si>
  <si>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</si>
  <si>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</si>
  <si>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</si>
  <si>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</si>
  <si>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</si>
  <si>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</si>
  <si>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</si>
  <si>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</si>
  <si>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</si>
  <si>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</si>
  <si>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</si>
  <si>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</si>
  <si>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</si>
  <si>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</si>
  <si>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</si>
  <si>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</si>
  <si>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</si>
  <si>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</si>
  <si>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</si>
  <si>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</si>
  <si>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</si>
  <si>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</si>
  <si>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</si>
  <si>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</si>
  <si>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</si>
  <si>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</si>
  <si>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</si>
  <si>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</si>
  <si>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</si>
  <si>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</si>
  <si>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</si>
  <si>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</si>
  <si>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</si>
  <si>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</si>
  <si>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</si>
  <si>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</si>
  <si>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</si>
  <si>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FORMATO LDF-5</t>
  </si>
  <si>
    <t>Servicios de Saneamiento tasa 16%</t>
  </si>
  <si>
    <t>Pipas de Agua tasa 0%</t>
  </si>
  <si>
    <t>Ventas de Agua Tratada tasa 0%</t>
  </si>
  <si>
    <t>Reducción de Diametro tasa 0%</t>
  </si>
  <si>
    <t>Reducción de Diametro tasa 16%</t>
  </si>
  <si>
    <t>Mano de Obra tasa 0%</t>
  </si>
  <si>
    <t>Limpieza de fosas septicas Tasa 16%</t>
  </si>
  <si>
    <t>Venta de chatarra tasa 0%</t>
  </si>
  <si>
    <t xml:space="preserve">Recuperación por Responsabilidad p </t>
  </si>
  <si>
    <t>COMISIÓN DE AGUA POTABLE Y ALCANTARILLADO DEL MUNICIPIO DE ACAPULCO</t>
  </si>
  <si>
    <t>H. Participaciones (H=h1+h2+h3+h4+h5+h6+h7+h8+h9+h10+h11)</t>
  </si>
  <si>
    <t>Gastos de Ejecucion tasa 16%</t>
  </si>
  <si>
    <t>Transferencias y Asignaciones</t>
  </si>
  <si>
    <t>Del 1 de Enero al 31 de Diciembre de 2024</t>
  </si>
  <si>
    <t>Material de conexion 0%</t>
  </si>
  <si>
    <t>20% Penalización por che. Devuelto</t>
  </si>
  <si>
    <t>Recuperación de seguros tasa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</si>
</sst>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4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0" fillId="0" borderId="0" xfId="0" applyNumberFormat="1"/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justify" vertical="center"/>
    </xf>
    <xf numFmtId="43" fontId="10" fillId="0" borderId="0" xfId="1" applyFont="1"/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43" fontId="4" fillId="0" borderId="15" xfId="1" applyFont="1" applyFill="1" applyBorder="1" applyAlignment="1">
      <alignment horizontal="center" vertical="center"/>
    </xf>
    <xf numFmtId="43" fontId="6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4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justify" vertical="center"/>
    </xf>
    <xf numFmtId="0" fontId="9" fillId="0" borderId="15" xfId="0" applyFont="1" applyBorder="1" applyAlignment="1">
      <alignment horizontal="center" vertical="center"/>
    </xf>
    <xf numFmtId="43" fontId="4" fillId="0" borderId="15" xfId="0" applyNumberFormat="1" applyFont="1" applyBorder="1" applyAlignment="1">
      <alignment horizontal="justify" vertical="center"/>
    </xf>
    <xf numFmtId="43" fontId="7" fillId="0" borderId="18" xfId="1" applyFont="1" applyFill="1" applyBorder="1" applyAlignment="1">
      <alignment vertical="center" wrapText="1"/>
    </xf>
    <xf numFmtId="164" fontId="6" fillId="0" borderId="15" xfId="1" applyNumberFormat="1" applyFont="1" applyFill="1" applyBorder="1" applyAlignment="1">
      <alignment horizontal="right" vertical="center"/>
    </xf>
    <xf numFmtId="4" fontId="6" fillId="0" borderId="15" xfId="1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164" fontId="4" fillId="0" borderId="15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157</xdr:row>
      <xdr:rowOff>1</xdr:rowOff>
    </xdr:from>
    <xdr:to>
      <xdr:col>3</xdr:col>
      <xdr:colOff>1828799</xdr:colOff>
      <xdr:row>164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0" y="24212551"/>
          <a:ext cx="2219324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1771650</xdr:colOff>
      <xdr:row>155</xdr:row>
      <xdr:rowOff>180975</xdr:rowOff>
    </xdr:from>
    <xdr:to>
      <xdr:col>5</xdr:col>
      <xdr:colOff>609600</xdr:colOff>
      <xdr:row>162</xdr:row>
      <xdr:rowOff>142875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2162175" y="24012525"/>
          <a:ext cx="2514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5</xdr:col>
      <xdr:colOff>419100</xdr:colOff>
      <xdr:row>157</xdr:row>
      <xdr:rowOff>9525</xdr:rowOff>
    </xdr:from>
    <xdr:to>
      <xdr:col>8</xdr:col>
      <xdr:colOff>142875</xdr:colOff>
      <xdr:row>163</xdr:row>
      <xdr:rowOff>19049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4486275" y="24222075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495300</xdr:colOff>
      <xdr:row>157</xdr:row>
      <xdr:rowOff>0</xdr:rowOff>
    </xdr:from>
    <xdr:to>
      <xdr:col>10</xdr:col>
      <xdr:colOff>619126</xdr:colOff>
      <xdr:row>162</xdr:row>
      <xdr:rowOff>76200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6505575" y="24212550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8"/>
  <sheetViews>
    <sheetView tabSelected="1" workbookViewId="0">
      <selection activeCell="I165" sqref="I165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40.7109375" customWidth="1"/>
    <col min="5" max="5" width="14.42578125" bestFit="1" customWidth="1"/>
    <col min="6" max="6" width="14.7109375" customWidth="1"/>
    <col min="7" max="7" width="15.85546875" bestFit="1" customWidth="1"/>
    <col min="8" max="9" width="14.42578125" bestFit="1" customWidth="1"/>
    <col min="10" max="10" width="14.28515625" customWidth="1"/>
  </cols>
  <sheetData>
    <row r="1" spans="2:10" ht="18" customHeight="1" thickBot="1" x14ac:dyDescent="0.3">
      <c r="I1" s="29" t="s">
        <v>136</v>
      </c>
      <c r="J1" s="29"/>
    </row>
    <row r="2" spans="2:10" ht="17.25" customHeight="1" x14ac:dyDescent="0.25">
      <c r="B2" s="30" t="s">
        <v>146</v>
      </c>
      <c r="C2" s="31"/>
      <c r="D2" s="31"/>
      <c r="E2" s="31"/>
      <c r="F2" s="31"/>
      <c r="G2" s="31"/>
      <c r="H2" s="31"/>
      <c r="I2" s="31"/>
      <c r="J2" s="32"/>
    </row>
    <row r="3" spans="2:10" ht="15" customHeight="1" x14ac:dyDescent="0.25">
      <c r="B3" s="33" t="s">
        <v>0</v>
      </c>
      <c r="C3" s="34"/>
      <c r="D3" s="34"/>
      <c r="E3" s="34"/>
      <c r="F3" s="34"/>
      <c r="G3" s="34"/>
      <c r="H3" s="34"/>
      <c r="I3" s="34"/>
      <c r="J3" s="35"/>
    </row>
    <row r="4" spans="2:10" ht="12.75" customHeight="1" x14ac:dyDescent="0.25">
      <c r="B4" s="33" t="s">
        <v>150</v>
      </c>
      <c r="C4" s="34"/>
      <c r="D4" s="34"/>
      <c r="E4" s="34"/>
      <c r="F4" s="34"/>
      <c r="G4" s="34"/>
      <c r="H4" s="34"/>
      <c r="I4" s="34"/>
      <c r="J4" s="35"/>
    </row>
    <row r="5" spans="2:10" ht="16.5" customHeight="1" thickBot="1" x14ac:dyDescent="0.3">
      <c r="B5" s="36" t="s">
        <v>1</v>
      </c>
      <c r="C5" s="37"/>
      <c r="D5" s="37"/>
      <c r="E5" s="37"/>
      <c r="F5" s="37"/>
      <c r="G5" s="37"/>
      <c r="H5" s="37"/>
      <c r="I5" s="37"/>
      <c r="J5" s="38"/>
    </row>
    <row r="6" spans="2:10" ht="9.75" customHeight="1" thickBot="1" x14ac:dyDescent="0.3">
      <c r="B6" s="39" t="s">
        <v>2</v>
      </c>
      <c r="C6" s="40"/>
      <c r="D6" s="41"/>
      <c r="E6" s="48" t="s">
        <v>3</v>
      </c>
      <c r="F6" s="49"/>
      <c r="G6" s="49"/>
      <c r="H6" s="49"/>
      <c r="I6" s="50"/>
      <c r="J6" s="51" t="s">
        <v>4</v>
      </c>
    </row>
    <row r="7" spans="2:10" ht="12.75" customHeight="1" x14ac:dyDescent="0.25">
      <c r="B7" s="42"/>
      <c r="C7" s="43"/>
      <c r="D7" s="44"/>
      <c r="E7" s="51" t="s">
        <v>5</v>
      </c>
      <c r="F7" s="51" t="s">
        <v>6</v>
      </c>
      <c r="G7" s="54" t="s">
        <v>7</v>
      </c>
      <c r="H7" s="54" t="s">
        <v>8</v>
      </c>
      <c r="I7" s="54" t="s">
        <v>9</v>
      </c>
      <c r="J7" s="52"/>
    </row>
    <row r="8" spans="2:10" ht="11.25" customHeight="1" thickBot="1" x14ac:dyDescent="0.3">
      <c r="B8" s="45"/>
      <c r="C8" s="46"/>
      <c r="D8" s="47"/>
      <c r="E8" s="53"/>
      <c r="F8" s="53"/>
      <c r="G8" s="55"/>
      <c r="H8" s="55"/>
      <c r="I8" s="55"/>
      <c r="J8" s="53"/>
    </row>
    <row r="9" spans="2:10" ht="15" customHeight="1" x14ac:dyDescent="0.25">
      <c r="B9" s="28" t="s">
        <v>10</v>
      </c>
      <c r="C9" s="28"/>
      <c r="D9" s="28"/>
      <c r="E9" s="1"/>
      <c r="F9" s="1"/>
      <c r="G9" s="1"/>
      <c r="H9" s="1"/>
      <c r="I9" s="1"/>
      <c r="J9" s="1"/>
    </row>
    <row r="10" spans="2:10" ht="9.75" customHeight="1" x14ac:dyDescent="0.25">
      <c r="B10" s="2"/>
      <c r="C10" s="27" t="s">
        <v>11</v>
      </c>
      <c r="D10" s="28"/>
      <c r="E10" s="3"/>
      <c r="F10" s="3"/>
      <c r="G10" s="3"/>
      <c r="H10" s="3"/>
      <c r="I10" s="3"/>
      <c r="J10" s="3"/>
    </row>
    <row r="11" spans="2:10" ht="9.75" customHeight="1" x14ac:dyDescent="0.25">
      <c r="B11" s="2"/>
      <c r="C11" s="27" t="s">
        <v>12</v>
      </c>
      <c r="D11" s="28"/>
      <c r="E11" s="3"/>
      <c r="F11" s="3"/>
      <c r="G11" s="3"/>
      <c r="H11" s="3"/>
      <c r="I11" s="3"/>
      <c r="J11" s="3"/>
    </row>
    <row r="12" spans="2:10" ht="9.75" customHeight="1" x14ac:dyDescent="0.25">
      <c r="B12" s="2"/>
      <c r="C12" s="27" t="s">
        <v>13</v>
      </c>
      <c r="D12" s="28"/>
      <c r="E12" s="3"/>
      <c r="F12" s="3"/>
      <c r="G12" s="3"/>
      <c r="H12" s="3"/>
      <c r="I12" s="3"/>
      <c r="J12" s="3"/>
    </row>
    <row r="13" spans="2:10" ht="9.75" customHeight="1" x14ac:dyDescent="0.25">
      <c r="B13" s="2"/>
      <c r="C13" s="27" t="s">
        <v>14</v>
      </c>
      <c r="D13" s="28"/>
      <c r="E13" s="3"/>
      <c r="F13" s="3"/>
      <c r="G13" s="3"/>
      <c r="H13" s="3"/>
      <c r="I13" s="3"/>
      <c r="J13" s="3"/>
    </row>
    <row r="14" spans="2:10" ht="12.75" customHeight="1" x14ac:dyDescent="0.25">
      <c r="B14" s="2"/>
      <c r="C14" s="27" t="s">
        <v>15</v>
      </c>
      <c r="D14" s="28"/>
      <c r="E14" s="11">
        <f>SUM(E15:E17)</f>
        <v>110000</v>
      </c>
      <c r="F14" s="11">
        <f t="shared" ref="F14:J14" si="0">SUM(F15:F17)</f>
        <v>-11002</v>
      </c>
      <c r="G14" s="11">
        <f t="shared" si="0"/>
        <v>98998</v>
      </c>
      <c r="H14" s="11">
        <f t="shared" si="0"/>
        <v>1407683.1600000001</v>
      </c>
      <c r="I14" s="11">
        <f t="shared" si="0"/>
        <v>1407683.1600000001</v>
      </c>
      <c r="J14" s="11">
        <f t="shared" si="0"/>
        <v>1297683.1600000001</v>
      </c>
    </row>
    <row r="15" spans="2:10" ht="9.75" customHeight="1" x14ac:dyDescent="0.25">
      <c r="B15" s="2"/>
      <c r="C15" s="13"/>
      <c r="D15" s="23" t="s">
        <v>16</v>
      </c>
      <c r="E15" s="8">
        <v>11002</v>
      </c>
      <c r="F15" s="20">
        <v>-11002</v>
      </c>
      <c r="G15" s="8">
        <f>E15+F15</f>
        <v>0</v>
      </c>
      <c r="H15" s="8">
        <v>0</v>
      </c>
      <c r="I15" s="8">
        <v>0</v>
      </c>
      <c r="J15" s="8">
        <f>I15-E15</f>
        <v>-11002</v>
      </c>
    </row>
    <row r="16" spans="2:10" ht="9.75" customHeight="1" x14ac:dyDescent="0.25">
      <c r="B16" s="2"/>
      <c r="C16" s="13"/>
      <c r="D16" s="23" t="s">
        <v>17</v>
      </c>
      <c r="E16" s="8">
        <v>11002</v>
      </c>
      <c r="F16" s="20">
        <v>0</v>
      </c>
      <c r="G16" s="8">
        <f>E16+F16</f>
        <v>11002</v>
      </c>
      <c r="H16" s="8">
        <v>530032.54</v>
      </c>
      <c r="I16" s="8">
        <v>530032.54</v>
      </c>
      <c r="J16" s="8">
        <f t="shared" ref="J16:J17" si="1">I16-E16</f>
        <v>519030.54000000004</v>
      </c>
    </row>
    <row r="17" spans="2:10" ht="9.75" customHeight="1" x14ac:dyDescent="0.25">
      <c r="B17" s="2"/>
      <c r="C17" s="13"/>
      <c r="D17" s="23" t="s">
        <v>18</v>
      </c>
      <c r="E17" s="8">
        <v>87996</v>
      </c>
      <c r="F17" s="8">
        <v>0</v>
      </c>
      <c r="G17" s="8">
        <f>E17+F17</f>
        <v>87996</v>
      </c>
      <c r="H17" s="8">
        <v>877650.62</v>
      </c>
      <c r="I17" s="8">
        <v>877650.62</v>
      </c>
      <c r="J17" s="8">
        <f t="shared" si="1"/>
        <v>789654.62</v>
      </c>
    </row>
    <row r="18" spans="2:10" ht="9.75" customHeight="1" x14ac:dyDescent="0.25">
      <c r="B18" s="2"/>
      <c r="C18" s="27" t="s">
        <v>19</v>
      </c>
      <c r="D18" s="28"/>
      <c r="E18" s="9">
        <v>0</v>
      </c>
      <c r="F18" s="9">
        <v>0</v>
      </c>
      <c r="G18" s="8">
        <f>E18+F18</f>
        <v>0</v>
      </c>
      <c r="H18" s="9">
        <v>0</v>
      </c>
      <c r="I18" s="9">
        <v>0</v>
      </c>
      <c r="J18" s="9">
        <v>0</v>
      </c>
    </row>
    <row r="19" spans="2:10" ht="22.5" customHeight="1" x14ac:dyDescent="0.25">
      <c r="B19" s="2"/>
      <c r="C19" s="57" t="s">
        <v>20</v>
      </c>
      <c r="D19" s="58"/>
      <c r="E19" s="11">
        <f t="shared" ref="E19:J19" si="2">SUM(E20:E94)</f>
        <v>605402843.9799999</v>
      </c>
      <c r="F19" s="11">
        <f t="shared" si="2"/>
        <v>419291584.37999976</v>
      </c>
      <c r="G19" s="11">
        <f t="shared" si="2"/>
        <v>1024694428.3600005</v>
      </c>
      <c r="H19" s="11">
        <f t="shared" si="2"/>
        <v>766710070.23999977</v>
      </c>
      <c r="I19" s="11">
        <f t="shared" si="2"/>
        <v>766710070.23999977</v>
      </c>
      <c r="J19" s="11">
        <f t="shared" si="2"/>
        <v>161307226.26000008</v>
      </c>
    </row>
    <row r="20" spans="2:10" ht="9.75" customHeight="1" x14ac:dyDescent="0.25">
      <c r="B20" s="2"/>
      <c r="C20" s="13"/>
      <c r="D20" s="23" t="s">
        <v>127</v>
      </c>
      <c r="E20" s="19">
        <v>228466862.22999999</v>
      </c>
      <c r="F20" s="8">
        <v>274745984.41000003</v>
      </c>
      <c r="G20" s="12">
        <f>E20+F20</f>
        <v>503212846.63999999</v>
      </c>
      <c r="H20" s="8">
        <v>377159102.00999999</v>
      </c>
      <c r="I20" s="8">
        <v>377159102.00999999</v>
      </c>
      <c r="J20" s="8">
        <f t="shared" ref="J20:J94" si="3">I20-E20</f>
        <v>148692239.78</v>
      </c>
    </row>
    <row r="21" spans="2:10" ht="9.75" customHeight="1" x14ac:dyDescent="0.25">
      <c r="B21" s="2"/>
      <c r="C21" s="13"/>
      <c r="D21" s="23" t="s">
        <v>128</v>
      </c>
      <c r="E21" s="8">
        <v>238659498.28</v>
      </c>
      <c r="F21" s="20">
        <v>79095722.700000003</v>
      </c>
      <c r="G21" s="12">
        <f t="shared" ref="G21:G84" si="4">E21+F21</f>
        <v>317755220.98000002</v>
      </c>
      <c r="H21" s="8">
        <v>227024049.78999999</v>
      </c>
      <c r="I21" s="8">
        <v>227024049.79000002</v>
      </c>
      <c r="J21" s="8">
        <f t="shared" si="3"/>
        <v>-11635448.48999998</v>
      </c>
    </row>
    <row r="22" spans="2:10" ht="9.75" customHeight="1" x14ac:dyDescent="0.25">
      <c r="B22" s="2"/>
      <c r="C22" s="13"/>
      <c r="D22" s="23" t="s">
        <v>129</v>
      </c>
      <c r="E22" s="8">
        <v>38536579.170000002</v>
      </c>
      <c r="F22" s="20">
        <v>28014808.84</v>
      </c>
      <c r="G22" s="12">
        <f t="shared" si="4"/>
        <v>66551388.010000005</v>
      </c>
      <c r="H22" s="8">
        <v>46277942.340000004</v>
      </c>
      <c r="I22" s="8">
        <v>46277942.340000004</v>
      </c>
      <c r="J22" s="8">
        <f t="shared" si="3"/>
        <v>7741363.1700000018</v>
      </c>
    </row>
    <row r="23" spans="2:10" ht="9.75" customHeight="1" x14ac:dyDescent="0.25">
      <c r="B23" s="2"/>
      <c r="C23" s="13"/>
      <c r="D23" s="23" t="s">
        <v>130</v>
      </c>
      <c r="E23" s="8">
        <v>40255818.979999997</v>
      </c>
      <c r="F23" s="20">
        <v>12949361.25</v>
      </c>
      <c r="G23" s="12">
        <f t="shared" si="4"/>
        <v>53205180.229999997</v>
      </c>
      <c r="H23" s="8">
        <v>37614687.269999996</v>
      </c>
      <c r="I23" s="8">
        <v>37614687.269999996</v>
      </c>
      <c r="J23" s="8">
        <f t="shared" si="3"/>
        <v>-2641131.7100000009</v>
      </c>
    </row>
    <row r="24" spans="2:10" ht="9.75" customHeight="1" x14ac:dyDescent="0.25">
      <c r="B24" s="2"/>
      <c r="C24" s="13"/>
      <c r="D24" s="23" t="s">
        <v>131</v>
      </c>
      <c r="E24" s="8">
        <v>16884085.32</v>
      </c>
      <c r="F24" s="20">
        <v>6683303.6900000004</v>
      </c>
      <c r="G24" s="12">
        <f t="shared" si="4"/>
        <v>23567389.010000002</v>
      </c>
      <c r="H24" s="8">
        <v>16198339.529999999</v>
      </c>
      <c r="I24" s="8">
        <v>16198339.529999999</v>
      </c>
      <c r="J24" s="8">
        <f t="shared" si="3"/>
        <v>-685745.79000000097</v>
      </c>
    </row>
    <row r="25" spans="2:10" ht="9.75" customHeight="1" x14ac:dyDescent="0.25">
      <c r="B25" s="2"/>
      <c r="C25" s="13"/>
      <c r="D25" s="23" t="s">
        <v>137</v>
      </c>
      <c r="E25" s="8">
        <v>0</v>
      </c>
      <c r="F25" s="8">
        <v>448759.72</v>
      </c>
      <c r="G25" s="12">
        <f t="shared" si="4"/>
        <v>448759.72</v>
      </c>
      <c r="H25" s="8">
        <v>541055.25</v>
      </c>
      <c r="I25" s="8">
        <v>541055.25</v>
      </c>
      <c r="J25" s="8">
        <f t="shared" si="3"/>
        <v>541055.25</v>
      </c>
    </row>
    <row r="26" spans="2:10" ht="9.75" customHeight="1" x14ac:dyDescent="0.25">
      <c r="B26" s="2"/>
      <c r="C26" s="13"/>
      <c r="D26" s="23" t="s">
        <v>21</v>
      </c>
      <c r="E26" s="8">
        <v>1174020.1399999999</v>
      </c>
      <c r="F26" s="8">
        <v>1014319.59</v>
      </c>
      <c r="G26" s="12">
        <f t="shared" si="4"/>
        <v>2188339.73</v>
      </c>
      <c r="H26" s="8">
        <v>1814085.57</v>
      </c>
      <c r="I26" s="8">
        <v>1814085.57</v>
      </c>
      <c r="J26" s="8">
        <f t="shared" si="3"/>
        <v>640065.43000000017</v>
      </c>
    </row>
    <row r="27" spans="2:10" ht="9.75" customHeight="1" x14ac:dyDescent="0.25">
      <c r="B27" s="2"/>
      <c r="C27" s="13"/>
      <c r="D27" s="23" t="s">
        <v>22</v>
      </c>
      <c r="E27" s="8">
        <v>1174020.1499999999</v>
      </c>
      <c r="F27" s="20">
        <v>66359.289999999921</v>
      </c>
      <c r="G27" s="12">
        <f t="shared" si="4"/>
        <v>1240379.44</v>
      </c>
      <c r="H27" s="8">
        <v>36882.51</v>
      </c>
      <c r="I27" s="8">
        <v>36882.51</v>
      </c>
      <c r="J27" s="8">
        <f t="shared" si="3"/>
        <v>-1137137.6399999999</v>
      </c>
    </row>
    <row r="28" spans="2:10" ht="9.75" customHeight="1" x14ac:dyDescent="0.25">
      <c r="B28" s="2"/>
      <c r="C28" s="13"/>
      <c r="D28" s="23" t="s">
        <v>23</v>
      </c>
      <c r="E28" s="8">
        <v>513872.79</v>
      </c>
      <c r="F28" s="20">
        <v>0</v>
      </c>
      <c r="G28" s="12">
        <f t="shared" si="4"/>
        <v>513872.79</v>
      </c>
      <c r="H28" s="8">
        <v>341538.12</v>
      </c>
      <c r="I28" s="8">
        <v>341538.12</v>
      </c>
      <c r="J28" s="8">
        <f t="shared" si="3"/>
        <v>-172334.66999999998</v>
      </c>
    </row>
    <row r="29" spans="2:10" ht="9.75" customHeight="1" x14ac:dyDescent="0.25">
      <c r="B29" s="2"/>
      <c r="C29" s="13"/>
      <c r="D29" s="23" t="s">
        <v>24</v>
      </c>
      <c r="E29" s="8">
        <v>513872.79</v>
      </c>
      <c r="F29" s="20">
        <v>0</v>
      </c>
      <c r="G29" s="12">
        <f t="shared" si="4"/>
        <v>513872.79</v>
      </c>
      <c r="H29" s="8">
        <v>3862</v>
      </c>
      <c r="I29" s="8">
        <v>3862</v>
      </c>
      <c r="J29" s="8">
        <f t="shared" si="3"/>
        <v>-510010.79</v>
      </c>
    </row>
    <row r="30" spans="2:10" ht="9.75" customHeight="1" x14ac:dyDescent="0.25">
      <c r="B30" s="2"/>
      <c r="C30" s="13"/>
      <c r="D30" s="23" t="s">
        <v>25</v>
      </c>
      <c r="E30" s="8">
        <v>2254211.11</v>
      </c>
      <c r="F30" s="8">
        <v>2971536.27</v>
      </c>
      <c r="G30" s="12">
        <f t="shared" si="4"/>
        <v>5225747.38</v>
      </c>
      <c r="H30" s="20">
        <v>6170164.8499999996</v>
      </c>
      <c r="I30" s="20">
        <v>6170164.8499999996</v>
      </c>
      <c r="J30" s="8">
        <f t="shared" si="3"/>
        <v>3915953.7399999998</v>
      </c>
    </row>
    <row r="31" spans="2:10" ht="9.75" customHeight="1" x14ac:dyDescent="0.25">
      <c r="B31" s="2"/>
      <c r="C31" s="13"/>
      <c r="D31" s="23" t="s">
        <v>26</v>
      </c>
      <c r="E31" s="8">
        <v>360000</v>
      </c>
      <c r="F31" s="21">
        <v>0</v>
      </c>
      <c r="G31" s="12">
        <f t="shared" si="4"/>
        <v>360000</v>
      </c>
      <c r="H31" s="21">
        <v>18891.060000000001</v>
      </c>
      <c r="I31" s="21">
        <v>18891.060000000001</v>
      </c>
      <c r="J31" s="8">
        <f t="shared" si="3"/>
        <v>-341108.94</v>
      </c>
    </row>
    <row r="32" spans="2:10" ht="9.75" customHeight="1" x14ac:dyDescent="0.25">
      <c r="B32" s="2"/>
      <c r="C32" s="13"/>
      <c r="D32" s="23" t="s">
        <v>138</v>
      </c>
      <c r="E32" s="8">
        <v>0</v>
      </c>
      <c r="F32" s="21">
        <v>0</v>
      </c>
      <c r="G32" s="12">
        <f t="shared" si="4"/>
        <v>0</v>
      </c>
      <c r="H32" s="21">
        <v>1302.8399999999999</v>
      </c>
      <c r="I32" s="21">
        <v>1302.8399999999999</v>
      </c>
      <c r="J32" s="8">
        <f t="shared" si="3"/>
        <v>1302.8399999999999</v>
      </c>
    </row>
    <row r="33" spans="2:10" ht="9.75" customHeight="1" x14ac:dyDescent="0.25">
      <c r="B33" s="2"/>
      <c r="C33" s="13"/>
      <c r="D33" s="23" t="s">
        <v>139</v>
      </c>
      <c r="E33" s="8">
        <v>0</v>
      </c>
      <c r="F33" s="21">
        <v>1302.8399999999999</v>
      </c>
      <c r="G33" s="12">
        <f t="shared" si="4"/>
        <v>1302.8399999999999</v>
      </c>
      <c r="H33" s="21">
        <v>0</v>
      </c>
      <c r="I33" s="21">
        <v>0</v>
      </c>
      <c r="J33" s="8">
        <f t="shared" si="3"/>
        <v>0</v>
      </c>
    </row>
    <row r="34" spans="2:10" ht="9.75" customHeight="1" x14ac:dyDescent="0.25">
      <c r="B34" s="2"/>
      <c r="C34" s="13"/>
      <c r="D34" s="23" t="s">
        <v>27</v>
      </c>
      <c r="E34" s="8">
        <v>180000</v>
      </c>
      <c r="F34" s="21">
        <v>0</v>
      </c>
      <c r="G34" s="12">
        <f t="shared" si="4"/>
        <v>180000</v>
      </c>
      <c r="H34" s="21">
        <v>119658.05</v>
      </c>
      <c r="I34" s="21">
        <v>119658.05</v>
      </c>
      <c r="J34" s="8">
        <f t="shared" si="3"/>
        <v>-60341.95</v>
      </c>
    </row>
    <row r="35" spans="2:10" ht="9.75" customHeight="1" x14ac:dyDescent="0.25">
      <c r="B35" s="2"/>
      <c r="C35" s="13"/>
      <c r="D35" s="23" t="s">
        <v>134</v>
      </c>
      <c r="E35" s="8">
        <v>2400000</v>
      </c>
      <c r="F35" s="21">
        <v>1688839.56</v>
      </c>
      <c r="G35" s="12">
        <f t="shared" si="4"/>
        <v>4088839.56</v>
      </c>
      <c r="H35" s="21">
        <v>3151018.89</v>
      </c>
      <c r="I35" s="21">
        <v>3151018.89</v>
      </c>
      <c r="J35" s="8">
        <f t="shared" si="3"/>
        <v>751018.89000000013</v>
      </c>
    </row>
    <row r="36" spans="2:10" ht="9.75" customHeight="1" x14ac:dyDescent="0.25">
      <c r="B36" s="2"/>
      <c r="C36" s="13"/>
      <c r="D36" s="23" t="s">
        <v>135</v>
      </c>
      <c r="E36" s="8">
        <v>2400000</v>
      </c>
      <c r="F36" s="21">
        <v>291546.7799999998</v>
      </c>
      <c r="G36" s="12">
        <f t="shared" si="4"/>
        <v>2691546.78</v>
      </c>
      <c r="H36" s="21">
        <v>902343.3</v>
      </c>
      <c r="I36" s="21">
        <v>902343.3</v>
      </c>
      <c r="J36" s="8">
        <f t="shared" si="3"/>
        <v>-1497656.7</v>
      </c>
    </row>
    <row r="37" spans="2:10" ht="9.75" customHeight="1" x14ac:dyDescent="0.25">
      <c r="B37" s="2"/>
      <c r="C37" s="13"/>
      <c r="D37" s="23" t="s">
        <v>28</v>
      </c>
      <c r="E37" s="8">
        <v>1500000</v>
      </c>
      <c r="F37" s="21">
        <v>1365672.21</v>
      </c>
      <c r="G37" s="12">
        <f t="shared" si="4"/>
        <v>2865672.21</v>
      </c>
      <c r="H37" s="21">
        <v>2088329.04</v>
      </c>
      <c r="I37" s="21">
        <v>2088329.04</v>
      </c>
      <c r="J37" s="8">
        <f t="shared" si="3"/>
        <v>588329.04</v>
      </c>
    </row>
    <row r="38" spans="2:10" ht="9.75" customHeight="1" x14ac:dyDescent="0.25">
      <c r="B38" s="2"/>
      <c r="C38" s="13"/>
      <c r="D38" s="23" t="s">
        <v>29</v>
      </c>
      <c r="E38" s="8">
        <v>1500000</v>
      </c>
      <c r="F38" s="21">
        <v>215536.28000000003</v>
      </c>
      <c r="G38" s="12">
        <f t="shared" si="4"/>
        <v>1715536.28</v>
      </c>
      <c r="H38" s="21">
        <v>610693.78</v>
      </c>
      <c r="I38" s="21">
        <v>610693.78</v>
      </c>
      <c r="J38" s="8">
        <f t="shared" si="3"/>
        <v>-889306.22</v>
      </c>
    </row>
    <row r="39" spans="2:10" ht="9.75" customHeight="1" x14ac:dyDescent="0.25">
      <c r="B39" s="2"/>
      <c r="C39" s="13"/>
      <c r="D39" s="23" t="s">
        <v>30</v>
      </c>
      <c r="E39" s="8">
        <v>250000</v>
      </c>
      <c r="F39" s="21">
        <v>44627.58</v>
      </c>
      <c r="G39" s="12">
        <f t="shared" si="4"/>
        <v>294627.58</v>
      </c>
      <c r="H39" s="21">
        <v>277891.95</v>
      </c>
      <c r="I39" s="21">
        <v>277891.95</v>
      </c>
      <c r="J39" s="8">
        <f t="shared" si="3"/>
        <v>27891.950000000012</v>
      </c>
    </row>
    <row r="40" spans="2:10" ht="9.75" customHeight="1" x14ac:dyDescent="0.25">
      <c r="B40" s="2"/>
      <c r="C40" s="13"/>
      <c r="D40" s="23" t="s">
        <v>148</v>
      </c>
      <c r="E40" s="8">
        <v>0</v>
      </c>
      <c r="F40" s="21">
        <v>3181.49</v>
      </c>
      <c r="G40" s="12">
        <f t="shared" si="4"/>
        <v>3181.49</v>
      </c>
      <c r="H40" s="21">
        <v>18381.29</v>
      </c>
      <c r="I40" s="21">
        <v>18381.29</v>
      </c>
      <c r="J40" s="8">
        <f t="shared" si="3"/>
        <v>18381.29</v>
      </c>
    </row>
    <row r="41" spans="2:10" ht="9.75" customHeight="1" x14ac:dyDescent="0.25">
      <c r="B41" s="2"/>
      <c r="C41" s="13"/>
      <c r="D41" s="23" t="s">
        <v>31</v>
      </c>
      <c r="E41" s="21">
        <v>240000</v>
      </c>
      <c r="F41" s="21">
        <v>-115913.41</v>
      </c>
      <c r="G41" s="12">
        <f t="shared" si="4"/>
        <v>124086.59</v>
      </c>
      <c r="H41" s="21">
        <v>123448.39</v>
      </c>
      <c r="I41" s="21">
        <v>123448.39</v>
      </c>
      <c r="J41" s="8">
        <f t="shared" si="3"/>
        <v>-116551.61</v>
      </c>
    </row>
    <row r="42" spans="2:10" ht="9.75" customHeight="1" x14ac:dyDescent="0.25">
      <c r="B42" s="2"/>
      <c r="C42" s="13"/>
      <c r="D42" s="23" t="s">
        <v>32</v>
      </c>
      <c r="E42" s="8">
        <v>4556918.51</v>
      </c>
      <c r="F42" s="21">
        <v>3758127.5300000003</v>
      </c>
      <c r="G42" s="12">
        <f t="shared" si="4"/>
        <v>8315046.04</v>
      </c>
      <c r="H42" s="21">
        <v>8119949.5199999996</v>
      </c>
      <c r="I42" s="21">
        <v>8119949.5199999996</v>
      </c>
      <c r="J42" s="8">
        <f t="shared" si="3"/>
        <v>3563031.01</v>
      </c>
    </row>
    <row r="43" spans="2:10" ht="9.75" customHeight="1" x14ac:dyDescent="0.25">
      <c r="B43" s="2"/>
      <c r="C43" s="13"/>
      <c r="D43" s="23" t="s">
        <v>33</v>
      </c>
      <c r="E43" s="8">
        <v>370000</v>
      </c>
      <c r="F43" s="21">
        <v>1652637</v>
      </c>
      <c r="G43" s="12">
        <f t="shared" si="4"/>
        <v>2022637</v>
      </c>
      <c r="H43" s="21">
        <v>3175848.14</v>
      </c>
      <c r="I43" s="21">
        <v>3175848.14</v>
      </c>
      <c r="J43" s="8">
        <f t="shared" si="3"/>
        <v>2805848.14</v>
      </c>
    </row>
    <row r="44" spans="2:10" ht="9.75" customHeight="1" x14ac:dyDescent="0.25">
      <c r="B44" s="2"/>
      <c r="C44" s="13"/>
      <c r="D44" s="23" t="s">
        <v>34</v>
      </c>
      <c r="E44" s="20">
        <v>120000</v>
      </c>
      <c r="F44" s="20">
        <v>130216.32000000001</v>
      </c>
      <c r="G44" s="12">
        <f t="shared" si="4"/>
        <v>250216.32000000001</v>
      </c>
      <c r="H44" s="20">
        <v>349513.88</v>
      </c>
      <c r="I44" s="20">
        <v>349513.88</v>
      </c>
      <c r="J44" s="8">
        <f t="shared" si="3"/>
        <v>229513.88</v>
      </c>
    </row>
    <row r="45" spans="2:10" ht="9.75" customHeight="1" x14ac:dyDescent="0.25">
      <c r="B45" s="2"/>
      <c r="C45" s="13"/>
      <c r="D45" s="23" t="s">
        <v>35</v>
      </c>
      <c r="E45" s="20">
        <v>115000</v>
      </c>
      <c r="F45" s="20">
        <v>-48022.63</v>
      </c>
      <c r="G45" s="12">
        <f t="shared" si="4"/>
        <v>66977.37</v>
      </c>
      <c r="H45" s="20">
        <v>39233.81</v>
      </c>
      <c r="I45" s="20">
        <v>39233.81</v>
      </c>
      <c r="J45" s="8">
        <f t="shared" si="3"/>
        <v>-75766.19</v>
      </c>
    </row>
    <row r="46" spans="2:10" ht="9.75" customHeight="1" x14ac:dyDescent="0.25">
      <c r="B46" s="2"/>
      <c r="C46" s="13"/>
      <c r="D46" s="23" t="s">
        <v>36</v>
      </c>
      <c r="E46" s="20">
        <v>115000</v>
      </c>
      <c r="F46" s="20">
        <v>-20000</v>
      </c>
      <c r="G46" s="12">
        <f t="shared" si="4"/>
        <v>95000</v>
      </c>
      <c r="H46" s="20">
        <v>6514.08</v>
      </c>
      <c r="I46" s="20">
        <v>6514.08</v>
      </c>
      <c r="J46" s="8">
        <f t="shared" si="3"/>
        <v>-108485.92</v>
      </c>
    </row>
    <row r="47" spans="2:10" ht="9.75" customHeight="1" x14ac:dyDescent="0.25">
      <c r="B47" s="2"/>
      <c r="C47" s="13"/>
      <c r="D47" s="23" t="s">
        <v>37</v>
      </c>
      <c r="E47" s="20">
        <v>250000</v>
      </c>
      <c r="F47" s="20">
        <v>1613792.45</v>
      </c>
      <c r="G47" s="12">
        <f t="shared" si="4"/>
        <v>1863792.45</v>
      </c>
      <c r="H47" s="20">
        <v>2882868.84</v>
      </c>
      <c r="I47" s="20">
        <v>2882868.84</v>
      </c>
      <c r="J47" s="8">
        <f t="shared" si="3"/>
        <v>2632868.84</v>
      </c>
    </row>
    <row r="48" spans="2:10" ht="9.75" customHeight="1" x14ac:dyDescent="0.25">
      <c r="B48" s="2"/>
      <c r="C48" s="13"/>
      <c r="D48" s="23" t="s">
        <v>38</v>
      </c>
      <c r="E48" s="20">
        <v>248284.51</v>
      </c>
      <c r="F48" s="20">
        <v>532838.94999999995</v>
      </c>
      <c r="G48" s="12">
        <f t="shared" si="4"/>
        <v>781123.46</v>
      </c>
      <c r="H48" s="20">
        <v>1182025.3400000001</v>
      </c>
      <c r="I48" s="20">
        <v>1182025.3400000001</v>
      </c>
      <c r="J48" s="8">
        <f t="shared" si="3"/>
        <v>933740.83000000007</v>
      </c>
    </row>
    <row r="49" spans="2:10" ht="9.75" customHeight="1" x14ac:dyDescent="0.25">
      <c r="B49" s="2"/>
      <c r="C49" s="13"/>
      <c r="D49" s="23" t="s">
        <v>39</v>
      </c>
      <c r="E49" s="20">
        <v>60000</v>
      </c>
      <c r="F49" s="20">
        <v>-1184.119999999999</v>
      </c>
      <c r="G49" s="12">
        <f t="shared" si="4"/>
        <v>58815.880000000005</v>
      </c>
      <c r="H49" s="20">
        <v>45541.440000000002</v>
      </c>
      <c r="I49" s="20">
        <v>45541.440000000002</v>
      </c>
      <c r="J49" s="8">
        <f t="shared" si="3"/>
        <v>-14458.559999999998</v>
      </c>
    </row>
    <row r="50" spans="2:10" ht="9.75" customHeight="1" x14ac:dyDescent="0.25">
      <c r="B50" s="2"/>
      <c r="C50" s="13"/>
      <c r="D50" s="23" t="s">
        <v>40</v>
      </c>
      <c r="E50" s="20">
        <v>60000</v>
      </c>
      <c r="F50" s="20">
        <v>-19539.79</v>
      </c>
      <c r="G50" s="12">
        <f t="shared" si="4"/>
        <v>40460.21</v>
      </c>
      <c r="H50" s="20">
        <v>24580.080000000002</v>
      </c>
      <c r="I50" s="20">
        <v>24580.080000000002</v>
      </c>
      <c r="J50" s="8">
        <f t="shared" si="3"/>
        <v>-35419.919999999998</v>
      </c>
    </row>
    <row r="51" spans="2:10" ht="9.75" customHeight="1" x14ac:dyDescent="0.25">
      <c r="B51" s="2"/>
      <c r="C51" s="13"/>
      <c r="D51" s="23" t="s">
        <v>41</v>
      </c>
      <c r="E51" s="20">
        <v>90000</v>
      </c>
      <c r="F51" s="20">
        <v>-37757.449999999997</v>
      </c>
      <c r="G51" s="12">
        <f t="shared" si="4"/>
        <v>52242.55</v>
      </c>
      <c r="H51" s="20">
        <v>14742.55</v>
      </c>
      <c r="I51" s="20">
        <v>14742.55</v>
      </c>
      <c r="J51" s="8">
        <f t="shared" si="3"/>
        <v>-75257.45</v>
      </c>
    </row>
    <row r="52" spans="2:10" ht="9.75" customHeight="1" x14ac:dyDescent="0.25">
      <c r="B52" s="2"/>
      <c r="C52" s="13"/>
      <c r="D52" s="23" t="s">
        <v>42</v>
      </c>
      <c r="E52" s="20">
        <v>90000</v>
      </c>
      <c r="F52" s="20">
        <v>-44234.97</v>
      </c>
      <c r="G52" s="12">
        <f t="shared" si="4"/>
        <v>45765.03</v>
      </c>
      <c r="H52" s="20">
        <v>8265.0300000000007</v>
      </c>
      <c r="I52" s="20">
        <v>8265.0300000000007</v>
      </c>
      <c r="J52" s="8">
        <f t="shared" si="3"/>
        <v>-81734.97</v>
      </c>
    </row>
    <row r="53" spans="2:10" ht="9.75" customHeight="1" x14ac:dyDescent="0.25">
      <c r="B53" s="2"/>
      <c r="C53" s="13"/>
      <c r="D53" s="23" t="s">
        <v>43</v>
      </c>
      <c r="E53" s="20">
        <v>420000</v>
      </c>
      <c r="F53" s="20">
        <v>377448.43</v>
      </c>
      <c r="G53" s="12">
        <f t="shared" si="4"/>
        <v>797448.42999999993</v>
      </c>
      <c r="H53" s="20">
        <v>901023.75</v>
      </c>
      <c r="I53" s="20">
        <v>901023.75</v>
      </c>
      <c r="J53" s="8">
        <f t="shared" si="3"/>
        <v>481023.75</v>
      </c>
    </row>
    <row r="54" spans="2:10" ht="9.75" customHeight="1" x14ac:dyDescent="0.25">
      <c r="B54" s="2"/>
      <c r="C54" s="13"/>
      <c r="D54" s="23" t="s">
        <v>44</v>
      </c>
      <c r="E54" s="20">
        <v>180000</v>
      </c>
      <c r="F54" s="20">
        <v>-80137.989999999991</v>
      </c>
      <c r="G54" s="12">
        <f t="shared" si="4"/>
        <v>99862.010000000009</v>
      </c>
      <c r="H54" s="20">
        <v>41690.050000000003</v>
      </c>
      <c r="I54" s="20">
        <v>41690.050000000003</v>
      </c>
      <c r="J54" s="8">
        <f t="shared" si="3"/>
        <v>-138309.95000000001</v>
      </c>
    </row>
    <row r="55" spans="2:10" ht="9.75" customHeight="1" x14ac:dyDescent="0.25">
      <c r="B55" s="2"/>
      <c r="C55" s="13"/>
      <c r="D55" s="23" t="s">
        <v>45</v>
      </c>
      <c r="E55" s="20">
        <v>160000</v>
      </c>
      <c r="F55" s="20">
        <v>198881.33000000002</v>
      </c>
      <c r="G55" s="12">
        <f t="shared" si="4"/>
        <v>358881.33</v>
      </c>
      <c r="H55" s="20">
        <v>704733.21</v>
      </c>
      <c r="I55" s="20">
        <v>704733.21</v>
      </c>
      <c r="J55" s="8">
        <f t="shared" si="3"/>
        <v>544733.21</v>
      </c>
    </row>
    <row r="56" spans="2:10" ht="9.75" customHeight="1" x14ac:dyDescent="0.25">
      <c r="B56" s="2"/>
      <c r="C56" s="13"/>
      <c r="D56" s="23" t="s">
        <v>46</v>
      </c>
      <c r="E56" s="20">
        <v>120000</v>
      </c>
      <c r="F56" s="20">
        <v>-67579.8</v>
      </c>
      <c r="G56" s="12">
        <f t="shared" si="4"/>
        <v>52420.2</v>
      </c>
      <c r="H56" s="20">
        <v>2420.1999999999998</v>
      </c>
      <c r="I56" s="20">
        <v>2420.1999999999998</v>
      </c>
      <c r="J56" s="8">
        <f t="shared" si="3"/>
        <v>-117579.8</v>
      </c>
    </row>
    <row r="57" spans="2:10" ht="9.75" customHeight="1" x14ac:dyDescent="0.25">
      <c r="B57" s="2"/>
      <c r="C57" s="13"/>
      <c r="D57" s="23" t="s">
        <v>47</v>
      </c>
      <c r="E57" s="20">
        <v>190000</v>
      </c>
      <c r="F57" s="20">
        <v>-83973.390000000014</v>
      </c>
      <c r="G57" s="12">
        <f t="shared" si="4"/>
        <v>106026.60999999999</v>
      </c>
      <c r="H57" s="20">
        <v>45357.41</v>
      </c>
      <c r="I57" s="20">
        <v>45357.41</v>
      </c>
      <c r="J57" s="8">
        <f t="shared" si="3"/>
        <v>-144642.59</v>
      </c>
    </row>
    <row r="58" spans="2:10" ht="9.75" customHeight="1" x14ac:dyDescent="0.25">
      <c r="B58" s="2"/>
      <c r="C58" s="13"/>
      <c r="D58" s="23" t="s">
        <v>48</v>
      </c>
      <c r="E58" s="20">
        <v>120000</v>
      </c>
      <c r="F58" s="20">
        <v>-55072.959999999999</v>
      </c>
      <c r="G58" s="12">
        <f t="shared" si="4"/>
        <v>64927.040000000001</v>
      </c>
      <c r="H58" s="20">
        <v>24326.04</v>
      </c>
      <c r="I58" s="20">
        <v>24326.04</v>
      </c>
      <c r="J58" s="8">
        <f t="shared" si="3"/>
        <v>-95673.959999999992</v>
      </c>
    </row>
    <row r="59" spans="2:10" ht="9.75" customHeight="1" x14ac:dyDescent="0.25">
      <c r="B59" s="2"/>
      <c r="C59" s="13"/>
      <c r="D59" s="23" t="s">
        <v>49</v>
      </c>
      <c r="E59" s="20">
        <v>60000</v>
      </c>
      <c r="F59" s="20">
        <v>22200</v>
      </c>
      <c r="G59" s="12">
        <f t="shared" si="4"/>
        <v>82200</v>
      </c>
      <c r="H59" s="20">
        <v>80500</v>
      </c>
      <c r="I59" s="20">
        <v>80500</v>
      </c>
      <c r="J59" s="8">
        <f t="shared" si="3"/>
        <v>20500</v>
      </c>
    </row>
    <row r="60" spans="2:10" ht="9.75" customHeight="1" x14ac:dyDescent="0.25">
      <c r="B60" s="2"/>
      <c r="C60" s="13"/>
      <c r="D60" s="23" t="s">
        <v>50</v>
      </c>
      <c r="E60" s="20">
        <v>72000</v>
      </c>
      <c r="F60" s="20">
        <v>-14400</v>
      </c>
      <c r="G60" s="12">
        <f t="shared" si="4"/>
        <v>57600</v>
      </c>
      <c r="H60" s="20">
        <v>43700</v>
      </c>
      <c r="I60" s="20">
        <v>43700</v>
      </c>
      <c r="J60" s="8">
        <f t="shared" si="3"/>
        <v>-28300</v>
      </c>
    </row>
    <row r="61" spans="2:10" ht="9.75" customHeight="1" x14ac:dyDescent="0.25">
      <c r="B61" s="2"/>
      <c r="C61" s="13"/>
      <c r="D61" s="23" t="s">
        <v>51</v>
      </c>
      <c r="E61" s="20">
        <v>3040000</v>
      </c>
      <c r="F61" s="20">
        <v>44152.829999999958</v>
      </c>
      <c r="G61" s="12">
        <f t="shared" si="4"/>
        <v>3084152.83</v>
      </c>
      <c r="H61" s="20">
        <v>3196320.12</v>
      </c>
      <c r="I61" s="20">
        <v>3196320.12</v>
      </c>
      <c r="J61" s="8">
        <f t="shared" si="3"/>
        <v>156320.12000000011</v>
      </c>
    </row>
    <row r="62" spans="2:10" ht="9.75" customHeight="1" x14ac:dyDescent="0.25">
      <c r="B62" s="2"/>
      <c r="C62" s="13"/>
      <c r="D62" s="23" t="s">
        <v>52</v>
      </c>
      <c r="E62" s="20">
        <v>120000</v>
      </c>
      <c r="F62" s="20">
        <v>10997.84</v>
      </c>
      <c r="G62" s="12">
        <f t="shared" si="4"/>
        <v>130997.84</v>
      </c>
      <c r="H62" s="20">
        <v>139625.64000000001</v>
      </c>
      <c r="I62" s="20">
        <v>139625.64000000001</v>
      </c>
      <c r="J62" s="8">
        <f t="shared" si="3"/>
        <v>19625.640000000014</v>
      </c>
    </row>
    <row r="63" spans="2:10" ht="9.75" customHeight="1" x14ac:dyDescent="0.25">
      <c r="B63" s="2"/>
      <c r="C63" s="13"/>
      <c r="D63" s="23" t="s">
        <v>140</v>
      </c>
      <c r="E63" s="20">
        <v>0</v>
      </c>
      <c r="F63" s="20">
        <v>518.70000000000005</v>
      </c>
      <c r="G63" s="12">
        <f t="shared" si="4"/>
        <v>518.70000000000005</v>
      </c>
      <c r="H63" s="20">
        <v>1604.4</v>
      </c>
      <c r="I63" s="20">
        <v>1604.4</v>
      </c>
      <c r="J63" s="8">
        <f t="shared" si="3"/>
        <v>1604.4</v>
      </c>
    </row>
    <row r="64" spans="2:10" ht="9.75" customHeight="1" x14ac:dyDescent="0.25">
      <c r="B64" s="2"/>
      <c r="C64" s="13"/>
      <c r="D64" s="23" t="s">
        <v>141</v>
      </c>
      <c r="E64" s="20">
        <v>0</v>
      </c>
      <c r="F64" s="20">
        <v>542.85</v>
      </c>
      <c r="G64" s="12">
        <f t="shared" si="4"/>
        <v>542.85</v>
      </c>
      <c r="H64" s="20">
        <v>1085.7</v>
      </c>
      <c r="I64" s="20">
        <v>1085.7</v>
      </c>
      <c r="J64" s="8">
        <f t="shared" si="3"/>
        <v>1085.7</v>
      </c>
    </row>
    <row r="65" spans="2:10" ht="9.75" customHeight="1" x14ac:dyDescent="0.25">
      <c r="B65" s="2"/>
      <c r="C65" s="13"/>
      <c r="D65" s="23" t="s">
        <v>142</v>
      </c>
      <c r="E65" s="20">
        <v>0</v>
      </c>
      <c r="F65" s="20">
        <v>49305.97</v>
      </c>
      <c r="G65" s="12">
        <f t="shared" si="4"/>
        <v>49305.97</v>
      </c>
      <c r="H65" s="20">
        <v>79915.429999999993</v>
      </c>
      <c r="I65" s="20">
        <v>79915.429999999993</v>
      </c>
      <c r="J65" s="8">
        <f t="shared" si="3"/>
        <v>79915.429999999993</v>
      </c>
    </row>
    <row r="66" spans="2:10" ht="9.75" customHeight="1" x14ac:dyDescent="0.25">
      <c r="B66" s="2"/>
      <c r="C66" s="13"/>
      <c r="D66" s="23" t="s">
        <v>53</v>
      </c>
      <c r="E66" s="20">
        <v>12000</v>
      </c>
      <c r="F66" s="20">
        <v>-371.48</v>
      </c>
      <c r="G66" s="12">
        <f t="shared" si="4"/>
        <v>11628.52</v>
      </c>
      <c r="H66" s="20">
        <v>13806.21</v>
      </c>
      <c r="I66" s="20">
        <v>13806.21</v>
      </c>
      <c r="J66" s="8">
        <f t="shared" si="3"/>
        <v>1806.2099999999991</v>
      </c>
    </row>
    <row r="67" spans="2:10" ht="9.75" customHeight="1" x14ac:dyDescent="0.25">
      <c r="B67" s="2"/>
      <c r="C67" s="13"/>
      <c r="D67" s="23" t="s">
        <v>54</v>
      </c>
      <c r="E67" s="20">
        <v>6000</v>
      </c>
      <c r="F67" s="20">
        <v>-1697.81</v>
      </c>
      <c r="G67" s="12">
        <f t="shared" si="4"/>
        <v>4302.1900000000005</v>
      </c>
      <c r="H67" s="20">
        <v>2159.29</v>
      </c>
      <c r="I67" s="20">
        <v>2159.29</v>
      </c>
      <c r="J67" s="8">
        <f t="shared" si="3"/>
        <v>-3840.71</v>
      </c>
    </row>
    <row r="68" spans="2:10" ht="9.75" customHeight="1" x14ac:dyDescent="0.25">
      <c r="B68" s="2"/>
      <c r="C68" s="13"/>
      <c r="D68" s="23" t="s">
        <v>55</v>
      </c>
      <c r="E68" s="20">
        <v>370000</v>
      </c>
      <c r="F68" s="20">
        <v>175617.85000000003</v>
      </c>
      <c r="G68" s="12">
        <f t="shared" si="4"/>
        <v>545617.85000000009</v>
      </c>
      <c r="H68" s="20">
        <v>652605.09</v>
      </c>
      <c r="I68" s="20">
        <v>652605.09</v>
      </c>
      <c r="J68" s="8">
        <f t="shared" si="3"/>
        <v>282605.08999999997</v>
      </c>
    </row>
    <row r="69" spans="2:10" ht="9.75" customHeight="1" x14ac:dyDescent="0.25">
      <c r="B69" s="2"/>
      <c r="C69" s="13"/>
      <c r="D69" s="23" t="s">
        <v>56</v>
      </c>
      <c r="E69" s="20">
        <v>120000</v>
      </c>
      <c r="F69" s="20">
        <v>-69578.27</v>
      </c>
      <c r="G69" s="12">
        <f t="shared" si="4"/>
        <v>50421.729999999996</v>
      </c>
      <c r="H69" s="20">
        <v>843.46</v>
      </c>
      <c r="I69" s="20">
        <v>843.46</v>
      </c>
      <c r="J69" s="8">
        <f t="shared" si="3"/>
        <v>-119156.54</v>
      </c>
    </row>
    <row r="70" spans="2:10" ht="9.75" customHeight="1" x14ac:dyDescent="0.25">
      <c r="B70" s="2"/>
      <c r="C70" s="13"/>
      <c r="D70" s="23" t="s">
        <v>57</v>
      </c>
      <c r="E70" s="20">
        <v>24000</v>
      </c>
      <c r="F70" s="20">
        <v>-8364.02</v>
      </c>
      <c r="G70" s="12">
        <f t="shared" si="4"/>
        <v>15635.98</v>
      </c>
      <c r="H70" s="20">
        <v>7590.24</v>
      </c>
      <c r="I70" s="20">
        <v>7590.24</v>
      </c>
      <c r="J70" s="8">
        <f t="shared" si="3"/>
        <v>-16409.760000000002</v>
      </c>
    </row>
    <row r="71" spans="2:10" ht="9.75" customHeight="1" x14ac:dyDescent="0.25">
      <c r="B71" s="2"/>
      <c r="C71" s="13"/>
      <c r="D71" s="23" t="s">
        <v>58</v>
      </c>
      <c r="E71" s="20">
        <v>24000</v>
      </c>
      <c r="F71" s="20">
        <v>-11423.299999999997</v>
      </c>
      <c r="G71" s="12">
        <f t="shared" si="4"/>
        <v>12576.700000000003</v>
      </c>
      <c r="H71" s="20">
        <v>4096.68</v>
      </c>
      <c r="I71" s="20">
        <v>4096.68</v>
      </c>
      <c r="J71" s="8">
        <f t="shared" si="3"/>
        <v>-19903.32</v>
      </c>
    </row>
    <row r="72" spans="2:10" ht="9.75" customHeight="1" x14ac:dyDescent="0.25">
      <c r="B72" s="2"/>
      <c r="C72" s="13"/>
      <c r="D72" s="23" t="s">
        <v>59</v>
      </c>
      <c r="E72" s="20">
        <v>60000</v>
      </c>
      <c r="F72" s="20">
        <v>-32611.46</v>
      </c>
      <c r="G72" s="12">
        <f t="shared" si="4"/>
        <v>27388.54</v>
      </c>
      <c r="H72" s="20">
        <v>10526.04</v>
      </c>
      <c r="I72" s="20">
        <v>10526.04</v>
      </c>
      <c r="J72" s="8">
        <f t="shared" si="3"/>
        <v>-49473.96</v>
      </c>
    </row>
    <row r="73" spans="2:10" ht="9.75" customHeight="1" x14ac:dyDescent="0.25">
      <c r="B73" s="2"/>
      <c r="C73" s="13"/>
      <c r="D73" s="23" t="s">
        <v>60</v>
      </c>
      <c r="E73" s="20">
        <v>120000</v>
      </c>
      <c r="F73" s="20">
        <v>471797.81</v>
      </c>
      <c r="G73" s="12">
        <f t="shared" si="4"/>
        <v>591797.81000000006</v>
      </c>
      <c r="H73" s="20">
        <v>956747.76</v>
      </c>
      <c r="I73" s="20">
        <v>956747.76</v>
      </c>
      <c r="J73" s="8">
        <f t="shared" si="3"/>
        <v>836747.76</v>
      </c>
    </row>
    <row r="74" spans="2:10" ht="9.75" customHeight="1" x14ac:dyDescent="0.25">
      <c r="B74" s="2"/>
      <c r="C74" s="13"/>
      <c r="D74" s="23" t="s">
        <v>61</v>
      </c>
      <c r="E74" s="20">
        <v>3600</v>
      </c>
      <c r="F74" s="20">
        <v>-1297.81</v>
      </c>
      <c r="G74" s="12">
        <f t="shared" si="4"/>
        <v>2302.19</v>
      </c>
      <c r="H74" s="20">
        <v>2159.3000000000002</v>
      </c>
      <c r="I74" s="20">
        <v>2159.3000000000002</v>
      </c>
      <c r="J74" s="8">
        <f t="shared" si="3"/>
        <v>-1440.6999999999998</v>
      </c>
    </row>
    <row r="75" spans="2:10" ht="9.75" customHeight="1" x14ac:dyDescent="0.25">
      <c r="B75" s="2"/>
      <c r="C75" s="13"/>
      <c r="D75" s="23" t="s">
        <v>62</v>
      </c>
      <c r="E75" s="20">
        <v>2400</v>
      </c>
      <c r="F75" s="20">
        <v>10536.289999999999</v>
      </c>
      <c r="G75" s="12">
        <f t="shared" si="4"/>
        <v>12936.289999999999</v>
      </c>
      <c r="H75" s="20">
        <v>17364.689999999999</v>
      </c>
      <c r="I75" s="20">
        <v>17364.689999999999</v>
      </c>
      <c r="J75" s="8">
        <f t="shared" si="3"/>
        <v>14964.689999999999</v>
      </c>
    </row>
    <row r="76" spans="2:10" ht="9.75" customHeight="1" x14ac:dyDescent="0.25">
      <c r="B76" s="2"/>
      <c r="C76" s="13"/>
      <c r="D76" s="23" t="s">
        <v>63</v>
      </c>
      <c r="E76" s="20">
        <v>2400</v>
      </c>
      <c r="F76" s="20">
        <v>-923.53</v>
      </c>
      <c r="G76" s="12">
        <f t="shared" si="4"/>
        <v>1476.47</v>
      </c>
      <c r="H76" s="20">
        <v>802.15</v>
      </c>
      <c r="I76" s="20">
        <v>802.15</v>
      </c>
      <c r="J76" s="8">
        <f t="shared" si="3"/>
        <v>-1597.85</v>
      </c>
    </row>
    <row r="77" spans="2:10" ht="9.75" customHeight="1" x14ac:dyDescent="0.25">
      <c r="B77" s="2"/>
      <c r="C77" s="13"/>
      <c r="D77" s="23" t="s">
        <v>64</v>
      </c>
      <c r="E77" s="20">
        <v>2400</v>
      </c>
      <c r="F77" s="20">
        <v>-1400</v>
      </c>
      <c r="G77" s="12">
        <f t="shared" si="4"/>
        <v>1000</v>
      </c>
      <c r="H77" s="20">
        <v>54.28</v>
      </c>
      <c r="I77" s="20">
        <v>54.28</v>
      </c>
      <c r="J77" s="8">
        <f t="shared" si="3"/>
        <v>-2345.7199999999998</v>
      </c>
    </row>
    <row r="78" spans="2:10" ht="9.75" customHeight="1" x14ac:dyDescent="0.25">
      <c r="B78" s="2"/>
      <c r="C78" s="13"/>
      <c r="D78" s="23" t="s">
        <v>65</v>
      </c>
      <c r="E78" s="20">
        <v>12000</v>
      </c>
      <c r="F78" s="20">
        <v>24852.710000000003</v>
      </c>
      <c r="G78" s="12">
        <f t="shared" si="4"/>
        <v>36852.710000000006</v>
      </c>
      <c r="H78" s="20">
        <v>56606.46</v>
      </c>
      <c r="I78" s="20">
        <v>56606.46</v>
      </c>
      <c r="J78" s="8">
        <f t="shared" si="3"/>
        <v>44606.46</v>
      </c>
    </row>
    <row r="79" spans="2:10" ht="9.75" customHeight="1" x14ac:dyDescent="0.25">
      <c r="B79" s="2"/>
      <c r="C79" s="13"/>
      <c r="D79" s="23" t="s">
        <v>66</v>
      </c>
      <c r="E79" s="20">
        <v>12000</v>
      </c>
      <c r="F79" s="20">
        <v>27548.92</v>
      </c>
      <c r="G79" s="12">
        <f t="shared" si="4"/>
        <v>39548.92</v>
      </c>
      <c r="H79" s="20">
        <v>60605.48</v>
      </c>
      <c r="I79" s="20">
        <v>60605.48</v>
      </c>
      <c r="J79" s="8">
        <f t="shared" si="3"/>
        <v>48605.48</v>
      </c>
    </row>
    <row r="80" spans="2:10" ht="9.75" customHeight="1" x14ac:dyDescent="0.25">
      <c r="B80" s="2"/>
      <c r="C80" s="13"/>
      <c r="D80" s="23" t="s">
        <v>132</v>
      </c>
      <c r="E80" s="20">
        <v>6000</v>
      </c>
      <c r="F80" s="20">
        <v>-2428.98</v>
      </c>
      <c r="G80" s="12">
        <f t="shared" si="4"/>
        <v>3571.02</v>
      </c>
      <c r="H80" s="20">
        <v>1450.92</v>
      </c>
      <c r="I80" s="20">
        <v>1450.92</v>
      </c>
      <c r="J80" s="8">
        <f t="shared" si="3"/>
        <v>-4549.08</v>
      </c>
    </row>
    <row r="81" spans="2:10" ht="9.75" customHeight="1" x14ac:dyDescent="0.25">
      <c r="B81" s="2"/>
      <c r="C81" s="13"/>
      <c r="D81" s="23" t="s">
        <v>133</v>
      </c>
      <c r="E81" s="20">
        <v>6000</v>
      </c>
      <c r="F81" s="20">
        <v>-3120.1</v>
      </c>
      <c r="G81" s="12">
        <f t="shared" si="4"/>
        <v>2879.9</v>
      </c>
      <c r="H81" s="20">
        <v>759.8</v>
      </c>
      <c r="I81" s="20">
        <v>759.8</v>
      </c>
      <c r="J81" s="8">
        <f t="shared" si="3"/>
        <v>-5240.2</v>
      </c>
    </row>
    <row r="82" spans="2:10" ht="9.75" customHeight="1" x14ac:dyDescent="0.25">
      <c r="B82" s="2"/>
      <c r="C82" s="13"/>
      <c r="D82" s="23" t="s">
        <v>67</v>
      </c>
      <c r="E82" s="20">
        <v>9600000</v>
      </c>
      <c r="F82" s="20">
        <v>2389909.0500000003</v>
      </c>
      <c r="G82" s="12">
        <f t="shared" si="4"/>
        <v>11989909.050000001</v>
      </c>
      <c r="H82" s="20">
        <v>19051136.899999999</v>
      </c>
      <c r="I82" s="20">
        <v>19051136.899999999</v>
      </c>
      <c r="J82" s="8">
        <f t="shared" si="3"/>
        <v>9451136.8999999985</v>
      </c>
    </row>
    <row r="83" spans="2:10" ht="9.75" customHeight="1" x14ac:dyDescent="0.25">
      <c r="B83" s="2"/>
      <c r="C83" s="13"/>
      <c r="D83" s="23" t="s">
        <v>68</v>
      </c>
      <c r="E83" s="20">
        <v>2400000</v>
      </c>
      <c r="F83" s="20">
        <v>-1354348.04</v>
      </c>
      <c r="G83" s="12">
        <f t="shared" si="4"/>
        <v>1045651.96</v>
      </c>
      <c r="H83" s="20">
        <v>45651.72</v>
      </c>
      <c r="I83" s="20">
        <v>45651.72</v>
      </c>
      <c r="J83" s="8">
        <f t="shared" si="3"/>
        <v>-2354348.2799999998</v>
      </c>
    </row>
    <row r="84" spans="2:10" ht="9.75" customHeight="1" x14ac:dyDescent="0.25">
      <c r="B84" s="2"/>
      <c r="C84" s="13"/>
      <c r="D84" s="23" t="s">
        <v>69</v>
      </c>
      <c r="E84" s="20">
        <v>3840000</v>
      </c>
      <c r="F84" s="20">
        <v>648730.14999999991</v>
      </c>
      <c r="G84" s="12">
        <f t="shared" si="4"/>
        <v>4488730.1500000004</v>
      </c>
      <c r="H84" s="20">
        <v>3919295.45</v>
      </c>
      <c r="I84" s="20">
        <v>3919295.45</v>
      </c>
      <c r="J84" s="8">
        <f t="shared" si="3"/>
        <v>79295.450000000186</v>
      </c>
    </row>
    <row r="85" spans="2:10" ht="9.75" customHeight="1" x14ac:dyDescent="0.25">
      <c r="B85" s="2"/>
      <c r="C85" s="13"/>
      <c r="D85" s="23" t="s">
        <v>70</v>
      </c>
      <c r="E85" s="20">
        <v>960000</v>
      </c>
      <c r="F85" s="20">
        <v>-557653.74</v>
      </c>
      <c r="G85" s="12">
        <f t="shared" ref="G85:G94" si="5">E85+F85</f>
        <v>402346.26</v>
      </c>
      <c r="H85" s="20">
        <v>2346.2600000000002</v>
      </c>
      <c r="I85" s="20">
        <v>2346.2600000000002</v>
      </c>
      <c r="J85" s="8">
        <f t="shared" si="3"/>
        <v>-957653.74</v>
      </c>
    </row>
    <row r="86" spans="2:10" ht="9.75" customHeight="1" x14ac:dyDescent="0.25">
      <c r="B86" s="2"/>
      <c r="C86" s="13"/>
      <c r="D86" s="23" t="s">
        <v>71</v>
      </c>
      <c r="E86" s="20">
        <v>0</v>
      </c>
      <c r="F86" s="20">
        <v>2100</v>
      </c>
      <c r="G86" s="12">
        <f t="shared" si="5"/>
        <v>2100</v>
      </c>
      <c r="H86" s="20">
        <v>3600</v>
      </c>
      <c r="I86" s="20">
        <v>3600</v>
      </c>
      <c r="J86" s="8">
        <f t="shared" si="3"/>
        <v>3600</v>
      </c>
    </row>
    <row r="87" spans="2:10" ht="9.75" customHeight="1" x14ac:dyDescent="0.25">
      <c r="B87" s="2"/>
      <c r="C87" s="13"/>
      <c r="D87" s="23" t="s">
        <v>143</v>
      </c>
      <c r="E87" s="20">
        <v>0</v>
      </c>
      <c r="F87" s="20">
        <v>16379.19</v>
      </c>
      <c r="G87" s="12">
        <f t="shared" si="5"/>
        <v>16379.19</v>
      </c>
      <c r="H87" s="20">
        <v>16379.19</v>
      </c>
      <c r="I87" s="20">
        <v>16379.19</v>
      </c>
      <c r="J87" s="8">
        <f t="shared" si="3"/>
        <v>16379.19</v>
      </c>
    </row>
    <row r="88" spans="2:10" ht="9.75" customHeight="1" x14ac:dyDescent="0.25">
      <c r="B88" s="2"/>
      <c r="C88" s="13"/>
      <c r="D88" s="23" t="s">
        <v>72</v>
      </c>
      <c r="E88" s="8">
        <v>0</v>
      </c>
      <c r="F88" s="8">
        <v>1930.57</v>
      </c>
      <c r="G88" s="12">
        <f t="shared" si="5"/>
        <v>1930.57</v>
      </c>
      <c r="H88" s="8">
        <v>5014.42</v>
      </c>
      <c r="I88" s="8">
        <v>5014.42</v>
      </c>
      <c r="J88" s="8">
        <f t="shared" si="3"/>
        <v>5014.42</v>
      </c>
    </row>
    <row r="89" spans="2:10" ht="9.75" customHeight="1" x14ac:dyDescent="0.25">
      <c r="B89" s="2"/>
      <c r="C89" s="13"/>
      <c r="D89" s="23" t="s">
        <v>151</v>
      </c>
      <c r="E89" s="8">
        <v>0</v>
      </c>
      <c r="F89" s="8">
        <v>915</v>
      </c>
      <c r="G89" s="12">
        <f t="shared" si="5"/>
        <v>915</v>
      </c>
      <c r="H89" s="8">
        <v>915</v>
      </c>
      <c r="I89" s="8">
        <v>915</v>
      </c>
      <c r="J89" s="8">
        <f t="shared" si="3"/>
        <v>915</v>
      </c>
    </row>
    <row r="90" spans="2:10" ht="9.75" customHeight="1" x14ac:dyDescent="0.25">
      <c r="B90" s="2"/>
      <c r="C90" s="13"/>
      <c r="D90" s="23" t="s">
        <v>144</v>
      </c>
      <c r="E90" s="8">
        <v>0</v>
      </c>
      <c r="F90" s="8">
        <v>0</v>
      </c>
      <c r="G90" s="12">
        <f t="shared" si="5"/>
        <v>0</v>
      </c>
      <c r="H90" s="8">
        <v>0</v>
      </c>
      <c r="I90" s="8">
        <v>0</v>
      </c>
      <c r="J90" s="8">
        <f t="shared" si="3"/>
        <v>0</v>
      </c>
    </row>
    <row r="91" spans="2:10" ht="9.75" customHeight="1" x14ac:dyDescent="0.25">
      <c r="B91" s="2"/>
      <c r="C91" s="13"/>
      <c r="D91" s="23" t="s">
        <v>152</v>
      </c>
      <c r="E91" s="8">
        <v>0</v>
      </c>
      <c r="F91" s="8">
        <v>8772</v>
      </c>
      <c r="G91" s="12">
        <f t="shared" si="5"/>
        <v>8772</v>
      </c>
      <c r="H91" s="8">
        <v>7364</v>
      </c>
      <c r="I91" s="8">
        <v>7364</v>
      </c>
      <c r="J91" s="8">
        <f t="shared" si="3"/>
        <v>7364</v>
      </c>
    </row>
    <row r="92" spans="2:10" ht="9.75" customHeight="1" x14ac:dyDescent="0.25">
      <c r="B92" s="2"/>
      <c r="C92" s="13"/>
      <c r="D92" s="23" t="s">
        <v>16</v>
      </c>
      <c r="E92" s="8">
        <v>0</v>
      </c>
      <c r="F92" s="8">
        <v>153007.19</v>
      </c>
      <c r="G92" s="12">
        <f t="shared" si="5"/>
        <v>153007.19</v>
      </c>
      <c r="H92" s="8">
        <v>201576.95999999999</v>
      </c>
      <c r="I92" s="8">
        <v>201576.95999999999</v>
      </c>
      <c r="J92" s="8">
        <f t="shared" si="3"/>
        <v>201576.95999999999</v>
      </c>
    </row>
    <row r="93" spans="2:10" ht="9.75" customHeight="1" x14ac:dyDescent="0.25">
      <c r="B93" s="2"/>
      <c r="C93" s="13"/>
      <c r="D93" s="23" t="s">
        <v>153</v>
      </c>
      <c r="E93" s="8">
        <v>0</v>
      </c>
      <c r="F93" s="8">
        <v>0</v>
      </c>
      <c r="G93" s="12">
        <f t="shared" si="5"/>
        <v>0</v>
      </c>
      <c r="H93" s="8">
        <v>46980</v>
      </c>
      <c r="I93" s="8">
        <v>46980</v>
      </c>
      <c r="J93" s="8">
        <f t="shared" si="3"/>
        <v>46980</v>
      </c>
    </row>
    <row r="94" spans="2:10" ht="9.75" customHeight="1" x14ac:dyDescent="0.25">
      <c r="B94" s="2"/>
      <c r="C94" s="13"/>
      <c r="D94" s="23" t="s">
        <v>145</v>
      </c>
      <c r="E94" s="20">
        <v>0</v>
      </c>
      <c r="F94" s="8">
        <v>0</v>
      </c>
      <c r="G94" s="12">
        <f t="shared" si="5"/>
        <v>0</v>
      </c>
      <c r="H94" s="8">
        <v>16580</v>
      </c>
      <c r="I94" s="8">
        <v>16580</v>
      </c>
      <c r="J94" s="8">
        <f t="shared" si="3"/>
        <v>16580</v>
      </c>
    </row>
    <row r="95" spans="2:10" ht="21.75" customHeight="1" x14ac:dyDescent="0.25">
      <c r="B95" s="2"/>
      <c r="C95" s="59" t="s">
        <v>147</v>
      </c>
      <c r="D95" s="60"/>
      <c r="E95" s="24">
        <v>0</v>
      </c>
      <c r="F95" s="24">
        <v>0</v>
      </c>
      <c r="G95" s="24">
        <f t="shared" ref="G95" si="6">E95+F95</f>
        <v>0</v>
      </c>
      <c r="H95" s="24">
        <v>0</v>
      </c>
      <c r="I95" s="24">
        <v>0</v>
      </c>
      <c r="J95" s="24">
        <f t="shared" ref="J95" si="7">I95-E95</f>
        <v>0</v>
      </c>
    </row>
    <row r="96" spans="2:10" ht="9.75" customHeight="1" x14ac:dyDescent="0.25">
      <c r="B96" s="2"/>
      <c r="C96" s="13"/>
      <c r="D96" s="23" t="s">
        <v>73</v>
      </c>
      <c r="E96" s="17"/>
      <c r="F96" s="17"/>
      <c r="G96" s="17"/>
      <c r="H96" s="17"/>
      <c r="I96" s="17"/>
      <c r="J96" s="17"/>
    </row>
    <row r="97" spans="2:10" ht="9.75" customHeight="1" x14ac:dyDescent="0.25">
      <c r="B97" s="2"/>
      <c r="C97" s="13"/>
      <c r="D97" s="23" t="s">
        <v>74</v>
      </c>
      <c r="E97" s="17"/>
      <c r="F97" s="17"/>
      <c r="G97" s="17"/>
      <c r="H97" s="17"/>
      <c r="I97" s="17"/>
      <c r="J97" s="17"/>
    </row>
    <row r="98" spans="2:10" ht="9.75" customHeight="1" x14ac:dyDescent="0.25">
      <c r="B98" s="2"/>
      <c r="C98" s="13"/>
      <c r="D98" s="23" t="s">
        <v>75</v>
      </c>
      <c r="E98" s="17"/>
      <c r="F98" s="17"/>
      <c r="G98" s="17"/>
      <c r="H98" s="17"/>
      <c r="I98" s="17"/>
      <c r="J98" s="17"/>
    </row>
    <row r="99" spans="2:10" ht="9.75" customHeight="1" x14ac:dyDescent="0.25">
      <c r="B99" s="2"/>
      <c r="C99" s="13"/>
      <c r="D99" s="23" t="s">
        <v>76</v>
      </c>
      <c r="E99" s="17"/>
      <c r="F99" s="17"/>
      <c r="G99" s="17"/>
      <c r="H99" s="17"/>
      <c r="I99" s="17"/>
      <c r="J99" s="17"/>
    </row>
    <row r="100" spans="2:10" ht="9.75" customHeight="1" x14ac:dyDescent="0.25">
      <c r="B100" s="2"/>
      <c r="C100" s="13"/>
      <c r="D100" s="23" t="s">
        <v>77</v>
      </c>
      <c r="E100" s="17"/>
      <c r="F100" s="17"/>
      <c r="G100" s="17"/>
      <c r="H100" s="17"/>
      <c r="I100" s="17"/>
      <c r="J100" s="17"/>
    </row>
    <row r="101" spans="2:10" ht="9.75" customHeight="1" x14ac:dyDescent="0.25">
      <c r="B101" s="2"/>
      <c r="C101" s="13"/>
      <c r="D101" s="23" t="s">
        <v>78</v>
      </c>
      <c r="E101" s="17"/>
      <c r="F101" s="17"/>
      <c r="G101" s="17"/>
      <c r="H101" s="17"/>
      <c r="I101" s="17"/>
      <c r="J101" s="17"/>
    </row>
    <row r="102" spans="2:10" ht="9.75" customHeight="1" x14ac:dyDescent="0.25">
      <c r="B102" s="2"/>
      <c r="C102" s="13"/>
      <c r="D102" s="23" t="s">
        <v>79</v>
      </c>
      <c r="E102" s="17"/>
      <c r="F102" s="17"/>
      <c r="G102" s="17"/>
      <c r="H102" s="17"/>
      <c r="I102" s="17"/>
      <c r="J102" s="17"/>
    </row>
    <row r="103" spans="2:10" ht="9.75" customHeight="1" x14ac:dyDescent="0.25">
      <c r="B103" s="2"/>
      <c r="C103" s="13"/>
      <c r="D103" s="23" t="s">
        <v>80</v>
      </c>
      <c r="E103" s="17"/>
      <c r="F103" s="17"/>
      <c r="G103" s="17"/>
      <c r="H103" s="17"/>
      <c r="I103" s="17"/>
      <c r="J103" s="17"/>
    </row>
    <row r="104" spans="2:10" ht="9.75" customHeight="1" x14ac:dyDescent="0.25">
      <c r="B104" s="2"/>
      <c r="C104" s="13"/>
      <c r="D104" s="23" t="s">
        <v>81</v>
      </c>
      <c r="E104" s="17"/>
      <c r="F104" s="17"/>
      <c r="G104" s="17"/>
      <c r="H104" s="17"/>
      <c r="I104" s="17"/>
      <c r="J104" s="17"/>
    </row>
    <row r="105" spans="2:10" ht="9.75" customHeight="1" x14ac:dyDescent="0.25">
      <c r="B105" s="2"/>
      <c r="C105" s="13"/>
      <c r="D105" s="23" t="s">
        <v>82</v>
      </c>
      <c r="E105" s="17"/>
      <c r="F105" s="17"/>
      <c r="G105" s="17"/>
      <c r="H105" s="17"/>
      <c r="I105" s="17"/>
      <c r="J105" s="17"/>
    </row>
    <row r="106" spans="2:10" ht="22.5" x14ac:dyDescent="0.25">
      <c r="B106" s="2"/>
      <c r="C106" s="13"/>
      <c r="D106" s="25" t="s">
        <v>83</v>
      </c>
      <c r="E106" s="17"/>
      <c r="F106" s="17"/>
      <c r="G106" s="17"/>
      <c r="H106" s="17"/>
      <c r="I106" s="17"/>
      <c r="J106" s="17"/>
    </row>
    <row r="107" spans="2:10" ht="20.25" customHeight="1" x14ac:dyDescent="0.25">
      <c r="B107" s="2"/>
      <c r="C107" s="59" t="s">
        <v>84</v>
      </c>
      <c r="D107" s="60"/>
      <c r="E107" s="24">
        <f>SUM(E108:E112)</f>
        <v>36000000</v>
      </c>
      <c r="F107" s="24">
        <f>SUM(F108:F112)</f>
        <v>1700356</v>
      </c>
      <c r="G107" s="24">
        <f t="shared" ref="G107" si="8">E107+F107</f>
        <v>37700356</v>
      </c>
      <c r="H107" s="24">
        <f t="shared" ref="H107:I107" si="9">SUM(H108:H112)</f>
        <v>59005304</v>
      </c>
      <c r="I107" s="24">
        <f t="shared" si="9"/>
        <v>59005304</v>
      </c>
      <c r="J107" s="24">
        <f t="shared" ref="J107" si="10">I107-E107</f>
        <v>23005304</v>
      </c>
    </row>
    <row r="108" spans="2:10" ht="9.75" customHeight="1" x14ac:dyDescent="0.25">
      <c r="B108" s="2"/>
      <c r="C108" s="13"/>
      <c r="D108" s="25" t="s">
        <v>85</v>
      </c>
      <c r="E108" s="3"/>
      <c r="F108" s="3"/>
      <c r="G108" s="3"/>
      <c r="H108" s="3"/>
      <c r="I108" s="3"/>
      <c r="J108" s="3"/>
    </row>
    <row r="109" spans="2:10" ht="9.75" customHeight="1" x14ac:dyDescent="0.25">
      <c r="B109" s="2"/>
      <c r="C109" s="13"/>
      <c r="D109" s="25" t="s">
        <v>86</v>
      </c>
      <c r="E109" s="3"/>
      <c r="F109" s="3"/>
      <c r="G109" s="3"/>
      <c r="H109" s="3"/>
      <c r="I109" s="3"/>
      <c r="J109" s="3"/>
    </row>
    <row r="110" spans="2:10" ht="9.75" customHeight="1" x14ac:dyDescent="0.25">
      <c r="B110" s="2"/>
      <c r="C110" s="13"/>
      <c r="D110" s="25" t="s">
        <v>87</v>
      </c>
      <c r="E110" s="3"/>
      <c r="F110" s="3"/>
      <c r="G110" s="3"/>
      <c r="H110" s="3"/>
      <c r="I110" s="3"/>
      <c r="J110" s="3"/>
    </row>
    <row r="111" spans="2:10" ht="9.75" customHeight="1" x14ac:dyDescent="0.25">
      <c r="B111" s="2"/>
      <c r="C111" s="13"/>
      <c r="D111" s="25" t="s">
        <v>88</v>
      </c>
      <c r="E111" s="3"/>
      <c r="F111" s="3"/>
      <c r="G111" s="3"/>
      <c r="H111" s="3"/>
      <c r="I111" s="3"/>
      <c r="J111" s="3"/>
    </row>
    <row r="112" spans="2:10" ht="9.75" customHeight="1" x14ac:dyDescent="0.25">
      <c r="B112" s="2"/>
      <c r="C112" s="13"/>
      <c r="D112" s="25" t="s">
        <v>89</v>
      </c>
      <c r="E112" s="20">
        <v>36000000</v>
      </c>
      <c r="F112" s="8">
        <v>1700356</v>
      </c>
      <c r="G112" s="22">
        <f t="shared" ref="G112" si="11">E112+F112</f>
        <v>37700356</v>
      </c>
      <c r="H112" s="8">
        <v>59005304</v>
      </c>
      <c r="I112" s="8">
        <v>59005304</v>
      </c>
      <c r="J112" s="20">
        <f t="shared" ref="J112" si="12">I112-E112</f>
        <v>23005304</v>
      </c>
    </row>
    <row r="113" spans="2:12" ht="9.75" customHeight="1" x14ac:dyDescent="0.25">
      <c r="B113" s="2"/>
      <c r="C113" s="59" t="s">
        <v>90</v>
      </c>
      <c r="D113" s="60"/>
      <c r="E113" s="24">
        <v>0</v>
      </c>
      <c r="F113" s="24">
        <v>0</v>
      </c>
      <c r="G113" s="24">
        <f t="shared" ref="G113:G114" si="13">E113+F113</f>
        <v>0</v>
      </c>
      <c r="H113" s="24">
        <v>0</v>
      </c>
      <c r="I113" s="24">
        <v>0</v>
      </c>
      <c r="J113" s="24">
        <f t="shared" ref="J113:J114" si="14">I113-E113</f>
        <v>0</v>
      </c>
    </row>
    <row r="114" spans="2:12" ht="9.75" customHeight="1" x14ac:dyDescent="0.25">
      <c r="B114" s="2"/>
      <c r="C114" s="59" t="s">
        <v>91</v>
      </c>
      <c r="D114" s="60"/>
      <c r="E114" s="24">
        <v>0</v>
      </c>
      <c r="F114" s="24">
        <v>0</v>
      </c>
      <c r="G114" s="24">
        <f t="shared" si="13"/>
        <v>0</v>
      </c>
      <c r="H114" s="24">
        <v>0</v>
      </c>
      <c r="I114" s="24">
        <v>0</v>
      </c>
      <c r="J114" s="24">
        <f t="shared" si="14"/>
        <v>0</v>
      </c>
    </row>
    <row r="115" spans="2:12" ht="9.75" customHeight="1" x14ac:dyDescent="0.25">
      <c r="B115" s="2"/>
      <c r="C115" s="13"/>
      <c r="D115" s="25" t="s">
        <v>92</v>
      </c>
      <c r="E115" s="17"/>
      <c r="F115" s="17"/>
      <c r="G115" s="17"/>
      <c r="H115" s="17"/>
      <c r="I115" s="17"/>
      <c r="J115" s="17"/>
    </row>
    <row r="116" spans="2:12" ht="24" customHeight="1" x14ac:dyDescent="0.25">
      <c r="B116" s="2"/>
      <c r="C116" s="59" t="s">
        <v>93</v>
      </c>
      <c r="D116" s="60"/>
      <c r="E116" s="24">
        <v>0</v>
      </c>
      <c r="F116" s="24">
        <v>0</v>
      </c>
      <c r="G116" s="24">
        <f t="shared" ref="G116" si="15">E116+F116</f>
        <v>0</v>
      </c>
      <c r="H116" s="24">
        <v>0</v>
      </c>
      <c r="I116" s="24">
        <v>0</v>
      </c>
      <c r="J116" s="24">
        <f t="shared" ref="J116" si="16">I116-E116</f>
        <v>0</v>
      </c>
    </row>
    <row r="117" spans="2:12" ht="9.75" customHeight="1" x14ac:dyDescent="0.25">
      <c r="B117" s="2"/>
      <c r="C117" s="13"/>
      <c r="D117" s="25" t="s">
        <v>94</v>
      </c>
      <c r="E117" s="3"/>
      <c r="F117" s="3"/>
      <c r="G117" s="3"/>
      <c r="H117" s="3"/>
      <c r="I117" s="3"/>
      <c r="J117" s="3"/>
    </row>
    <row r="118" spans="2:12" ht="9.75" customHeight="1" x14ac:dyDescent="0.25">
      <c r="B118" s="2"/>
      <c r="C118" s="13"/>
      <c r="D118" s="25" t="s">
        <v>95</v>
      </c>
      <c r="E118" s="14"/>
      <c r="F118" s="14"/>
      <c r="G118" s="14"/>
      <c r="H118" s="14"/>
      <c r="I118" s="14"/>
      <c r="J118" s="14"/>
    </row>
    <row r="119" spans="2:12" ht="24.75" customHeight="1" x14ac:dyDescent="0.25">
      <c r="B119" s="58" t="s">
        <v>96</v>
      </c>
      <c r="C119" s="58"/>
      <c r="D119" s="58"/>
      <c r="E119" s="15">
        <f>E14+E19+E116+E95+E107</f>
        <v>641512843.9799999</v>
      </c>
      <c r="F119" s="15">
        <f t="shared" ref="E119:J119" si="17">F14+F19+F116+F95+F107</f>
        <v>420980938.37999976</v>
      </c>
      <c r="G119" s="15">
        <f t="shared" si="17"/>
        <v>1062493782.3600005</v>
      </c>
      <c r="H119" s="15">
        <f t="shared" si="17"/>
        <v>827123057.39999974</v>
      </c>
      <c r="I119" s="15">
        <f t="shared" si="17"/>
        <v>827123057.39999974</v>
      </c>
      <c r="J119" s="15">
        <f t="shared" si="17"/>
        <v>185610213.42000008</v>
      </c>
      <c r="L119" s="4"/>
    </row>
    <row r="120" spans="2:12" x14ac:dyDescent="0.25">
      <c r="B120" s="56" t="s">
        <v>97</v>
      </c>
      <c r="C120" s="56"/>
      <c r="D120" s="56"/>
      <c r="E120" s="3"/>
      <c r="F120" s="3"/>
      <c r="G120" s="3"/>
      <c r="H120" s="3"/>
      <c r="I120" s="3"/>
      <c r="J120" s="3"/>
    </row>
    <row r="121" spans="2:12" ht="6" customHeight="1" x14ac:dyDescent="0.25">
      <c r="B121" s="2"/>
      <c r="C121" s="13"/>
      <c r="D121" s="10"/>
      <c r="E121" s="16"/>
      <c r="F121" s="16"/>
      <c r="G121" s="16"/>
      <c r="H121" s="16"/>
      <c r="I121" s="16"/>
      <c r="J121" s="16"/>
    </row>
    <row r="122" spans="2:12" ht="15" customHeight="1" x14ac:dyDescent="0.25">
      <c r="B122" s="28" t="s">
        <v>98</v>
      </c>
      <c r="C122" s="28"/>
      <c r="D122" s="28"/>
      <c r="E122" s="17"/>
      <c r="F122" s="17"/>
      <c r="G122" s="17"/>
      <c r="H122" s="17"/>
      <c r="I122" s="17"/>
      <c r="J122" s="17"/>
    </row>
    <row r="123" spans="2:12" ht="9.75" customHeight="1" x14ac:dyDescent="0.25">
      <c r="B123" s="2"/>
      <c r="C123" s="59" t="s">
        <v>99</v>
      </c>
      <c r="D123" s="60"/>
      <c r="E123" s="24">
        <v>0</v>
      </c>
      <c r="F123" s="24">
        <v>0</v>
      </c>
      <c r="G123" s="24">
        <f t="shared" ref="G123" si="18">E123+F123</f>
        <v>0</v>
      </c>
      <c r="H123" s="24">
        <v>0</v>
      </c>
      <c r="I123" s="24">
        <v>0</v>
      </c>
      <c r="J123" s="24">
        <f t="shared" ref="J123" si="19">I123-E123</f>
        <v>0</v>
      </c>
    </row>
    <row r="124" spans="2:12" ht="22.5" x14ac:dyDescent="0.25">
      <c r="B124" s="2"/>
      <c r="C124" s="13"/>
      <c r="D124" s="25" t="s">
        <v>100</v>
      </c>
      <c r="E124" s="17"/>
      <c r="F124" s="17"/>
      <c r="G124" s="17"/>
      <c r="H124" s="17"/>
      <c r="I124" s="17"/>
      <c r="J124" s="17"/>
    </row>
    <row r="125" spans="2:12" x14ac:dyDescent="0.25">
      <c r="B125" s="2"/>
      <c r="C125" s="13"/>
      <c r="D125" s="25" t="s">
        <v>101</v>
      </c>
      <c r="E125" s="17"/>
      <c r="F125" s="17"/>
      <c r="G125" s="17"/>
      <c r="H125" s="17"/>
      <c r="I125" s="17"/>
      <c r="J125" s="17"/>
    </row>
    <row r="126" spans="2:12" ht="22.5" x14ac:dyDescent="0.25">
      <c r="B126" s="2"/>
      <c r="C126" s="13"/>
      <c r="D126" s="25" t="s">
        <v>102</v>
      </c>
      <c r="E126" s="17"/>
      <c r="F126" s="17"/>
      <c r="G126" s="17"/>
      <c r="H126" s="17"/>
      <c r="I126" s="17"/>
      <c r="J126" s="17"/>
    </row>
    <row r="127" spans="2:12" ht="33.75" x14ac:dyDescent="0.25">
      <c r="B127" s="2"/>
      <c r="C127" s="13"/>
      <c r="D127" s="25" t="s">
        <v>103</v>
      </c>
      <c r="E127" s="17"/>
      <c r="F127" s="17"/>
      <c r="G127" s="17"/>
      <c r="H127" s="17"/>
      <c r="I127" s="17"/>
      <c r="J127" s="17"/>
    </row>
    <row r="128" spans="2:12" x14ac:dyDescent="0.25">
      <c r="B128" s="2"/>
      <c r="C128" s="13"/>
      <c r="D128" s="25" t="s">
        <v>104</v>
      </c>
      <c r="E128" s="17"/>
      <c r="F128" s="17"/>
      <c r="G128" s="17"/>
      <c r="H128" s="17"/>
      <c r="I128" s="17"/>
      <c r="J128" s="17"/>
    </row>
    <row r="129" spans="2:10" ht="22.5" x14ac:dyDescent="0.25">
      <c r="B129" s="2"/>
      <c r="C129" s="13"/>
      <c r="D129" s="25" t="s">
        <v>105</v>
      </c>
      <c r="E129" s="17"/>
      <c r="F129" s="17"/>
      <c r="G129" s="17"/>
      <c r="H129" s="17"/>
      <c r="I129" s="17"/>
      <c r="J129" s="17"/>
    </row>
    <row r="130" spans="2:10" ht="22.5" x14ac:dyDescent="0.25">
      <c r="B130" s="2"/>
      <c r="C130" s="13"/>
      <c r="D130" s="25" t="s">
        <v>106</v>
      </c>
      <c r="E130" s="17"/>
      <c r="F130" s="17"/>
      <c r="G130" s="17"/>
      <c r="H130" s="17"/>
      <c r="I130" s="17"/>
      <c r="J130" s="17"/>
    </row>
    <row r="131" spans="2:10" ht="22.5" x14ac:dyDescent="0.25">
      <c r="B131" s="2"/>
      <c r="C131" s="13"/>
      <c r="D131" s="25" t="s">
        <v>107</v>
      </c>
      <c r="E131" s="17"/>
      <c r="F131" s="17"/>
      <c r="G131" s="17"/>
      <c r="H131" s="17"/>
      <c r="I131" s="17"/>
      <c r="J131" s="17"/>
    </row>
    <row r="132" spans="2:10" ht="9.75" customHeight="1" x14ac:dyDescent="0.25">
      <c r="B132" s="2"/>
      <c r="C132" s="59" t="s">
        <v>108</v>
      </c>
      <c r="D132" s="60"/>
      <c r="E132" s="24">
        <v>0</v>
      </c>
      <c r="F132" s="24">
        <v>0</v>
      </c>
      <c r="G132" s="24">
        <f t="shared" ref="G132" si="20">E132+F132</f>
        <v>0</v>
      </c>
      <c r="H132" s="24">
        <v>0</v>
      </c>
      <c r="I132" s="24">
        <v>0</v>
      </c>
      <c r="J132" s="24">
        <f t="shared" ref="J132" si="21">I132-E132</f>
        <v>0</v>
      </c>
    </row>
    <row r="133" spans="2:10" x14ac:dyDescent="0.25">
      <c r="B133" s="2"/>
      <c r="C133" s="13"/>
      <c r="D133" s="25" t="s">
        <v>109</v>
      </c>
      <c r="E133" s="17"/>
      <c r="F133" s="17"/>
      <c r="G133" s="17"/>
      <c r="H133" s="17"/>
      <c r="I133" s="17"/>
      <c r="J133" s="17"/>
    </row>
    <row r="134" spans="2:10" x14ac:dyDescent="0.25">
      <c r="B134" s="2"/>
      <c r="C134" s="13"/>
      <c r="D134" s="25" t="s">
        <v>110</v>
      </c>
      <c r="E134" s="17"/>
      <c r="F134" s="17"/>
      <c r="G134" s="17"/>
      <c r="H134" s="17"/>
      <c r="I134" s="17"/>
      <c r="J134" s="17"/>
    </row>
    <row r="135" spans="2:10" x14ac:dyDescent="0.25">
      <c r="B135" s="2"/>
      <c r="C135" s="13"/>
      <c r="D135" s="25" t="s">
        <v>111</v>
      </c>
      <c r="E135" s="17"/>
      <c r="F135" s="17"/>
      <c r="G135" s="17"/>
      <c r="H135" s="17"/>
      <c r="I135" s="17"/>
      <c r="J135" s="17"/>
    </row>
    <row r="136" spans="2:10" x14ac:dyDescent="0.25">
      <c r="B136" s="2"/>
      <c r="C136" s="13"/>
      <c r="D136" s="25" t="s">
        <v>112</v>
      </c>
      <c r="E136" s="17"/>
      <c r="F136" s="17"/>
      <c r="G136" s="17"/>
      <c r="H136" s="17"/>
      <c r="I136" s="17"/>
      <c r="J136" s="17"/>
    </row>
    <row r="137" spans="2:10" ht="9.75" customHeight="1" x14ac:dyDescent="0.25">
      <c r="B137" s="2"/>
      <c r="C137" s="59" t="s">
        <v>113</v>
      </c>
      <c r="D137" s="60"/>
      <c r="E137" s="24">
        <v>0</v>
      </c>
      <c r="F137" s="24">
        <v>0</v>
      </c>
      <c r="G137" s="24">
        <f t="shared" ref="G137" si="22">E137+F137</f>
        <v>0</v>
      </c>
      <c r="H137" s="24">
        <v>0</v>
      </c>
      <c r="I137" s="24">
        <v>0</v>
      </c>
      <c r="J137" s="24">
        <f t="shared" ref="J137" si="23">I137-E137</f>
        <v>0</v>
      </c>
    </row>
    <row r="138" spans="2:10" ht="22.5" x14ac:dyDescent="0.25">
      <c r="B138" s="2"/>
      <c r="C138" s="13"/>
      <c r="D138" s="25" t="s">
        <v>114</v>
      </c>
      <c r="E138" s="3"/>
      <c r="F138" s="3"/>
      <c r="G138" s="3"/>
      <c r="H138" s="3"/>
      <c r="I138" s="3"/>
      <c r="J138" s="3"/>
    </row>
    <row r="139" spans="2:10" ht="9.75" customHeight="1" x14ac:dyDescent="0.25">
      <c r="B139" s="2"/>
      <c r="C139" s="13"/>
      <c r="D139" s="25" t="s">
        <v>115</v>
      </c>
      <c r="E139" s="3"/>
      <c r="F139" s="3"/>
      <c r="G139" s="3"/>
      <c r="H139" s="3"/>
      <c r="I139" s="3"/>
      <c r="J139" s="3"/>
    </row>
    <row r="140" spans="2:10" ht="37.5" customHeight="1" x14ac:dyDescent="0.25">
      <c r="B140" s="2"/>
      <c r="C140" s="63" t="s">
        <v>116</v>
      </c>
      <c r="D140" s="58"/>
      <c r="E140" s="1">
        <f>+E141</f>
        <v>35000000</v>
      </c>
      <c r="F140" s="1">
        <f>+F141</f>
        <v>0</v>
      </c>
      <c r="G140" s="1">
        <f>+E140+F140</f>
        <v>35000000</v>
      </c>
      <c r="H140" s="1">
        <f>+H141</f>
        <v>39828362</v>
      </c>
      <c r="I140" s="1">
        <f>+I141</f>
        <v>39828362</v>
      </c>
      <c r="J140" s="24">
        <f t="shared" ref="J140:J142" si="24">I140-E140</f>
        <v>4828362</v>
      </c>
    </row>
    <row r="141" spans="2:10" ht="22.5" x14ac:dyDescent="0.25">
      <c r="B141" s="2"/>
      <c r="C141" s="13"/>
      <c r="D141" s="25" t="s">
        <v>117</v>
      </c>
      <c r="E141" s="8">
        <v>35000000</v>
      </c>
      <c r="F141" s="8">
        <v>0</v>
      </c>
      <c r="G141" s="8">
        <f>E141+F141</f>
        <v>35000000</v>
      </c>
      <c r="H141" s="8">
        <v>39828362</v>
      </c>
      <c r="I141" s="8">
        <v>39828362</v>
      </c>
      <c r="J141" s="8">
        <f>I141-E141</f>
        <v>4828362</v>
      </c>
    </row>
    <row r="142" spans="2:10" ht="23.25" customHeight="1" x14ac:dyDescent="0.25">
      <c r="B142" s="2"/>
      <c r="C142" s="63" t="s">
        <v>118</v>
      </c>
      <c r="D142" s="58"/>
      <c r="E142" s="24">
        <f>+E143</f>
        <v>200000000</v>
      </c>
      <c r="F142" s="24">
        <f>+F143</f>
        <v>-151924192.55000001</v>
      </c>
      <c r="G142" s="24">
        <f t="shared" ref="G142" si="25">E142+F142</f>
        <v>48075807.449999988</v>
      </c>
      <c r="H142" s="24">
        <f>+H143</f>
        <v>0</v>
      </c>
      <c r="I142" s="24">
        <f>+I143</f>
        <v>0</v>
      </c>
      <c r="J142" s="24">
        <f t="shared" si="24"/>
        <v>-200000000</v>
      </c>
    </row>
    <row r="143" spans="2:10" ht="14.25" customHeight="1" x14ac:dyDescent="0.25">
      <c r="B143" s="2"/>
      <c r="C143" s="26"/>
      <c r="D143" s="25" t="s">
        <v>149</v>
      </c>
      <c r="E143" s="8">
        <v>200000000</v>
      </c>
      <c r="F143" s="8">
        <v>-151924192.55000001</v>
      </c>
      <c r="G143" s="8">
        <f>+E143+F143</f>
        <v>48075807.449999988</v>
      </c>
      <c r="H143" s="8">
        <v>0</v>
      </c>
      <c r="I143" s="8">
        <v>0</v>
      </c>
      <c r="J143" s="8">
        <f>I143-E143</f>
        <v>-200000000</v>
      </c>
    </row>
    <row r="144" spans="2:10" ht="25.5" customHeight="1" x14ac:dyDescent="0.25">
      <c r="B144" s="64" t="s">
        <v>119</v>
      </c>
      <c r="C144" s="65"/>
      <c r="D144" s="66"/>
      <c r="E144" s="18">
        <f>E140+E142</f>
        <v>235000000</v>
      </c>
      <c r="F144" s="18">
        <f t="shared" ref="F144:J144" si="26">F140+F142</f>
        <v>-151924192.55000001</v>
      </c>
      <c r="G144" s="18">
        <f t="shared" si="26"/>
        <v>83075807.449999988</v>
      </c>
      <c r="H144" s="18">
        <f t="shared" si="26"/>
        <v>39828362</v>
      </c>
      <c r="I144" s="18">
        <f t="shared" si="26"/>
        <v>39828362</v>
      </c>
      <c r="J144" s="18">
        <f t="shared" si="26"/>
        <v>-195171638</v>
      </c>
    </row>
    <row r="145" spans="2:13" ht="6" customHeight="1" x14ac:dyDescent="0.25">
      <c r="B145" s="2"/>
      <c r="C145" s="61"/>
      <c r="D145" s="62"/>
      <c r="E145" s="16"/>
      <c r="F145" s="16"/>
      <c r="G145" s="16"/>
      <c r="H145" s="16"/>
      <c r="I145" s="16"/>
      <c r="J145" s="16"/>
    </row>
    <row r="146" spans="2:13" ht="10.5" customHeight="1" x14ac:dyDescent="0.25">
      <c r="B146" s="28" t="s">
        <v>120</v>
      </c>
      <c r="C146" s="28"/>
      <c r="D146" s="28"/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</row>
    <row r="147" spans="2:13" ht="9" customHeight="1" x14ac:dyDescent="0.25">
      <c r="B147" s="2"/>
      <c r="C147" s="59" t="s">
        <v>121</v>
      </c>
      <c r="D147" s="60"/>
      <c r="E147" s="3"/>
      <c r="F147" s="3"/>
      <c r="G147" s="3"/>
      <c r="H147" s="3"/>
      <c r="I147" s="3"/>
      <c r="J147" s="3"/>
    </row>
    <row r="148" spans="2:13" ht="6" customHeight="1" x14ac:dyDescent="0.25">
      <c r="B148" s="2"/>
      <c r="C148" s="61"/>
      <c r="D148" s="62"/>
      <c r="E148" s="3"/>
      <c r="F148" s="3"/>
      <c r="G148" s="3"/>
      <c r="H148" s="3"/>
      <c r="I148" s="3"/>
      <c r="J148" s="3"/>
    </row>
    <row r="149" spans="2:13" ht="18.75" customHeight="1" x14ac:dyDescent="0.25">
      <c r="B149" s="28" t="s">
        <v>122</v>
      </c>
      <c r="C149" s="28"/>
      <c r="D149" s="28"/>
      <c r="E149" s="1">
        <f>E119+E144+E146</f>
        <v>876512843.9799999</v>
      </c>
      <c r="F149" s="1">
        <f t="shared" ref="F149:J149" si="27">F119+F144+F146</f>
        <v>269056745.82999974</v>
      </c>
      <c r="G149" s="1">
        <f t="shared" si="27"/>
        <v>1145569589.8100004</v>
      </c>
      <c r="H149" s="1">
        <f t="shared" si="27"/>
        <v>866951419.39999974</v>
      </c>
      <c r="I149" s="1">
        <f t="shared" si="27"/>
        <v>866951419.39999974</v>
      </c>
      <c r="J149" s="1">
        <f t="shared" si="27"/>
        <v>-9561424.5799999237</v>
      </c>
      <c r="M149" s="4"/>
    </row>
    <row r="150" spans="2:13" ht="5.25" customHeight="1" x14ac:dyDescent="0.25">
      <c r="B150" s="2"/>
      <c r="C150" s="61"/>
      <c r="D150" s="62"/>
      <c r="E150" s="3"/>
      <c r="F150" s="3"/>
      <c r="G150" s="3"/>
      <c r="H150" s="3"/>
      <c r="I150" s="3"/>
      <c r="J150" s="3"/>
    </row>
    <row r="151" spans="2:13" ht="10.5" customHeight="1" x14ac:dyDescent="0.25">
      <c r="B151" s="2"/>
      <c r="C151" s="59" t="s">
        <v>123</v>
      </c>
      <c r="D151" s="60"/>
      <c r="E151" s="3"/>
      <c r="F151" s="3"/>
      <c r="G151" s="3"/>
      <c r="H151" s="3"/>
      <c r="I151" s="3"/>
      <c r="J151" s="3"/>
    </row>
    <row r="152" spans="2:13" ht="24" customHeight="1" x14ac:dyDescent="0.25">
      <c r="B152" s="2"/>
      <c r="C152" s="69" t="s">
        <v>124</v>
      </c>
      <c r="D152" s="70"/>
      <c r="E152" s="3"/>
      <c r="F152" s="3"/>
      <c r="G152" s="3"/>
      <c r="H152" s="3"/>
      <c r="I152" s="3"/>
      <c r="J152" s="3"/>
    </row>
    <row r="153" spans="2:13" ht="27.75" customHeight="1" x14ac:dyDescent="0.25">
      <c r="B153" s="2"/>
      <c r="C153" s="69" t="s">
        <v>125</v>
      </c>
      <c r="D153" s="70"/>
      <c r="E153" s="3"/>
      <c r="F153" s="3"/>
      <c r="G153" s="3"/>
      <c r="H153" s="3"/>
      <c r="I153" s="3"/>
      <c r="J153" s="3"/>
    </row>
    <row r="154" spans="2:13" ht="19.5" customHeight="1" x14ac:dyDescent="0.25">
      <c r="B154" s="2"/>
      <c r="C154" s="66" t="s">
        <v>126</v>
      </c>
      <c r="D154" s="60"/>
      <c r="E154" s="3"/>
      <c r="F154" s="3"/>
      <c r="G154" s="3"/>
      <c r="H154" s="3"/>
      <c r="I154" s="3"/>
      <c r="J154" s="3"/>
    </row>
    <row r="155" spans="2:13" ht="5.25" customHeight="1" thickBot="1" x14ac:dyDescent="0.3">
      <c r="B155" s="5"/>
      <c r="C155" s="67"/>
      <c r="D155" s="68"/>
      <c r="E155" s="6"/>
      <c r="F155" s="6"/>
      <c r="G155" s="6"/>
      <c r="H155" s="6"/>
      <c r="I155" s="6"/>
      <c r="J155" s="6"/>
    </row>
    <row r="157" spans="2:13" x14ac:dyDescent="0.25">
      <c r="E157" s="4"/>
      <c r="F157" s="4"/>
      <c r="G157" s="4"/>
      <c r="H157" s="4"/>
      <c r="I157" s="4"/>
      <c r="J157" s="4"/>
    </row>
    <row r="158" spans="2:13" ht="18" customHeight="1" x14ac:dyDescent="0.25"/>
    <row r="165" spans="5:10" x14ac:dyDescent="0.25">
      <c r="J165" s="7"/>
    </row>
    <row r="168" spans="5:10" x14ac:dyDescent="0.25">
      <c r="E168" s="4"/>
      <c r="F168" s="4"/>
      <c r="G168" s="4"/>
      <c r="H168" s="4"/>
      <c r="I168" s="4"/>
    </row>
  </sheetData>
  <mergeCells count="46">
    <mergeCell ref="C155:D155"/>
    <mergeCell ref="B149:D149"/>
    <mergeCell ref="C150:D150"/>
    <mergeCell ref="C151:D151"/>
    <mergeCell ref="C152:D152"/>
    <mergeCell ref="C153:D153"/>
    <mergeCell ref="C154:D154"/>
    <mergeCell ref="C148:D148"/>
    <mergeCell ref="B122:D122"/>
    <mergeCell ref="C123:D123"/>
    <mergeCell ref="C132:D132"/>
    <mergeCell ref="C137:D137"/>
    <mergeCell ref="C140:D140"/>
    <mergeCell ref="C142:D142"/>
    <mergeCell ref="B144:D144"/>
    <mergeCell ref="C145:D145"/>
    <mergeCell ref="B146:D146"/>
    <mergeCell ref="C147:D147"/>
    <mergeCell ref="B120:D120"/>
    <mergeCell ref="C12:D12"/>
    <mergeCell ref="C13:D13"/>
    <mergeCell ref="C14:D14"/>
    <mergeCell ref="C18:D18"/>
    <mergeCell ref="C19:D19"/>
    <mergeCell ref="C95:D95"/>
    <mergeCell ref="C107:D107"/>
    <mergeCell ref="C113:D113"/>
    <mergeCell ref="C114:D114"/>
    <mergeCell ref="C116:D116"/>
    <mergeCell ref="B119:D119"/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51181102362204722" bottom="0.45" header="0" footer="0"/>
  <pageSetup scale="68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2025-02-17T23:16:02Z</cp:lastPrinted>
  <dcterms:created xsi:type="dcterms:W3CDTF">2021-11-08T20:19:42Z</dcterms:created>
  <dcterms:modified xsi:type="dcterms:W3CDTF">2025-02-17T23:16:07Z</dcterms:modified>
</cp:coreProperties>
</file>