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6195" activeTab="2"/>
  </bookViews>
  <sheets>
    <sheet name="NOTAS  DE DESGLOSE" sheetId="4" r:id="rId1"/>
    <sheet name="NOTAS DE MEMORIA" sheetId="2" r:id="rId2"/>
    <sheet name="NOTAS DE GESTION ADMTIVA." sheetId="5" r:id="rId3"/>
  </sheets>
  <definedNames>
    <definedName name="OLE_LINK1" localSheetId="2">'NOTAS DE GESTION ADMTIVA.'!$A$382</definedName>
    <definedName name="_xlnm.Print_Titles" localSheetId="0">'NOTAS  DE DESGLOSE'!$1:$4</definedName>
    <definedName name="_xlnm.Print_Titles" localSheetId="1">'NOTAS DE MEMORIA'!$1:$5</definedName>
  </definedNames>
  <calcPr calcId="144525"/>
</workbook>
</file>

<file path=xl/calcChain.xml><?xml version="1.0" encoding="utf-8"?>
<calcChain xmlns="http://schemas.openxmlformats.org/spreadsheetml/2006/main">
  <c r="I459" i="4" l="1"/>
  <c r="I457" i="4"/>
  <c r="I458" i="4"/>
  <c r="I468" i="4"/>
  <c r="I469" i="4" s="1"/>
  <c r="I467" i="4"/>
  <c r="I150" i="4"/>
  <c r="I703" i="4"/>
  <c r="I712" i="4" s="1"/>
  <c r="I680" i="4"/>
  <c r="I664" i="4"/>
  <c r="I656" i="4"/>
  <c r="J549" i="4"/>
  <c r="J558" i="4" s="1"/>
  <c r="F549" i="4"/>
  <c r="F558" i="4" s="1"/>
  <c r="L535" i="4"/>
  <c r="H535" i="4"/>
  <c r="L525" i="4"/>
  <c r="H525" i="4"/>
  <c r="L516" i="4"/>
  <c r="L541" i="4" s="1"/>
  <c r="H516" i="4"/>
  <c r="L510" i="4"/>
  <c r="I510" i="4"/>
  <c r="G479" i="4"/>
  <c r="E479" i="4"/>
  <c r="I478" i="4"/>
  <c r="I479" i="4" s="1"/>
  <c r="G475" i="4"/>
  <c r="I475" i="4" s="1"/>
  <c r="E475" i="4"/>
  <c r="I474" i="4"/>
  <c r="I473" i="4"/>
  <c r="I472" i="4"/>
  <c r="G469" i="4"/>
  <c r="E469" i="4"/>
  <c r="G461" i="4"/>
  <c r="I461" i="4" s="1"/>
  <c r="E461" i="4"/>
  <c r="H435" i="4"/>
  <c r="H411" i="4"/>
  <c r="H405" i="4"/>
  <c r="H416" i="4" s="1"/>
  <c r="M397" i="4"/>
  <c r="K397" i="4"/>
  <c r="J397" i="4"/>
  <c r="I397" i="4"/>
  <c r="F397" i="4"/>
  <c r="H367" i="4"/>
  <c r="E328" i="4"/>
  <c r="I319" i="4"/>
  <c r="I328" i="4" s="1"/>
  <c r="G319" i="4"/>
  <c r="G328" i="4" s="1"/>
  <c r="E319" i="4"/>
  <c r="H303" i="4"/>
  <c r="F303" i="4"/>
  <c r="D303" i="4"/>
  <c r="H294" i="4"/>
  <c r="H304" i="4" s="1"/>
  <c r="F294" i="4"/>
  <c r="D294" i="4"/>
  <c r="E280" i="4"/>
  <c r="C268" i="4"/>
  <c r="I251" i="4"/>
  <c r="G227" i="4"/>
  <c r="J201" i="4"/>
  <c r="I201" i="4"/>
  <c r="G201" i="4"/>
  <c r="E201" i="4"/>
  <c r="C201" i="4"/>
  <c r="J198" i="4"/>
  <c r="J203" i="4" s="1"/>
  <c r="I198" i="4"/>
  <c r="G198" i="4"/>
  <c r="G203" i="4" s="1"/>
  <c r="E198" i="4"/>
  <c r="C198" i="4"/>
  <c r="C203" i="4" s="1"/>
  <c r="K178" i="4"/>
  <c r="J178" i="4"/>
  <c r="I178" i="4"/>
  <c r="G178" i="4"/>
  <c r="E178" i="4"/>
  <c r="C178" i="4"/>
  <c r="K175" i="4"/>
  <c r="J175" i="4"/>
  <c r="I175" i="4"/>
  <c r="G175" i="4"/>
  <c r="E175" i="4"/>
  <c r="C175" i="4"/>
  <c r="K172" i="4"/>
  <c r="J172" i="4"/>
  <c r="I172" i="4"/>
  <c r="G172" i="4"/>
  <c r="E172" i="4"/>
  <c r="C172" i="4"/>
  <c r="I158" i="4"/>
  <c r="I129" i="4"/>
  <c r="J130" i="4" s="1"/>
  <c r="I122" i="4"/>
  <c r="I118" i="4"/>
  <c r="I116" i="4"/>
  <c r="I112" i="4"/>
  <c r="I111" i="4"/>
  <c r="I100" i="4"/>
  <c r="J107" i="4" s="1"/>
  <c r="I90" i="4"/>
  <c r="J99" i="4" s="1"/>
  <c r="I82" i="4"/>
  <c r="I51" i="4"/>
  <c r="I49" i="4"/>
  <c r="I47" i="4"/>
  <c r="I41" i="4"/>
  <c r="I38" i="4"/>
  <c r="I29" i="4"/>
  <c r="I23" i="4"/>
  <c r="I16" i="4"/>
  <c r="I14" i="4"/>
  <c r="I669" i="4" l="1"/>
  <c r="J126" i="4"/>
  <c r="I121" i="4"/>
  <c r="J87" i="4"/>
  <c r="I480" i="4"/>
  <c r="I18" i="4"/>
  <c r="J89" i="4"/>
  <c r="E480" i="4"/>
  <c r="H541" i="4"/>
  <c r="J123" i="4"/>
  <c r="J127" i="4" s="1"/>
  <c r="J83" i="4"/>
  <c r="J93" i="4"/>
  <c r="J124" i="4"/>
  <c r="C179" i="4"/>
  <c r="J179" i="4"/>
  <c r="G179" i="4"/>
  <c r="J84" i="4"/>
  <c r="E179" i="4"/>
  <c r="K179" i="4"/>
  <c r="I179" i="4"/>
  <c r="J116" i="4"/>
  <c r="I61" i="4"/>
  <c r="J85" i="4"/>
  <c r="J91" i="4"/>
  <c r="J96" i="4"/>
  <c r="J125" i="4"/>
  <c r="I203" i="4"/>
  <c r="G480" i="4"/>
  <c r="I34" i="4"/>
  <c r="J95" i="4"/>
  <c r="J88" i="4"/>
  <c r="J92" i="4"/>
  <c r="J97" i="4"/>
  <c r="I115" i="4"/>
  <c r="I134" i="4" s="1"/>
  <c r="J128" i="4"/>
  <c r="E203" i="4"/>
  <c r="J104" i="4"/>
  <c r="J108" i="4"/>
  <c r="J101" i="4"/>
  <c r="J105" i="4"/>
  <c r="J110" i="4"/>
  <c r="I81" i="4"/>
  <c r="J102" i="4"/>
  <c r="J106" i="4"/>
  <c r="J94" i="4"/>
  <c r="J103" i="4"/>
  <c r="J117" i="4" l="1"/>
  <c r="J114" i="4" l="1"/>
  <c r="A135" i="2"/>
  <c r="A136" i="2" s="1"/>
  <c r="A137" i="2" s="1"/>
  <c r="A138" i="2" s="1"/>
  <c r="A139" i="2" s="1"/>
  <c r="A140" i="2" s="1"/>
  <c r="A141" i="2" s="1"/>
  <c r="A142" i="2" s="1"/>
  <c r="A143" i="2" s="1"/>
  <c r="A144" i="2" s="1"/>
  <c r="A145" i="2" s="1"/>
  <c r="A146" i="2" s="1"/>
  <c r="A147" i="2" s="1"/>
  <c r="A148" i="2" s="1"/>
  <c r="A149"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80" i="2" s="1"/>
  <c r="A181" i="2" s="1"/>
  <c r="A182" i="2" s="1"/>
  <c r="A183" i="2" s="1"/>
  <c r="A184" i="2" s="1"/>
  <c r="A185" i="2" s="1"/>
  <c r="A186" i="2" s="1"/>
  <c r="A187" i="2" s="1"/>
  <c r="A188" i="2" s="1"/>
  <c r="L133" i="2"/>
  <c r="A122" i="2"/>
  <c r="A123" i="2" s="1"/>
  <c r="A124" i="2" s="1"/>
  <c r="A125" i="2" s="1"/>
  <c r="A126" i="2" s="1"/>
  <c r="A127" i="2" s="1"/>
  <c r="A128" i="2" s="1"/>
  <c r="A129" i="2" s="1"/>
  <c r="A130" i="2" s="1"/>
  <c r="A131" i="2" s="1"/>
  <c r="L120" i="2"/>
  <c r="A23" i="2"/>
  <c r="A24" i="2" s="1"/>
  <c r="A25" i="2" s="1"/>
  <c r="A26" i="2" s="1"/>
  <c r="A27" i="2" s="1"/>
  <c r="A28" i="2" s="1"/>
  <c r="A29" i="2" s="1"/>
  <c r="A30" i="2" s="1"/>
  <c r="A31" i="2" s="1"/>
  <c r="A32" i="2" s="1"/>
  <c r="A33" i="2" s="1"/>
  <c r="A34" i="2" s="1"/>
  <c r="A35" i="2" s="1"/>
  <c r="A36" i="2" s="1"/>
  <c r="A37" i="2" s="1"/>
  <c r="A38"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L21" i="2"/>
  <c r="L20" i="2" l="1"/>
</calcChain>
</file>

<file path=xl/sharedStrings.xml><?xml version="1.0" encoding="utf-8"?>
<sst xmlns="http://schemas.openxmlformats.org/spreadsheetml/2006/main" count="1582" uniqueCount="966">
  <si>
    <t>Comisión de Agua Potable y Alcantarillado del Municipio de Acapulco</t>
  </si>
  <si>
    <r>
      <t xml:space="preserve">4.1 INGRESOS DE GESTIÓN: </t>
    </r>
    <r>
      <rPr>
        <sz val="9"/>
        <rFont val="Arial"/>
        <family val="2"/>
      </rPr>
      <t>Comprende el importe de los ingresos provenientes de contribuciones, productos, aprovechamientos, así como de venta de bienes y prestación de servicios.</t>
    </r>
  </si>
  <si>
    <t>Cuenta</t>
  </si>
  <si>
    <t>Nombre de la cuenta</t>
  </si>
  <si>
    <t>Monto</t>
  </si>
  <si>
    <t>%</t>
  </si>
  <si>
    <t>Explicación</t>
  </si>
  <si>
    <t>41500-00000-000-000-000</t>
  </si>
  <si>
    <t>Producto</t>
  </si>
  <si>
    <t>41510-00000-000-000-000</t>
  </si>
  <si>
    <t>41700-00000-000-000-000</t>
  </si>
  <si>
    <t>Ingresos por Ventas de Bienes y Prestación de Servicios</t>
  </si>
  <si>
    <t>41730-00000-000-000-000</t>
  </si>
  <si>
    <t>Son Ingresos propios por la prestacion del servicio de Agua Potable, Alcantarillado y Saneamiento, e Ingresos por los servicios administrativos, que se establencen en la Ley de ingresos municipal.</t>
  </si>
  <si>
    <t>Total</t>
  </si>
  <si>
    <r>
      <t>4.2 PARTICIPACIONES, APORTACIONES, CONVENIOS, INCENTIVOS DERIVADOS DE LA COLABORACIÓN FISCAL, FONDOS DISTINTOS DE APORTACIONES, TRANSFERENCIAS, ASIGNACIONES, SUBSIDIOS Y SUBVENCIONES, Y PENSIONES Y JUBILACIONES:</t>
    </r>
    <r>
      <rPr>
        <sz val="9"/>
        <rFont val="Arial"/>
        <family val="2"/>
      </rPr>
      <t xml:space="preserve"> Comprende el importe</t>
    </r>
    <r>
      <rPr>
        <b/>
        <sz val="9"/>
        <rFont val="Arial"/>
        <family val="2"/>
      </rPr>
      <t xml:space="preserve"> </t>
    </r>
    <r>
      <rPr>
        <sz val="9"/>
        <rFont val="Arial"/>
        <family val="2"/>
      </rPr>
      <t>de los recursos que reciben las Entidades Federativas y Municipios</t>
    </r>
    <r>
      <rPr>
        <b/>
        <sz val="9"/>
        <rFont val="Arial"/>
        <family val="2"/>
      </rPr>
      <t xml:space="preserve"> </t>
    </r>
    <r>
      <rPr>
        <sz val="9"/>
        <rFont val="Arial"/>
        <family val="2"/>
      </rPr>
      <t>por concepto de participaciones, aportaciones, convenios, incentivos derivados de la colaboración fiscal, fondos distintos de aportaciones; así como los ingresos de los entes públicos que provenientes de transferencias, asignaciones, subsidios y subvenciones, y pensiones y jubilaciones.</t>
    </r>
  </si>
  <si>
    <t>42100-00000-000-000-000</t>
  </si>
  <si>
    <t>Participaciones, Aportaciones, Convenios, Incentivos Derivados de la Colaboración Fiscal y Fondos Distintos de Aportaciones</t>
  </si>
  <si>
    <t>42110-00000-000-000-000</t>
  </si>
  <si>
    <t>Participaciones</t>
  </si>
  <si>
    <t>42120-00000-000-000-000</t>
  </si>
  <si>
    <t>Aportaciones</t>
  </si>
  <si>
    <t>42130-00000-000-000-000</t>
  </si>
  <si>
    <t>Convenios</t>
  </si>
  <si>
    <t>42140-00000-000-000-000</t>
  </si>
  <si>
    <t>Incentivos Derivados de la Colaboracion Fiscal</t>
  </si>
  <si>
    <t>42150-00000-000-000-000</t>
  </si>
  <si>
    <t>Fondos Distintos de Aoprtaciones</t>
  </si>
  <si>
    <t>42200-00000-000-000-000</t>
  </si>
  <si>
    <t>Transferencias, Asignaciones, Subsidios y Subvenciones, y Pensiones y Jubilaciones</t>
  </si>
  <si>
    <t>42210-00000-000-000-000</t>
  </si>
  <si>
    <t>Transferencias y Asignaciones</t>
  </si>
  <si>
    <t>42230-00000-000-000-000</t>
  </si>
  <si>
    <t>42250-00000-000-000-000</t>
  </si>
  <si>
    <t>Pensiones y Jubilaciones</t>
  </si>
  <si>
    <t>42270-00000-000-000-000</t>
  </si>
  <si>
    <t>Transferencias del Fondo Mexicano del Petróleo para la estabilizacion y el Desarrollo</t>
  </si>
  <si>
    <r>
      <t xml:space="preserve">4.3 OTROS INGRESOS Y BENEFICIOS: </t>
    </r>
    <r>
      <rPr>
        <sz val="9"/>
        <rFont val="Arial"/>
        <family val="2"/>
      </rPr>
      <t>Comprende el importe</t>
    </r>
    <r>
      <rPr>
        <b/>
        <sz val="9"/>
        <rFont val="Arial"/>
        <family val="2"/>
      </rPr>
      <t xml:space="preserve"> </t>
    </r>
    <r>
      <rPr>
        <sz val="9"/>
        <rFont val="Arial"/>
        <family val="2"/>
      </rPr>
      <t>de otros ingresos y beneficios obtenidos por los entes públicos, así como otros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t>
    </r>
  </si>
  <si>
    <t>43100-00000-000-000-000</t>
  </si>
  <si>
    <t>Ingresos Financieros</t>
  </si>
  <si>
    <t>43110-00000-000-000-000</t>
  </si>
  <si>
    <t>Intereses Ganados de Titulos, Valores y demás Instrumentos Financieros</t>
  </si>
  <si>
    <t>43190-00000-000-000-000</t>
  </si>
  <si>
    <t>Otros Ingresos Financieros</t>
  </si>
  <si>
    <t>43200-00000-000-000-000</t>
  </si>
  <si>
    <t>Incremento por Variación de Inventarios</t>
  </si>
  <si>
    <t>43210-00000-000-000-000</t>
  </si>
  <si>
    <t>Incremento por variación de inventarios de Mercancías para Venta</t>
  </si>
  <si>
    <t>43220-00000-000-000-000</t>
  </si>
  <si>
    <t>Incremento por variación de inventarios de Mercancías Terminadas</t>
  </si>
  <si>
    <t>43230-00000-000-000-000</t>
  </si>
  <si>
    <t>Incremento por variación de inventarios de Mercancías en Proceso de Elaboración</t>
  </si>
  <si>
    <t>43240-00000-000-000-000</t>
  </si>
  <si>
    <t>Incremento por variación de inventarios de Materia Primas, Materialesy Suministros para Producción</t>
  </si>
  <si>
    <t>43250-00000-000-000-000</t>
  </si>
  <si>
    <t>Incremento por variación de Almacenes de Materia Primas, Materialesy Suministros de Consumo</t>
  </si>
  <si>
    <t>43300-00000-000-000-000</t>
  </si>
  <si>
    <t>Disminución del Exceso de Estimaciones por Perdida o Deterioro u Obsolescencia</t>
  </si>
  <si>
    <t>43310-00000-000-000-000</t>
  </si>
  <si>
    <t>43400-00000-000-000-000</t>
  </si>
  <si>
    <t>Disminución del exceso de provisiones</t>
  </si>
  <si>
    <t>43410-00000-000-000-000</t>
  </si>
  <si>
    <t>43900-00000-000-000-000</t>
  </si>
  <si>
    <t>Otros ingresos y Beneficios Varios</t>
  </si>
  <si>
    <t>43920-00000-000-000-000</t>
  </si>
  <si>
    <t>Bonificaciones y Descuentos Obtenidos</t>
  </si>
  <si>
    <t>43930-00000-000-000-000</t>
  </si>
  <si>
    <t>Diferencis por Tipo de Cambios a Favor</t>
  </si>
  <si>
    <t>43940-00000-000-000-000</t>
  </si>
  <si>
    <t>Diferencias de Cotizaciones a Favor en Valores Negociables</t>
  </si>
  <si>
    <t>43950-00000-000-000-000</t>
  </si>
  <si>
    <t>Resultados por Posicion Monetaria</t>
  </si>
  <si>
    <t>43960-00000-000-000-000</t>
  </si>
  <si>
    <t>Utilidades por Patricipación Patrimonial</t>
  </si>
  <si>
    <t>43970-00000-000-000-000</t>
  </si>
  <si>
    <t>Diferencias por Restructuración de Deudas Pública a Favor</t>
  </si>
  <si>
    <t>43990-00000-000-000-000</t>
  </si>
  <si>
    <t>“Bajo protesta de decir verdad declaramos que los Estados Financieros y sus Notas son razonablemente correctos y son responsabilidad del emisor”</t>
  </si>
  <si>
    <t xml:space="preserve">Notas a los Estados Financieros </t>
  </si>
  <si>
    <t>Notas de Desglose</t>
  </si>
  <si>
    <t>I) NOTAS AL ESTADO DE ACTIVIDADES</t>
  </si>
  <si>
    <t>1. Explicar aquellas cuentas de los rubros que integran los grupos de: Ingresos de Gestión; Participaciones, Aportaciones, Convenios, Incentivos Derivados de la Colaboración Fiscal, Fondos distintos de Aportaciones, Transparencias, Asignaciones, Subsidios y Subvenciones, y Pensiones y Jubilaciones; y Otros Ingresos y Beneficios, que en lo individual representen el 15% o más del total del rubro al que corresponden.</t>
  </si>
  <si>
    <r>
      <t xml:space="preserve">     </t>
    </r>
    <r>
      <rPr>
        <b/>
        <sz val="11"/>
        <color theme="1"/>
        <rFont val="Calibri"/>
        <family val="2"/>
        <scheme val="minor"/>
      </rPr>
      <t>Ingresos y Otros Beneficios:</t>
    </r>
  </si>
  <si>
    <t xml:space="preserve">     Gastos y Otras Pérdidas:</t>
  </si>
  <si>
    <t>% Gasto</t>
  </si>
  <si>
    <t>51000-00000-000-000-000</t>
  </si>
  <si>
    <t>Gastos de Funcionamiento</t>
  </si>
  <si>
    <t>51100-00000-000-000-000</t>
  </si>
  <si>
    <t>Servicios Personales</t>
  </si>
  <si>
    <t>51110-00000-000-000-000</t>
  </si>
  <si>
    <t>Remuneraciones al Personal Permanente</t>
  </si>
  <si>
    <t>51120-00000-000-000-000</t>
  </si>
  <si>
    <t>Remuneraciones al Personal Transitorio</t>
  </si>
  <si>
    <t>51130-00000-000-000-000</t>
  </si>
  <si>
    <t>Remuneraciones Adicionales y Especiales</t>
  </si>
  <si>
    <t>51140-00000-000-000-000</t>
  </si>
  <si>
    <t>Seguridad Social</t>
  </si>
  <si>
    <t>51150-00000-000-000-000</t>
  </si>
  <si>
    <t>Otras Prestaciones Sociales y Economicas</t>
  </si>
  <si>
    <t>51160-00000-000-000-000</t>
  </si>
  <si>
    <t>51200-00000-000-000-000</t>
  </si>
  <si>
    <t>Materiales y Suministros</t>
  </si>
  <si>
    <t>51210-00000-000-000-000</t>
  </si>
  <si>
    <t>Materiales de Admón y Emisión de Doctos</t>
  </si>
  <si>
    <t>51220-00000-000-000-000</t>
  </si>
  <si>
    <t>Alimentos y Utensilios</t>
  </si>
  <si>
    <t>51230-00000-000-000-000</t>
  </si>
  <si>
    <t>Materias Primas y Materiales de Producción</t>
  </si>
  <si>
    <t>51240-00000-000-000-000</t>
  </si>
  <si>
    <t>Material de Construcción y Reparación</t>
  </si>
  <si>
    <t>51250-00000-000-000-000</t>
  </si>
  <si>
    <t>Productos Químico y Farmacéuticos</t>
  </si>
  <si>
    <t>51260-00000-000-000-000</t>
  </si>
  <si>
    <t>Combustibles, Lubricantes y Aditivos</t>
  </si>
  <si>
    <t>51270-00000-000-000-000</t>
  </si>
  <si>
    <t>Vestuarios, blancos, Prendas de Protección</t>
  </si>
  <si>
    <t>51290-00000-000-000-000</t>
  </si>
  <si>
    <t>Herramientas, Refacciones y Accesorios</t>
  </si>
  <si>
    <t>51300-00000-000-000-000</t>
  </si>
  <si>
    <t>Servicios Generales</t>
  </si>
  <si>
    <t>51310-00000-000-000-000</t>
  </si>
  <si>
    <t>Servicios Básicos</t>
  </si>
  <si>
    <t>51320-00000-000-000-000</t>
  </si>
  <si>
    <t>Servicios de Arrendamientos</t>
  </si>
  <si>
    <t>51330-00000-000-000-000</t>
  </si>
  <si>
    <t>Servicios Profesionales, Cientificos, Técnicos y Otros</t>
  </si>
  <si>
    <t>51340-00000-000-000-000</t>
  </si>
  <si>
    <t>Servicios Financieros Bancarios y Comerciales</t>
  </si>
  <si>
    <t>51350-00000-000-000-000</t>
  </si>
  <si>
    <t>Servicios de Instalación, Reparacion, Mantto y Conservación</t>
  </si>
  <si>
    <t>51360-00000-000-000-000</t>
  </si>
  <si>
    <t>Servicio de comunicación Social y Publicidad</t>
  </si>
  <si>
    <t>51370-00000-000-000-000</t>
  </si>
  <si>
    <t>Servicios de Traslados Y Viaticos</t>
  </si>
  <si>
    <t>51380-00000-000-000-000</t>
  </si>
  <si>
    <t>Servicios Oficiales</t>
  </si>
  <si>
    <t>51390-00000-000-000-000</t>
  </si>
  <si>
    <t>Otros Servicios Generales</t>
  </si>
  <si>
    <t>52000-00000-000-000-000</t>
  </si>
  <si>
    <t>Transferencias, Asignaciones, Subsidios y Otras Ayudas</t>
  </si>
  <si>
    <t>52400-00000-000-000-000</t>
  </si>
  <si>
    <t>Ayudas Sociales</t>
  </si>
  <si>
    <t>52440-00000-000-000-000</t>
  </si>
  <si>
    <t>52460-00000-000-000-000</t>
  </si>
  <si>
    <t>Donativos</t>
  </si>
  <si>
    <t>54000-00000-000-000-000</t>
  </si>
  <si>
    <t>Intereses, Comisiones y Otros Gastos de la Deuda Pública</t>
  </si>
  <si>
    <t>54100-00000-000-000-000</t>
  </si>
  <si>
    <t>Intereses, de la Deuda Pública.</t>
  </si>
  <si>
    <t>54110-00000-000-000-000</t>
  </si>
  <si>
    <t>Intereses de la deuda Publica</t>
  </si>
  <si>
    <t>54300-00000-000-000-000</t>
  </si>
  <si>
    <t>Otros gastos de la Deuda Pública</t>
  </si>
  <si>
    <t>54310-00000-000-000-000</t>
  </si>
  <si>
    <t>55000-00000-000-000-000</t>
  </si>
  <si>
    <t>Otros Gasto Y Perdidas Extraordinarias</t>
  </si>
  <si>
    <t>55100-00000-000-000-000</t>
  </si>
  <si>
    <t>Estimacion, Depreciaciones Deter. Obsolescencia</t>
  </si>
  <si>
    <t>55110-00000-000-000-000</t>
  </si>
  <si>
    <t>Estimación, De Activos Circulantes</t>
  </si>
  <si>
    <t>55130-00000-000-000-000</t>
  </si>
  <si>
    <t>Depreciación de Bienes Inmuebles</t>
  </si>
  <si>
    <t>55140-00000-000-000-000</t>
  </si>
  <si>
    <t>Depreciación de Infraestructura</t>
  </si>
  <si>
    <t>55150-00000-000-000-000</t>
  </si>
  <si>
    <t>Depreciación de Bienes Muebles</t>
  </si>
  <si>
    <t>55180-00000-000-000-000</t>
  </si>
  <si>
    <t>55900-00000-000-000-000</t>
  </si>
  <si>
    <t>Otros Gastos</t>
  </si>
  <si>
    <t>55910-00000-000-000-000</t>
  </si>
  <si>
    <t>Gastos de Ejercicios Anteriores</t>
  </si>
  <si>
    <t>56000-00000-000-000-000</t>
  </si>
  <si>
    <t>Inversión Pública</t>
  </si>
  <si>
    <t>56100-00000-000-000-000</t>
  </si>
  <si>
    <t>Inversión Pública no Capitalizada</t>
  </si>
  <si>
    <t>56110-00000-000-000-000</t>
  </si>
  <si>
    <t>Construcción en bienes no Capitalizables</t>
  </si>
  <si>
    <t>5000</t>
  </si>
  <si>
    <t>GASTOS Y OTRAS PERDIDAS</t>
  </si>
  <si>
    <t>II) NOTAS AL ESTADO DE SITUACIÓN FINANCIERA</t>
  </si>
  <si>
    <t>ACTIVO</t>
  </si>
  <si>
    <t xml:space="preserve">     Efectivo y Equivalentes</t>
  </si>
  <si>
    <t>1. Se informará acerca de los fondos con afectación específica, el tipo y monto de los mismos; de las inversiones temporales se revelará su tipo y monto.</t>
  </si>
  <si>
    <t>Tipo</t>
  </si>
  <si>
    <t xml:space="preserve">Clasificación a corto </t>
  </si>
  <si>
    <t>11141-51013-005-000-000</t>
  </si>
  <si>
    <t>Inversión Bancomer Cta 0186973663</t>
  </si>
  <si>
    <t>Pagare bancario rendimiento liquidable al vencimiento</t>
  </si>
  <si>
    <t>11141-51013-006-000-000</t>
  </si>
  <si>
    <t>Inversión Banamex Cta 70137313586</t>
  </si>
  <si>
    <t>Hasta 3 meses</t>
  </si>
  <si>
    <t>INVERSIONES TEMPORALES:</t>
  </si>
  <si>
    <t>FONDO CON AFECTACIÓN ESPECÍFICA</t>
  </si>
  <si>
    <t>Importe pendiente de cobro</t>
  </si>
  <si>
    <t>Montos sujetos a algún tipo de juicio</t>
  </si>
  <si>
    <t>1994 AL 2019</t>
  </si>
  <si>
    <t>Factibilidad de Cobro</t>
  </si>
  <si>
    <t>11220-00000-000-000-000</t>
  </si>
  <si>
    <t>Cuentas por cobrar por ventas de servicios</t>
  </si>
  <si>
    <t>Sin Juicio</t>
  </si>
  <si>
    <t>Poca Probabilidad de cobro</t>
  </si>
  <si>
    <t>Sub-Total (1)</t>
  </si>
  <si>
    <t>11230-00000-000-000-000</t>
  </si>
  <si>
    <t xml:space="preserve">Deudores Diversos por Cobrar a Corto Plazo </t>
  </si>
  <si>
    <t>Sub-Total (2)</t>
  </si>
  <si>
    <t>11290-0000-000-000-000</t>
  </si>
  <si>
    <t>Otros Derechos a Recibir Efectivo</t>
  </si>
  <si>
    <t>Sub-Total (3)</t>
  </si>
  <si>
    <t xml:space="preserve">Total </t>
  </si>
  <si>
    <t xml:space="preserve">     Derechos a recibir Efectivo y Equivalentes y Bienes o Servicios</t>
  </si>
  <si>
    <t>2. Por tipo de contribución se informará el monto que se encuentra pendiente de cobro y por recuperar de hasta cinco ejercicios anteriores, asimismo, se deberán considerar los montos sujetos a algún tipo de juicio con una antigüedad mayor a la señalada y la factibilidad de cobro.</t>
  </si>
  <si>
    <t xml:space="preserve">1.  Explicar aquella cuentas de los rubros que integran los grupos de : Gastos de Funcionamiento;Transferencias, Subsidios y Otras Ayudas; Participaciones y Aportaciones; Intereses, Comisiones y Otros Gastos de la Deuda Pública; Otros Gastos yPérdidas Extraordinarias, así como Inversión Pública, que en lo individual representen el 15% o más del total del rubro al que corresponden. </t>
  </si>
  <si>
    <t>3.  Se informará de manera agrupada, los derechos a recibir efectivo y equivalentes, y bienes o servicios, (excepto cuentas por cobrar de contribuciones e inversiones financieras) en una desagragación por su vencimiento en dás a 90, 180, menor o igual a 365 y mayor a 365. Adicionalmente, se informará de las características cualitativas relevantes que afecten a estas cuentas.</t>
  </si>
  <si>
    <t>90 Dias</t>
  </si>
  <si>
    <t>365 y Mas</t>
  </si>
  <si>
    <t>Montos Sujetos algun tipo de juicio</t>
  </si>
  <si>
    <t>11310-00000-000-000-000</t>
  </si>
  <si>
    <t>Anticipo por Adquisiciones de Bienes y Prestacion de Servicios a Corto Plazo</t>
  </si>
  <si>
    <t>Poca probabilidad de cobro</t>
  </si>
  <si>
    <t>11340-00000-000-000-000</t>
  </si>
  <si>
    <t>Anticipo a Contratistas por Obras Publicas a Corto Plazo</t>
  </si>
  <si>
    <t>Juicio Mercantil</t>
  </si>
  <si>
    <t>4.   Se clasificarán como inventarios los bienes disponibles para la transformación. Esta nota aplica para aquellos entes públicos que realicen algún proceso de transformación y/o elaboración de bienes . 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</si>
  <si>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Método</t>
  </si>
  <si>
    <t>11410-00000-000-000-000</t>
  </si>
  <si>
    <t>Inventarios de Mercancías para Venta</t>
  </si>
  <si>
    <r>
      <t xml:space="preserve">Primeras Entradas Primeras Salidas </t>
    </r>
    <r>
      <rPr>
        <b/>
        <sz val="10"/>
        <color theme="1"/>
        <rFont val="Arial"/>
        <family val="2"/>
      </rPr>
      <t>(PEPS)</t>
    </r>
  </si>
  <si>
    <t>11420-00000-000-000-000</t>
  </si>
  <si>
    <t>Inventarios de Mercancías Terminadas</t>
  </si>
  <si>
    <t>11430-00000-000-000-000</t>
  </si>
  <si>
    <t>Inventarios de Mercancías en proceso de Elaboración</t>
  </si>
  <si>
    <t>11440-00000-000-000-000</t>
  </si>
  <si>
    <t>Inventarios de Materias Primas , materiales y suministros para su producción</t>
  </si>
  <si>
    <t>11450-00000-000-000-000</t>
  </si>
  <si>
    <t>Bienes en Transito</t>
  </si>
  <si>
    <t xml:space="preserve">     Inventarios</t>
  </si>
  <si>
    <t xml:space="preserve">     Almacenes</t>
  </si>
  <si>
    <t>5.  De la cuenta Almacenes se informará acerca del método de valuación, así como la conveniencia de su aplicación. Adicionalmente, se revelará el impacto en la información financiera por cambios en el método.</t>
  </si>
  <si>
    <t>11511-00000-000-000-000</t>
  </si>
  <si>
    <t>Materiales de Administración</t>
  </si>
  <si>
    <t>11513-00000-000-000-000</t>
  </si>
  <si>
    <t>Materiales y Arts de Construcción</t>
  </si>
  <si>
    <t>11514-00000-000-000-000</t>
  </si>
  <si>
    <t>Productos Químicos y Farmacéuticos</t>
  </si>
  <si>
    <t>11515-00000-000-000-000</t>
  </si>
  <si>
    <t>Combustibles y Lubricantes</t>
  </si>
  <si>
    <t>11516-00000-000-000-000</t>
  </si>
  <si>
    <t>Vestuarios, Blancos y Prendas de protección</t>
  </si>
  <si>
    <t>11518-00000-000-000-000</t>
  </si>
  <si>
    <t>11519-00000-000-000-000</t>
  </si>
  <si>
    <t>Materias Primas y Materiales</t>
  </si>
  <si>
    <t xml:space="preserve">     Inversiones Financieras</t>
  </si>
  <si>
    <t>6.   De la cuenta Fideicomisos, Mandatos y Contratos Análogos se informarán los recursos asignados por tipo y monto, y características significativas que tengan o puedan tener alguna incidencia en las mismas.</t>
  </si>
  <si>
    <t>Características</t>
  </si>
  <si>
    <t>Nombre del Fideicomiso</t>
  </si>
  <si>
    <t>Objeto del Fideicomiso</t>
  </si>
  <si>
    <t>12130-00000-000-000-000</t>
  </si>
  <si>
    <t>Fideicomisos, Mandatos y Contratos Análogos</t>
  </si>
  <si>
    <t>Total:</t>
  </si>
  <si>
    <t>7.   Se informarán los saldos e integraciónde las cuentas: Participaciones y Aportaciones de Capital, Inversiones a Largo Plazo y Títulos y Valores a Largo Plazo.</t>
  </si>
  <si>
    <t>Ente público</t>
  </si>
  <si>
    <t>12110-00000-000-000-000</t>
  </si>
  <si>
    <t>Inversiones a Largo Plazo</t>
  </si>
  <si>
    <t>12120-00000-000-000-000</t>
  </si>
  <si>
    <t>Títulos y Valores a Largo Plazo</t>
  </si>
  <si>
    <t>12140-00000-000-000-000</t>
  </si>
  <si>
    <t>Participaciones y Aportaciones de Capital</t>
  </si>
  <si>
    <t xml:space="preserve">     Bienes Muebles, e Inmuebles e Intangibles</t>
  </si>
  <si>
    <t>8.    Se informará de manera agrupada por cuenta, los rubros de Bienes Muebles e Inmuebles, el monto de la cuenta y de la depreciación del ejercicio y la acumulada, el método de depreciación, tasas determinadas y los criterios de aplicación de los mismos. Asimismo, se informará de las características significativas del estado en que se encuentren los activos.</t>
  </si>
  <si>
    <t>Depreciación</t>
  </si>
  <si>
    <t>Depreciación Acumulada</t>
  </si>
  <si>
    <t>Método de Depreciación</t>
  </si>
  <si>
    <t>Tasa</t>
  </si>
  <si>
    <t>12310-00000-000-000-000</t>
  </si>
  <si>
    <t>Terrenos</t>
  </si>
  <si>
    <t>12320-00000-000-000-000</t>
  </si>
  <si>
    <t>Viviendas</t>
  </si>
  <si>
    <t>12330-00000-000-000-000</t>
  </si>
  <si>
    <t>Edificios no Habitacionales</t>
  </si>
  <si>
    <t>Linea Recta</t>
  </si>
  <si>
    <t>Regular Estado</t>
  </si>
  <si>
    <t>12340-00000-000-000-000</t>
  </si>
  <si>
    <t>Infraestructura</t>
  </si>
  <si>
    <t>12350-00000-000-000-000</t>
  </si>
  <si>
    <t>Construcciones en Proceso en Bienes de Dominio Público</t>
  </si>
  <si>
    <t>Bienes Muebles:</t>
  </si>
  <si>
    <t>Bienes Muebles</t>
  </si>
  <si>
    <t>12410-00000-000-000-000</t>
  </si>
  <si>
    <t>Mobiliario y Eqpo de Administración</t>
  </si>
  <si>
    <t>12420-00000-000-000-000</t>
  </si>
  <si>
    <t>Mobiliario y Eqpo Educacional y Recreativo</t>
  </si>
  <si>
    <t>12430-00000-000-000-000</t>
  </si>
  <si>
    <t>Instrumental Médico y de Laboratorio</t>
  </si>
  <si>
    <t>12440-00000-000-000-000</t>
  </si>
  <si>
    <t>Vehículos y equipo transporte</t>
  </si>
  <si>
    <t>12460-00000-000-000-000</t>
  </si>
  <si>
    <t>Maquinaria y otros Eqpos y Herramientas</t>
  </si>
  <si>
    <t>Total de la Depreciación Acumulada</t>
  </si>
  <si>
    <t xml:space="preserve">               Bienes Inmuebles :</t>
  </si>
  <si>
    <t>Intangibles y Diferidos</t>
  </si>
  <si>
    <t>Amortización</t>
  </si>
  <si>
    <t>Amortización Acumulada</t>
  </si>
  <si>
    <t>Método de Amortización</t>
  </si>
  <si>
    <t>12500-00000-000-000-000</t>
  </si>
  <si>
    <t>Activos Intangibles</t>
  </si>
  <si>
    <t>12510-00000-000-000-000</t>
  </si>
  <si>
    <t>Sofware</t>
  </si>
  <si>
    <t>Sin Metodo</t>
  </si>
  <si>
    <t>12520-00000-000-000-000</t>
  </si>
  <si>
    <t>Patentes, Marcas y derechos</t>
  </si>
  <si>
    <t>12530-00000-000-000-000</t>
  </si>
  <si>
    <t>Concesiones y franquicias</t>
  </si>
  <si>
    <t>12540-00000-000-000-000</t>
  </si>
  <si>
    <t>Licencias</t>
  </si>
  <si>
    <t>12590-00000-000-000-000</t>
  </si>
  <si>
    <t>Otros Intangibles</t>
  </si>
  <si>
    <t>12700-00000-000-000-000</t>
  </si>
  <si>
    <t>Activo Diferido</t>
  </si>
  <si>
    <t>12710-00000-000-000-000</t>
  </si>
  <si>
    <t>Estudios y Evaluaciones de proyectos</t>
  </si>
  <si>
    <t>12720-00000-000-000-000</t>
  </si>
  <si>
    <t>Derechos sobre bienes en régimen de arrendamiento financiero</t>
  </si>
  <si>
    <t>12730-00000-000-000-000</t>
  </si>
  <si>
    <t>Gastos pagados x adelantado a largo plazo</t>
  </si>
  <si>
    <t>12740-00000-000-000-000</t>
  </si>
  <si>
    <t>Anticipo a largo plazo</t>
  </si>
  <si>
    <t>12750-00000-000-000-000</t>
  </si>
  <si>
    <t>Beneficios al retiro de empleados pagados x anticipado</t>
  </si>
  <si>
    <t>12790-00000-000-000-000</t>
  </si>
  <si>
    <t>Otros Activos Diferidos</t>
  </si>
  <si>
    <t xml:space="preserve">     Estimaciones y Deterioros</t>
  </si>
  <si>
    <t>10.   Se informarán los criterios utilizados para la determinación de las estimaciones; por ejemplo: estimación de cuentas incobrables, estimación por deterioro de inventarios, deterioro de bienes y cualquier otra que aplique.</t>
  </si>
  <si>
    <t>Criterios para la Determinación de las Estimaciones</t>
  </si>
  <si>
    <t>Estimación Cuentas Incobrables Ingresos por venta de servicios</t>
  </si>
  <si>
    <t>Se aplica el 5% a la facturación de ejercicios anteriores al ejercicio fiscal 2022 el cual fue aprobado mediante junta de consejo en noviembre del 2005 y se afecta a resultados.</t>
  </si>
  <si>
    <t>(especificar otras)</t>
  </si>
  <si>
    <t>“Bajo protesta de decir verdad declaramos que los Estados Financieros y sus Notas son razonablemente correctos y son  responsabilidad del emisor”</t>
  </si>
  <si>
    <t xml:space="preserve">     Otros Activos</t>
  </si>
  <si>
    <t>11.   De las cuentas de otros activos se informará por tipo circulante o no circulante, los montos totales asociados y sus características cualitativas significativas que les impacte financieramente</t>
  </si>
  <si>
    <t xml:space="preserve">          Otros Activos Circulantes.</t>
  </si>
  <si>
    <t>Naturaleza</t>
  </si>
  <si>
    <t>Caracteristicas</t>
  </si>
  <si>
    <t>11910-00000-000-000-000</t>
  </si>
  <si>
    <t>Valores en Garantía</t>
  </si>
  <si>
    <t>11920-00000-000-000-000</t>
  </si>
  <si>
    <t>Bienes en Garantía (Excluye Depósitos en Garantía)</t>
  </si>
  <si>
    <t>11930-00000-000-000-000</t>
  </si>
  <si>
    <t xml:space="preserve">Bienes Derivados de Embargos, Decomisos, Aseguramientos y Dación en Pagos </t>
  </si>
  <si>
    <t>11940-00000-000-000-000</t>
  </si>
  <si>
    <t>Adquisición con Fondos de Terceros</t>
  </si>
  <si>
    <t>12910-00000-000-000-000</t>
  </si>
  <si>
    <t>Bienes en Concesión</t>
  </si>
  <si>
    <t>12920-00000-000-000-000</t>
  </si>
  <si>
    <t>Bienes en Arrendamiento Financiero.</t>
  </si>
  <si>
    <t>12930-00000-000-000-000</t>
  </si>
  <si>
    <t>Bienes en Comodato</t>
  </si>
  <si>
    <t xml:space="preserve">          Otros Activos No Circulantes.</t>
  </si>
  <si>
    <t>Pasivo</t>
  </si>
  <si>
    <t xml:space="preserve">     Cuentas y Documentos por Pagar</t>
  </si>
  <si>
    <t>1.-   Se elaborará una relación de las cuentas y documentos por pagar en una desagregación por su vencimiento en días a 90, 180, menor a igual a 365 y mayor a 365. Asimismo, se informará sobre la factibilidad del pago de dichos pasivos.</t>
  </si>
  <si>
    <t>21100-00000-000-000-000</t>
  </si>
  <si>
    <t>Cuentas por Pagar.</t>
  </si>
  <si>
    <t>21110-00000-000-000-000</t>
  </si>
  <si>
    <t>Servicios Personales a Corto Plazo.</t>
  </si>
  <si>
    <t>21120-00000-000-000-000</t>
  </si>
  <si>
    <t>Proveedores por Pagar a Corto Plazo.</t>
  </si>
  <si>
    <t>21130-00000-000-000-000</t>
  </si>
  <si>
    <t>Contratistas por Pagar a Corto Plazo.</t>
  </si>
  <si>
    <t>21140-00000-000-000-000</t>
  </si>
  <si>
    <t xml:space="preserve">Partcipaciones y aportaciones por pagar a corto plazo </t>
  </si>
  <si>
    <t>21150-00000-000-000-000</t>
  </si>
  <si>
    <t xml:space="preserve">Transferencias otorgadas para pagar a corto plazo </t>
  </si>
  <si>
    <t>21160-00000-000-000-000</t>
  </si>
  <si>
    <t>Ints. y comisiones y otros gastos de la deuda publica a corto plazo.</t>
  </si>
  <si>
    <t>21170-00000-000-000-000</t>
  </si>
  <si>
    <t>Retenc. y Contribuciones por Pagar a Corto Plazo</t>
  </si>
  <si>
    <t>21180-00000-000-000-000</t>
  </si>
  <si>
    <t xml:space="preserve">Dev. de la ley de ingresos por pagar a corto plazo. </t>
  </si>
  <si>
    <t>21190-00000-000-000-000</t>
  </si>
  <si>
    <t>Otras Cuentas por pagar.</t>
  </si>
  <si>
    <t>.</t>
  </si>
  <si>
    <t>“Bajo protesta de decir verdad declaramos que los Estados Financieros y sus Notas son razonablemente correctos y responsabilidad del emisor”</t>
  </si>
  <si>
    <t xml:space="preserve">     Fondos y Bienes de Terceros en Garantía y/o Administación</t>
  </si>
  <si>
    <t>2.   Se infromará de manera agrupada los recursos localizados en Fondos de Bienes de Terceros en Garantía y/o Administración a corto y largo plazo, así como la naturaleza de dichos recursos y sus características cualitativas significativas que les afecten o puedieran afectarles financieramente.</t>
  </si>
  <si>
    <t>Características cualitativas</t>
  </si>
  <si>
    <t>21610-00000-000-000-000</t>
  </si>
  <si>
    <t>Fondos en garantía a corto plazo</t>
  </si>
  <si>
    <t>21620-00000-000-000-000</t>
  </si>
  <si>
    <t>Fondos en administarción a corto plazo</t>
  </si>
  <si>
    <t>21630-00000-000-000-000</t>
  </si>
  <si>
    <t>Fondos Contingentes a corto plazo</t>
  </si>
  <si>
    <t>21640-00000-000-000-000</t>
  </si>
  <si>
    <t>Fondos de fideicomisos, mandatos y análogos a corto plazo</t>
  </si>
  <si>
    <t>21650-00000-000-000-000</t>
  </si>
  <si>
    <t>Otros fondos de terceros a corto plazo</t>
  </si>
  <si>
    <t>22510-00000-000-000-000</t>
  </si>
  <si>
    <t>Fondos en garantía a Largo Plazo</t>
  </si>
  <si>
    <t>22520-00000-000-000-000</t>
  </si>
  <si>
    <t>Fondos en administarción a Largo Plazo</t>
  </si>
  <si>
    <t>22530-00000-000-000-000</t>
  </si>
  <si>
    <t>Fondos contingentes a Largo Plazo</t>
  </si>
  <si>
    <t>22540-00000-000-000-000</t>
  </si>
  <si>
    <t>Fondos de fideicomisos, mandatos y contratos análogos a largo Plazo</t>
  </si>
  <si>
    <t xml:space="preserve">     Pasivos Diferidos </t>
  </si>
  <si>
    <t>3.   Se informará de las cuentas de los pasivos diferidos por tipo, monto y naturaleza, así como las características significativas que les impacten o pudieran impactarles financieramente.</t>
  </si>
  <si>
    <t>21510-00000-000-000-000</t>
  </si>
  <si>
    <t>Ingresos Cobrados por Adelantado a corto plazo</t>
  </si>
  <si>
    <t>Particulares</t>
  </si>
  <si>
    <t>21520-00000-000-000-000</t>
  </si>
  <si>
    <t>Intereses Cobrados por Adelantado a corto plazo</t>
  </si>
  <si>
    <t>21590-00000-000-000-000</t>
  </si>
  <si>
    <t>Otros pasivos diferidos a corto plazo</t>
  </si>
  <si>
    <t xml:space="preserve">     Provisiones</t>
  </si>
  <si>
    <t>4.   Se informará de las cuentas de los pasivos diferidos por tipo, monto y naturaleza, así como las características significativas que les impacten o pudieran impactarles financieramente.</t>
  </si>
  <si>
    <t>21700-00000-000-000-000</t>
  </si>
  <si>
    <t>Provisiones a Corto Plazo</t>
  </si>
  <si>
    <t>21710-00000-000-000-000</t>
  </si>
  <si>
    <t>Provisiones para Demandas y Juicios Corto Plazo</t>
  </si>
  <si>
    <t>21720-00000-000-000-000</t>
  </si>
  <si>
    <t>Provisiones para Contingencias Corto Plazo</t>
  </si>
  <si>
    <t>21790-00000-000-000-000</t>
  </si>
  <si>
    <t>Otras Provisiones a Corto Plazo</t>
  </si>
  <si>
    <t xml:space="preserve">     Otros Pasivos</t>
  </si>
  <si>
    <t>5.   De las cuentas de otros pasivos se informará por tipo circulante o no circulante, los montos totales y sus características cualitativas que les impanten financieramente.</t>
  </si>
  <si>
    <t>21910-00000-000-000-000</t>
  </si>
  <si>
    <t>Ingresos por Clasificar</t>
  </si>
  <si>
    <t>21920-00000-000-000-000</t>
  </si>
  <si>
    <t>Recaudacion por Participar</t>
  </si>
  <si>
    <t>21990-00000-000-000-000</t>
  </si>
  <si>
    <t>Otros Pasivos Circulantes</t>
  </si>
  <si>
    <r>
      <t xml:space="preserve">III) </t>
    </r>
    <r>
      <rPr>
        <b/>
        <sz val="12"/>
        <color theme="1"/>
        <rFont val="Calibri"/>
        <family val="2"/>
        <scheme val="minor"/>
      </rPr>
      <t>N</t>
    </r>
    <r>
      <rPr>
        <b/>
        <sz val="11"/>
        <color theme="1"/>
        <rFont val="Calibri"/>
        <family val="2"/>
        <scheme val="minor"/>
      </rPr>
      <t xml:space="preserve">OTAS AL </t>
    </r>
    <r>
      <rPr>
        <b/>
        <sz val="12"/>
        <color theme="1"/>
        <rFont val="Calibri"/>
        <family val="2"/>
        <scheme val="minor"/>
      </rPr>
      <t>E</t>
    </r>
    <r>
      <rPr>
        <b/>
        <sz val="11"/>
        <color theme="1"/>
        <rFont val="Calibri"/>
        <family val="2"/>
        <scheme val="minor"/>
      </rPr>
      <t xml:space="preserve">STADO DE </t>
    </r>
    <r>
      <rPr>
        <b/>
        <sz val="12"/>
        <color theme="1"/>
        <rFont val="Calibri"/>
        <family val="2"/>
        <scheme val="minor"/>
      </rPr>
      <t>V</t>
    </r>
    <r>
      <rPr>
        <b/>
        <sz val="11"/>
        <color theme="1"/>
        <rFont val="Calibri"/>
        <family val="2"/>
        <scheme val="minor"/>
      </rPr>
      <t xml:space="preserve">ARIARIÓN EN LA </t>
    </r>
    <r>
      <rPr>
        <b/>
        <sz val="12"/>
        <color theme="1"/>
        <rFont val="Calibri"/>
        <family val="2"/>
        <scheme val="minor"/>
      </rPr>
      <t>H</t>
    </r>
    <r>
      <rPr>
        <b/>
        <sz val="11"/>
        <color theme="1"/>
        <rFont val="Calibri"/>
        <family val="2"/>
        <scheme val="minor"/>
      </rPr>
      <t xml:space="preserve">ACIENDA </t>
    </r>
    <r>
      <rPr>
        <b/>
        <sz val="12"/>
        <color theme="1"/>
        <rFont val="Calibri"/>
        <family val="2"/>
        <scheme val="minor"/>
      </rPr>
      <t>P</t>
    </r>
    <r>
      <rPr>
        <b/>
        <sz val="11"/>
        <color theme="1"/>
        <rFont val="Calibri"/>
        <family val="2"/>
        <scheme val="minor"/>
      </rPr>
      <t>ÚBLICA</t>
    </r>
  </si>
  <si>
    <t>1.   Se informará de manera agrupada, acerca de las modificaciones al patrimonio contribuido por tipo, naturaleza y monto.</t>
  </si>
  <si>
    <t>Saldo Inicial</t>
  </si>
  <si>
    <t>Saldo Final</t>
  </si>
  <si>
    <t>Modificación</t>
  </si>
  <si>
    <t>Informe</t>
  </si>
  <si>
    <t>31100-00000-000-000-000</t>
  </si>
  <si>
    <t>En el periodo que se informa no hubo variaciones al Patrimonio Contribuido</t>
  </si>
  <si>
    <t>31200-00000-000-000-000</t>
  </si>
  <si>
    <t>Donación de Capital</t>
  </si>
  <si>
    <t>Donación</t>
  </si>
  <si>
    <t>Estatal, Privada</t>
  </si>
  <si>
    <t>31300-00000-000-000-000</t>
  </si>
  <si>
    <t>Actualización de la Hacienda Pública/Patrimonio</t>
  </si>
  <si>
    <t>2.   Se informará de manera agrupada, acerca del monto y procedencia de los recursos que modifiquen al patrimonio generado.</t>
  </si>
  <si>
    <t>32100-00000-000-000-000</t>
  </si>
  <si>
    <t>Resultado Del Ejercicio ( Ahorro/ Desahorro )</t>
  </si>
  <si>
    <t>Actualización de Hacienda</t>
  </si>
  <si>
    <t>Federal, Estatal y Recursos Propios</t>
  </si>
  <si>
    <t>32200-00000-000-000-000</t>
  </si>
  <si>
    <t>Resultado Del Ejercicios Anteriores</t>
  </si>
  <si>
    <t>Federal Estatal, Municipal y Recursos Propios</t>
  </si>
  <si>
    <t>32310-00000-000-000-000</t>
  </si>
  <si>
    <t>32320-00000-000-000-000</t>
  </si>
  <si>
    <t>32390-00000-000-000-000</t>
  </si>
  <si>
    <t>Revaluos de Bienes e Inmuebles</t>
  </si>
  <si>
    <t>Revaluos de Bienes Muebles</t>
  </si>
  <si>
    <t>Otros Revaluos</t>
  </si>
  <si>
    <t>Recursos Propios</t>
  </si>
  <si>
    <t>32520-00000-000-000-000</t>
  </si>
  <si>
    <t>Cambio por Errores Contables</t>
  </si>
  <si>
    <t>Subtotal</t>
  </si>
  <si>
    <t>"Bajo protesta de decir verdad declaramos que los Estados Financieros y sus Notas son razonablemente correctos y son responsabilidad del emisor"</t>
  </si>
  <si>
    <r>
      <t xml:space="preserve">IV) </t>
    </r>
    <r>
      <rPr>
        <b/>
        <sz val="12"/>
        <color theme="1"/>
        <rFont val="Calibri"/>
        <family val="2"/>
        <scheme val="minor"/>
      </rPr>
      <t>N</t>
    </r>
    <r>
      <rPr>
        <b/>
        <sz val="11"/>
        <color theme="1"/>
        <rFont val="Calibri"/>
        <family val="2"/>
        <scheme val="minor"/>
      </rPr>
      <t xml:space="preserve">OTAS AL </t>
    </r>
    <r>
      <rPr>
        <b/>
        <sz val="12"/>
        <color theme="1"/>
        <rFont val="Calibri"/>
        <family val="2"/>
        <scheme val="minor"/>
      </rPr>
      <t>E</t>
    </r>
    <r>
      <rPr>
        <b/>
        <sz val="11"/>
        <color theme="1"/>
        <rFont val="Calibri"/>
        <family val="2"/>
        <scheme val="minor"/>
      </rPr>
      <t xml:space="preserve">STADO DE </t>
    </r>
    <r>
      <rPr>
        <b/>
        <sz val="12"/>
        <color theme="1"/>
        <rFont val="Calibri"/>
        <family val="2"/>
        <scheme val="minor"/>
      </rPr>
      <t>F</t>
    </r>
    <r>
      <rPr>
        <b/>
        <sz val="11"/>
        <color theme="1"/>
        <rFont val="Calibri"/>
        <family val="2"/>
        <scheme val="minor"/>
      </rPr>
      <t xml:space="preserve">LUJO DE </t>
    </r>
    <r>
      <rPr>
        <b/>
        <sz val="12"/>
        <color theme="1"/>
        <rFont val="Calibri"/>
        <family val="2"/>
        <scheme val="minor"/>
      </rPr>
      <t>E</t>
    </r>
    <r>
      <rPr>
        <b/>
        <sz val="11"/>
        <color theme="1"/>
        <rFont val="Calibri"/>
        <family val="2"/>
        <scheme val="minor"/>
      </rPr>
      <t>FECTIVO</t>
    </r>
  </si>
  <si>
    <t>Concepto</t>
  </si>
  <si>
    <t xml:space="preserve">Efectivo </t>
  </si>
  <si>
    <t>11110-00000-000-000-000</t>
  </si>
  <si>
    <t>Efectivo</t>
  </si>
  <si>
    <t>Bancos - Tesorería</t>
  </si>
  <si>
    <t>11120-00000-000-000-000</t>
  </si>
  <si>
    <t>Bancos/tesoreria</t>
  </si>
  <si>
    <t>Bancos - Dependencias</t>
  </si>
  <si>
    <t>11130-00000-000-000-000</t>
  </si>
  <si>
    <t>Bancos/Dependencias y otros</t>
  </si>
  <si>
    <t>Inversiones Temporales (hasta 3 meses)</t>
  </si>
  <si>
    <t>11140-00000-000-000-000</t>
  </si>
  <si>
    <t xml:space="preserve">Inversiones temporales </t>
  </si>
  <si>
    <t>Fondos con  afecación específica</t>
  </si>
  <si>
    <t>11150-00000-000-000-000</t>
  </si>
  <si>
    <t>Fondos con efectaciones especificas</t>
  </si>
  <si>
    <t>11160-00000-000-000-000</t>
  </si>
  <si>
    <t>Total efectivo y equivalente</t>
  </si>
  <si>
    <t>Efectivo y Equivalente</t>
  </si>
  <si>
    <t>Depósitos de Fondos de Terceros en garantía y/o Administración</t>
  </si>
  <si>
    <t>Otros Efectivos y Equivalentes</t>
  </si>
  <si>
    <t>11190-00000-000-000-000</t>
  </si>
  <si>
    <t>2.-   Detallar las adquisiciones de las Actividades de Inversión efectivamente pagadas, respecto del apartado de aplicación.</t>
  </si>
  <si>
    <t>Adquisiciones de Actividades de Inversión efectivamente pagadas</t>
  </si>
  <si>
    <t>Bienes Inmuebles, Infraestructura y Construccion</t>
  </si>
  <si>
    <t>Edificio No Habitacionales</t>
  </si>
  <si>
    <t>Construcciones en Proceso de Dom Publico</t>
  </si>
  <si>
    <t>Construcciones en Proceso en Bienes Propios</t>
  </si>
  <si>
    <t>Otros Bienes Inmuebles</t>
  </si>
  <si>
    <t>Mobiliario y Equipo de Administración</t>
  </si>
  <si>
    <t>Mobiliario y Equipo Educacional y Recrativo</t>
  </si>
  <si>
    <t>Equipo e Instrumental MédIco y de Laboratorio</t>
  </si>
  <si>
    <t>Vehículos y Equipo de Transporte</t>
  </si>
  <si>
    <t>Equipo de Defensa y Seguridad</t>
  </si>
  <si>
    <t>Maquinaria y Otros Eqpo y herramientas</t>
  </si>
  <si>
    <t>Colecciones, Obras de Arte y Objetos Valiosos</t>
  </si>
  <si>
    <t>ActIvos Biologicos</t>
  </si>
  <si>
    <t>Patentes Marcas y Derechos</t>
  </si>
  <si>
    <t>Concesiones y Franquicias</t>
  </si>
  <si>
    <t>Otros Activos Intangibles</t>
  </si>
  <si>
    <t>"Bajo protesta de decir verdad declaramos que los Estados Financieros y sus Notas son razonablemente correctos y son responsabilidad del emisor.</t>
  </si>
  <si>
    <t>3.   Presentar la Conciliación de los Flujos de Efectivo Netos de las Actividades de Operación y los Saldos de Resultados del Ejercicio (Ahorro/Desahorro).</t>
  </si>
  <si>
    <t>Resultados del Ejercicio Ahorro/Desahorro</t>
  </si>
  <si>
    <t>Movimientos de partidas (o rubros) que no afectan al efectivo</t>
  </si>
  <si>
    <t>Incremento en provisiones</t>
  </si>
  <si>
    <t>Incremento en Inversiones producido por revaluación</t>
  </si>
  <si>
    <t>Ganacia/pérdida en venta Bienes Muebles, Inmuebles e Intangibles.</t>
  </si>
  <si>
    <t>Intereses , Comisiones y Otros Gastos de la Deuda Publica</t>
  </si>
  <si>
    <t>Incremento de Cuentas por Cobrar</t>
  </si>
  <si>
    <t>Flujos de Efectivo Netos de las Actividades de Operación</t>
  </si>
  <si>
    <t>V) CONCILIACIÓN ENTRE LOS INGRESOS PRESUPUESTARIOS Y CONTABLES, ASI COMO ENTRE LOS EGRESOS PRESUPUESTARIOS Y LOS GASTOS CONTABLES.</t>
  </si>
  <si>
    <t>NOTAS DE MEMORIA (CUENTAS DE ORDEN)</t>
  </si>
  <si>
    <t>Las notas de Memoria contendrán información sobre las cuentas de orden tanto contables como presupuestarías que se utilizan para registrar movimientos de valores que no afecten o modifiquen el Estado de Situación Financieradel ente público; sin embargo, su incorporación es necesaria con fines derecordatorio, de control y en general sobre los aspectos administrativos, o bien, para consignar sus derechos o responsabilidades contingentes que puedan, o no presentarse en el futuro.</t>
  </si>
  <si>
    <t>Cuentas de Orden Contable:</t>
  </si>
  <si>
    <t>Valores</t>
  </si>
  <si>
    <t>Emisión de Obligaciones</t>
  </si>
  <si>
    <t>Avales y Garantías</t>
  </si>
  <si>
    <t>Juicios</t>
  </si>
  <si>
    <t>Inversión Mediante Proyectos para Presentación de Servicios (PPS) y Similares</t>
  </si>
  <si>
    <t>Bienes Concesionados o en Comodato</t>
  </si>
  <si>
    <t>Se informará:</t>
  </si>
  <si>
    <t>1.  Los valores en custodia de instrumentos prestados o formadores de mercado e instrumentos de crédito recibidos en garantía de los formadores de mercado u otros</t>
  </si>
  <si>
    <t>2.  Por tipo de emisión de instrumento: monto, tasa y vencimiento.</t>
  </si>
  <si>
    <t>3.   Los contratos firmados de construcciones por tipo de contrato.</t>
  </si>
  <si>
    <t>Num.</t>
  </si>
  <si>
    <t>Fecha de origen de la obligación</t>
  </si>
  <si>
    <t>Autoridad ante la que se gestiona</t>
  </si>
  <si>
    <t>Estatus de la obligación</t>
  </si>
  <si>
    <t>Monto estimado de la obligación</t>
  </si>
  <si>
    <t>Demandas judiciales en proceso</t>
  </si>
  <si>
    <t>JUICIOS LABORALES</t>
  </si>
  <si>
    <t>Primera Junta Local de Conciliación y Arbitraje.</t>
  </si>
  <si>
    <t>Ejecución.</t>
  </si>
  <si>
    <t>Segunda Junta Local de conciliación y arbitraje.</t>
  </si>
  <si>
    <t>Desahogo de Pruebas.</t>
  </si>
  <si>
    <t>Alegatos.</t>
  </si>
  <si>
    <t>Emplazamiento.</t>
  </si>
  <si>
    <t>Pendiente Audiencia de Demanda y Excepción</t>
  </si>
  <si>
    <t>N/D</t>
  </si>
  <si>
    <t>Falta Emplazar.</t>
  </si>
  <si>
    <t>Segunda Junta Local de Conciliación y Arbitraje.</t>
  </si>
  <si>
    <t>Falta Emplazamiento</t>
  </si>
  <si>
    <t>Proyecto de Laudo.</t>
  </si>
  <si>
    <t>Audencia de Demanda y Excepciones.Pruebas y Resolución</t>
  </si>
  <si>
    <t>Pendiente de Emplazar.</t>
  </si>
  <si>
    <t xml:space="preserve">Se Remitio por Incompetenciaal Tribunal de Conciliacion </t>
  </si>
  <si>
    <t>Pendiente de Resolver Incidencia de Competencia</t>
  </si>
  <si>
    <t>Junta Federal de Conciliación y Arbitraje.</t>
  </si>
  <si>
    <t>Audiencia Incidental de Competencia</t>
  </si>
  <si>
    <t>Desahogo de Audiencia Bifasica.</t>
  </si>
  <si>
    <t>Se Remitio por Incompetenciaal Tribunal de Conciliacion  de Conciliacón y Arbitraje del Estado</t>
  </si>
  <si>
    <t>Pendiente se Señale fecha y Hora para Audiencia de Pruebas</t>
  </si>
  <si>
    <t>Pendiente Resolver Incidente de Competencia.</t>
  </si>
  <si>
    <t>Primera Junta Local de Conciliación y Arbitraje</t>
  </si>
  <si>
    <t>Pendiente Audiencia de Demanda y Excepcion</t>
  </si>
  <si>
    <t xml:space="preserve">Ejecución. </t>
  </si>
  <si>
    <t>Laudo</t>
  </si>
  <si>
    <t>Se Remitio por Incompetencia al Tribunal de Conciliacion  de Conciliacón y Arbitraje del Estado</t>
  </si>
  <si>
    <t>Pendiente de Aidencia de Demanda y Excepciones.</t>
  </si>
  <si>
    <t>Pendiente por Resolver Incidente de Competencia.</t>
  </si>
  <si>
    <t>Segunda Junta Local de Conciliación y Arbitraje</t>
  </si>
  <si>
    <t>Tribunal de Conciliacón y Arbitraje.</t>
  </si>
  <si>
    <t>Pendiente Admisorio de Pruebas.</t>
  </si>
  <si>
    <t>Pendiente Audencia de Demanda y Excepciones.</t>
  </si>
  <si>
    <t>Pendiente Emision de Resolución al Incidente de Compentencia .</t>
  </si>
  <si>
    <t>Ofrecimiento y Admisión de Pruebas.</t>
  </si>
  <si>
    <t>Conciliación, Demanda y Excepciones.</t>
  </si>
  <si>
    <t>Tribunal de Conciliación y Arbitraje.</t>
  </si>
  <si>
    <t>Contestacion de Demanda.</t>
  </si>
  <si>
    <t>Audiencia Bifasica.</t>
  </si>
  <si>
    <t>Audiencia Pruebas y Resoluciones.</t>
  </si>
  <si>
    <t>Audiencia Demanda Contestacion y Recepcion de Pruebas.</t>
  </si>
  <si>
    <t>Audiencia de Conciliacion Demandas y Excepciones.</t>
  </si>
  <si>
    <t>Audiencia, Demanda Contestacion, Ofrecimiento y Recepcion de Pruebas.</t>
  </si>
  <si>
    <t>Segunda Junta Local de Conciliacion y Arbitraje</t>
  </si>
  <si>
    <t>Etapa de Ofrecimiento de Pruebas.</t>
  </si>
  <si>
    <t>Audiencia Pruebas y Resoluciones</t>
  </si>
  <si>
    <t>Audiencia, Demanda, Contestación y Ofrecimiento y Recepción de Pruebas</t>
  </si>
  <si>
    <t>Audiencia Pruebas, Alegatos y Resoluciones.</t>
  </si>
  <si>
    <t>Conciliacion Demanda y Excepciones Audiencia de Pruebas Alegatos y Resolución.</t>
  </si>
  <si>
    <t>JUICIOS MERCANTILES</t>
  </si>
  <si>
    <t>Primero de lo Civil.</t>
  </si>
  <si>
    <t>Ejecución de Sentencia.</t>
  </si>
  <si>
    <t>Segundo de lo Civil.</t>
  </si>
  <si>
    <t>Pruebas.</t>
  </si>
  <si>
    <t>Octavo de lo Civil.</t>
  </si>
  <si>
    <t>Recurso de Revisión.</t>
  </si>
  <si>
    <t>Sexto de lo Civil.</t>
  </si>
  <si>
    <t>Primero Civil del Estado de Nuevo León.</t>
  </si>
  <si>
    <t>Quinto Civil de proceso escrito de la Ciudad de México.</t>
  </si>
  <si>
    <t>JUICIOS DE NULIDAD</t>
  </si>
  <si>
    <t>Juzgado Segundo de Distrito.</t>
  </si>
  <si>
    <t>Sentencia.</t>
  </si>
  <si>
    <t>Juzgado Tercero de Distrito.</t>
  </si>
  <si>
    <t>Tribunal Contencioso.</t>
  </si>
  <si>
    <t>Juzgado Cuarto de Distrito.</t>
  </si>
  <si>
    <t>Juzgado Sexto de Distrito.</t>
  </si>
  <si>
    <t>Juzgado Octavo de Distrito.</t>
  </si>
  <si>
    <t>Revisión.</t>
  </si>
  <si>
    <t>Se rindio informe.</t>
  </si>
  <si>
    <t>Pendiente cumplimiento de sentencia de ordena devolver.</t>
  </si>
  <si>
    <t>En tramite.</t>
  </si>
  <si>
    <t>Pendiente Resolver Recursos de Revisión</t>
  </si>
  <si>
    <t>Tribunal Federal de Justiacia Administrativa</t>
  </si>
  <si>
    <t>Pendiente Desahogo de Pruebas</t>
  </si>
  <si>
    <t>Pendiente Resolver Recurso de Revisión</t>
  </si>
  <si>
    <t>Pendiente cumplimiento</t>
  </si>
  <si>
    <t>Pendiente presentar contestación de demanda</t>
  </si>
  <si>
    <t>Sentencia</t>
  </si>
  <si>
    <t>Revisión</t>
  </si>
  <si>
    <t>Se Rindio Informe</t>
  </si>
  <si>
    <t>Desahogo de Pruebas</t>
  </si>
  <si>
    <t>Pendiente Cumplimiento</t>
  </si>
  <si>
    <t>Sentencia Pendiente de Cumplimiento</t>
  </si>
  <si>
    <t>Alegatos</t>
  </si>
  <si>
    <t>Pendiente Resolver Recurso de Revision</t>
  </si>
  <si>
    <t>Setencia Pendiente de cumplimiento</t>
  </si>
  <si>
    <t>Pendiente de Realizar Inspección</t>
  </si>
  <si>
    <t>Se Contesto demanda</t>
  </si>
  <si>
    <t>Demanda</t>
  </si>
  <si>
    <t>Setencia</t>
  </si>
  <si>
    <t>Deschamiento por improcedencia</t>
  </si>
  <si>
    <t xml:space="preserve">          Bienes en Concesionados o Comodato</t>
  </si>
  <si>
    <t>Vigencia de contato</t>
  </si>
  <si>
    <t>Número de contrato en comodato</t>
  </si>
  <si>
    <t>Descripción del bien</t>
  </si>
  <si>
    <t>Importe del bien</t>
  </si>
  <si>
    <t>Bienes Bajo Contrato de Comodato</t>
  </si>
  <si>
    <t>SIN MOVIMIENTOS POR TERMINACION DE CONTRATOS</t>
  </si>
  <si>
    <t>"Bajo protesta de decir verdad declaramos que los Estados Financieros y sus notas son correctos, verídicos  y son responsabilidad del emisor."</t>
  </si>
  <si>
    <t>Son intereses bancarios ganados, y por el redondeo de la emisión de recibos de agua  de los usuarios</t>
  </si>
  <si>
    <t>Son retribuciones del ISR por Salarios de Acuerdo a la Ley de Coordinación Fiscal Art. 3B</t>
  </si>
  <si>
    <t>Programa PRODDER</t>
  </si>
  <si>
    <t xml:space="preserve">Registros por diferencia en las comprobaciones de gastos, y Donaciones derivados del Huracán Otis </t>
  </si>
  <si>
    <t>Se debe al registro contable de las prestaciones laborales como son: Aguinaldo, Prima Vacacional, Prima Dominical Horas Extras, Compensaciones que en su momento se les pagara a los trabajadores.</t>
  </si>
  <si>
    <t>adquisición de Cloro gas, Hipoclorito de Sodio Sulfato de Aluminio , Coveflock polimero para agua y lodos, mismos que se utilizarán en la potabilización y saneamiento de aguas residuales.</t>
  </si>
  <si>
    <r>
      <t xml:space="preserve">Consumo de gasolina y diesel para el parque vehícular </t>
    </r>
    <r>
      <rPr>
        <b/>
        <sz val="10"/>
        <color rgb="FF000000"/>
        <rFont val="Arial"/>
        <family val="2"/>
      </rPr>
      <t>propio</t>
    </r>
    <r>
      <rPr>
        <sz val="10"/>
        <color rgb="FF000000"/>
        <rFont val="Arial"/>
        <family val="2"/>
      </rPr>
      <t xml:space="preserve"> </t>
    </r>
    <r>
      <rPr>
        <b/>
        <sz val="10"/>
        <color rgb="FF000000"/>
        <rFont val="Arial"/>
        <family val="2"/>
      </rPr>
      <t>(120 Móviles)</t>
    </r>
    <r>
      <rPr>
        <sz val="10"/>
        <color rgb="FF000000"/>
        <rFont val="Arial"/>
        <family val="2"/>
      </rPr>
      <t xml:space="preserve"> y parque de vehículos en </t>
    </r>
    <r>
      <rPr>
        <b/>
        <sz val="10"/>
        <color rgb="FF000000"/>
        <rFont val="Arial"/>
        <family val="2"/>
      </rPr>
      <t>comodato (11 móviles)</t>
    </r>
    <r>
      <rPr>
        <sz val="10"/>
        <color rgb="FF000000"/>
        <rFont val="Arial"/>
        <family val="2"/>
      </rPr>
      <t>, para las actividades propias de cada dirección, cabe comentar que el costo del combustible es variable.</t>
    </r>
  </si>
  <si>
    <t>Compra de refacciones, accesorios, herramientas menores, para la conservación de los bienes inmuebles de este Organismo Operador.</t>
  </si>
  <si>
    <t>Se registran los Derechos por el uso y aprovechamiento de Aguas Nacionales, Sentencias y Resoluciones por Autoridad Competente, Impuestos y Derechos, Impiestos sobre nominas etc.</t>
  </si>
  <si>
    <t xml:space="preserve">Anualidad por la no cancelación del credito fideicomiso </t>
  </si>
  <si>
    <t>Aplicación del 5% sobre la emisión de recibos de ejercicios anteriores, a usuarios por la autorización de campañas</t>
  </si>
  <si>
    <t>Depreciación en linea recta con tasa del 10% de los siguientes bienes: Maq. Y eqpo. De Sistema de Agua, de Alcantarillado, y 4% en Obras en Operación agua potable y Alcantarillado</t>
  </si>
  <si>
    <t>Son registro contables a la cuenta de  almacenes por las salidas de Materiales y suministros de años anteriores.</t>
  </si>
  <si>
    <t>11141-51013-009-000-000</t>
  </si>
  <si>
    <t>Inversión BBVA cta. 0021</t>
  </si>
  <si>
    <t>Pagaré con rendimiento liquidable al vencimiento.</t>
  </si>
  <si>
    <t>Del 1° de Enero al 31 de Diciembre de 2023.</t>
  </si>
  <si>
    <t>22500-00000-000-000-000</t>
  </si>
  <si>
    <t>Fondos y Bienes de Terceros en Garantía y/o Administración a Largo Plazo</t>
  </si>
  <si>
    <t>Fondos y Bienes de Terceros en Garantía y/o Administración a Corto Plazo</t>
  </si>
  <si>
    <t>21600-00000-000-000-000</t>
  </si>
  <si>
    <t xml:space="preserve">           JUICIOS</t>
  </si>
  <si>
    <t>(Cifras en Pesos)</t>
  </si>
  <si>
    <t>9.   Se informará de manera agrupada por cuenta, los rubros de activos intengibles y diferidos, su monto y naturaleza, amortización del ejercicio acumulada, tasa y métodos aplicados</t>
  </si>
  <si>
    <t>Comision de Agua Potable y Alcantarillado del Municipio de Acapulco</t>
  </si>
  <si>
    <t>Conciliación entre los Ingresos Presupuestarios y Contables</t>
  </si>
  <si>
    <t>del 1° de Enero al 31 de Diciembre de 2023.</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</si>
  <si>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</si>
  <si>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</si>
  <si>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</si>
  <si>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</si>
  <si>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</si>
  <si>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</si>
  <si>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</si>
  <si>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</si>
  <si>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</si>
  <si>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</si>
  <si>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</si>
  <si>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</si>
  <si>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</si>
  <si>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1. Total de Ingresos Contables</t>
  </si>
  <si>
    <t>1. Total de Egresos Presupuestarios</t>
  </si>
  <si>
    <t>2. Menos Egresos Presupuestarios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</si>
  <si>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</si>
  <si>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</si>
  <si>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</si>
  <si>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</si>
  <si>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</si>
  <si>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</si>
  <si>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</si>
  <si>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</si>
  <si>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</si>
  <si>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</si>
  <si>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</si>
  <si>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</si>
  <si>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</si>
  <si>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Particiapaciones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</si>
  <si>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</si>
  <si>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</si>
  <si>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</si>
  <si>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</si>
  <si>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</si>
  <si>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</si>
  <si>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Presupuestarios No Contables</t>
  </si>
  <si>
    <t>3. Más Gastos Contables No Presupuestarios</t>
  </si>
  <si>
    <t>3.1     Estimaciones, Depreciaciones, Deterioros, Obsolescencia y Amortizaciones</t>
  </si>
  <si>
    <t>3.2     Provisiones</t>
  </si>
  <si>
    <t>3.3     Disminución de Inventarios</t>
  </si>
  <si>
    <t>3.4     Otros Gastos</t>
  </si>
  <si>
    <t>3.5     Inversión Pública no Capitalizable</t>
  </si>
  <si>
    <t>3.6     Materiales y Suministros (consumos)</t>
  </si>
  <si>
    <t>3.7     Otros Gastos Contables No Presupuestarios</t>
  </si>
  <si>
    <t>4. Total de Gastos Contables</t>
  </si>
  <si>
    <t>Cuentas de Orden Presupuestario:</t>
  </si>
  <si>
    <t>Cuentas de Ingresos</t>
  </si>
  <si>
    <t>Cuentas de Egresos</t>
  </si>
  <si>
    <t>En las cuentas de orden presupuestarias, se informará el avance que se registra, previo al cierre presupuestario de cada periodo que se reporta</t>
  </si>
  <si>
    <t>Cuentas de Orden Presupuestarias de Ingresos</t>
  </si>
  <si>
    <t>Ley de Ingresos Estimada</t>
  </si>
  <si>
    <t>Ley de Ingresos por Ejecutar</t>
  </si>
  <si>
    <t>Modificaciones a la Ley de Ingresos Estimada</t>
  </si>
  <si>
    <t>Ley de Ingresos Devengada</t>
  </si>
  <si>
    <t>Ley de Ingresos Recaudada</t>
  </si>
  <si>
    <t>Cuentas de Orden Presupuestarias de Egresos</t>
  </si>
  <si>
    <t>Presupuesto de Egresos Aprobado</t>
  </si>
  <si>
    <t>Presupuesto de Egresos por Ejercer</t>
  </si>
  <si>
    <t>Modificaciones al Presupuesto de Egresos Aprobado</t>
  </si>
  <si>
    <t>Presupuesto de Egresos Devengado</t>
  </si>
  <si>
    <t>Presupuesto de Egresos Ejercido</t>
  </si>
  <si>
    <t>Presupuesto de Egresos Pagado</t>
  </si>
  <si>
    <t>Pago de Estímulos a Servidores Publicos</t>
  </si>
  <si>
    <t>55160-00000-000-000-000</t>
  </si>
  <si>
    <t>Deterioro de Bienes</t>
  </si>
  <si>
    <t>Disminución de Bienes por pérdida u obsolescencia</t>
  </si>
  <si>
    <t>1.   Presentar el análisis de las cifras del periodo actual  y periodo anterior  del Efectivo y Equivalentes al Efectivo, al Final del ejercicio del Estado de Flujos de Efectivo, respecto a la composición del rubro de Efectivo y Equivalentes.</t>
  </si>
  <si>
    <t>Presupuesto de Egresos Comprometido</t>
  </si>
  <si>
    <t xml:space="preserve">Se pagan diversos tipo de nominas entre ellos, Nomina Base que cuenta con 952 trabajadores aumentando 10  trabajadores., Nomina de Contrato con 534 trabajadores aumentando 20 trabajadores, Nomina Eventual 196 trabajadores aumentando 24 trabajadores,,Nomina Funcionarios 56 aumentando 5 Funcionarios, Nomina de Considerados Base 24 trabajadores aumentando 5 trabajadores, Nomina de considerados manual 4 Trabajadores aumentando 2 trabajadores. El aumento del gasto se refiere al incremento del 4% se incremento con recategorizaciones, a trabajadores de base mediante pliego petitorio del Sindicato además del número de Trabajadores que aumento en cada nomina, de acuerdo al Pliego Petitorio 2023 el incremento es proporcional en el concepto de Aguinaldo que equivale al 5% en la Nomina de Base ( 95 dias), Contato (60 dias) y Eventual (30 dias), asi como compensaciones y horas extras derivadas en el desempeño laboral y los requerimientos del Organismo. </t>
  </si>
  <si>
    <t>Subsidios y subvenciones</t>
  </si>
  <si>
    <t>Consumo de Energía electrica para las diversas Plantas de Tratamiento de Aguas Residuales, carcamos, Rebombeos, oficinas administrativas, incremento de costos y de nuevos servicios.Nota: la C.F.F. no facturo los meses de noviembre y diciembre, derivado del Huracán Otis  el día 25/10/2023</t>
  </si>
  <si>
    <t>Apoyo al pueblo Agua Caliente, según oficio CAP-DFA-036-2023 Y oficio 00880/2023 feria de la virgen de Santa Teresita</t>
  </si>
  <si>
    <t>DEL 1° DE ENERO AL 31 DE DICIEMBREDEL 2023</t>
  </si>
  <si>
    <t>NOTAS DE GESTIÓN ADMINISTRATIVAS</t>
  </si>
  <si>
    <t>1.  AUTORIZACION E HISTORIA.</t>
  </si>
  <si>
    <t xml:space="preserve">     a).-Fecha de creación del ente público.</t>
  </si>
  <si>
    <t>En el año de 1972, se desincorporaron los servicios de agua potable y alcantarillado sanitario, creándose una Junta Administradora de Agua Potable y Alcantarillado (J.A.A.P.A) con el propósito de descentralizar los servicios del Gobierno Federal y lograr una mayor participación ciudadana por parte de los usuarios.</t>
  </si>
  <si>
    <t>A pesar de que el Gobierno Federal no abandono su compromiso de dar apoyo para la solución del problema del agua potable al Puerto de Acapulco, durante los años comprendidos entre 1970 y 1974 el organismo administrador del Sistema de Agua Potable y Alcantarillado apenas si podía dar mediano servicio y hacer frente al constante auge de la ciudad.</t>
  </si>
  <si>
    <t xml:space="preserve">En 1975 la Secretaria de Recursos Hidráulicos realizo los estudios correspondientes para determinar la factibilidad para construir una nueva captación sobre la margen derecha del Rio Papagayo así como determinar las obras por realizar y su costo aproximado, tras un análisis de las alternativas obtenidas proponen como solución más adecuada para la captación, la construcción de una obra de toma directa o bocatoma sobre la margen derecha del Río Papagayo a una distancia aproximada de un kilómetro aguas abajo del Sistema Papagayo I, denominándose Unidad de Captación PAPAGAYO II. </t>
  </si>
  <si>
    <t xml:space="preserve">En el año de 1977, se crea la Comisión de Agua Potable y Alcantarillado del Municipio de Acapulco (CAPAMA) como Entidad Paraestatal de la Administración Pública del Estado. </t>
  </si>
  <si>
    <t>En 1989 se crea por disposición de la Ley, La Comisión de Agua Potable y Obras Urbanas de Interés Social del Municipio de Acapulco (CAPOUISMA), dicha entidad se convierte en organismo Público Municipal.</t>
  </si>
  <si>
    <r>
      <t xml:space="preserve">Para efectos fiscales se cuenta con un registro de contribuyentes CAP940429IG1, por lo cual la Secretaria de Hacienda y Crédito Público con fecha de creación el </t>
    </r>
    <r>
      <rPr>
        <b/>
        <sz val="11"/>
        <color theme="1"/>
        <rFont val="Arial"/>
        <family val="2"/>
      </rPr>
      <t>29 de abril de 1994 es reconocida como C.A.P.A.M.A. con carácter de Organismo Público Descentralizado.</t>
    </r>
  </si>
  <si>
    <t>De acuerdo a la “Ley de Aguas Nacionales para el Estado Libre y Soberano de Guerrero Número 574”</t>
  </si>
  <si>
    <t>Capítulo IV.- De la prestación de los servicios públicos por organismos operadores de agua municipales:</t>
  </si>
  <si>
    <r>
      <t>Art. 40.-</t>
    </r>
    <r>
      <rPr>
        <sz val="11"/>
        <color theme="1"/>
        <rFont val="Arial"/>
        <family val="2"/>
      </rPr>
      <t xml:space="preserve"> Con el objeto de eficientar y garantizar los servicios públicos y la construcción, operación, y mantenimiento de la infraestructura hidráulica correspondiente, en aquellos municipios en los que la población de la localidad principal sea mayor a 5,000 habitantes, Se deberá crear Organismos Operadores Municipales que se encarguen de la prestación de los mismos.</t>
    </r>
  </si>
  <si>
    <t>Art. 41.- Los Organismos Operadores Municipales se crearán previo acuerdo del Cabildo Municipal y Conformidad con la legislación aplicable, como organismos públicos descentralizados de la administración pública municipal, con personalidad jurídica y patrimonio propio, y con funciones de autoridad a administrativas.</t>
  </si>
  <si>
    <t>En el acuerdo de creación de los organismos descentralizados mencionados, se deberá establecer el área geográfica en donde prestarán los servicios públicos.</t>
  </si>
  <si>
    <t>Reglamento Interior de la Comisión de Agua Potable y Alcantarillado del Municipio de Acapulco</t>
  </si>
  <si>
    <r>
      <t>Articulo 2.-</t>
    </r>
    <r>
      <rPr>
        <sz val="11"/>
        <color theme="1"/>
        <rFont val="Arial"/>
        <family val="2"/>
      </rPr>
      <t>La comisión de Agua Potable y Alcantarillado del Municipio de Acapulco, es un Organismo Público Descentralizado de la Administración Pública del Municipio de Acapulco de Juárez, Guerrero, con personalidad jurídica y patrimonio propios, encargado de la Operación y Administración de los Sistemas de Agua Potable, Alcantarillado, tratamiento y disposición final de aguas residuales y Saneamiento del Municipio de Acapulco de Juárez, Guerrero; creado como Organismo Operador Municipal por acuerdo del H. Ayuntamiento tomado en la Primera Sesión Ordinaria de Cabildo celebrada el día 17 de febrero de 2003 y su Complemento de fecha 17 de julio del mismo año, publicados en la Gaceta Municipal los días 31 de marzo y 24 de agosto del 2003.</t>
    </r>
  </si>
  <si>
    <r>
      <t xml:space="preserve">     b).- Principales cambios en su estructura durante el ejercicio 2023</t>
    </r>
    <r>
      <rPr>
        <sz val="11"/>
        <color theme="1"/>
        <rFont val="Arial"/>
        <family val="2"/>
      </rPr>
      <t>.</t>
    </r>
  </si>
  <si>
    <t>No ha sufrido ninguna modificación.</t>
  </si>
  <si>
    <t>2.  PANORAMA ECONOMICO Y FINANCIERO</t>
  </si>
  <si>
    <t>Se informará sobre las principales condiciones económico-financieras bajo las cuales el ente público estuvo operando, y las cuales influyeron en la toma decisiones de la administración.</t>
  </si>
  <si>
    <r>
      <t xml:space="preserve">La principal fuente de financiamiento que tiene este Organismo Público Descentralizado Municipal son de ingresos propios obtenidos por la prestación de servicios, Así también se reciben recursos federales ( PRODDER)  se administra de acuerdo a sus reglas de operación. El ingreso propio se distribuye de acuerdo al presupuesto de Egresos para cubrir los gastos de tipo corrientes, de capital, y disminución de pasivos del ente, dicho presupuesto es ejercido y administrado por la </t>
    </r>
    <r>
      <rPr>
        <b/>
        <sz val="11"/>
        <color theme="1"/>
        <rFont val="Arial"/>
        <family val="2"/>
      </rPr>
      <t>CAPAMA.</t>
    </r>
  </si>
  <si>
    <t>3.  ORGANIZACION Y OBJETIVO SOCIAL</t>
  </si>
  <si>
    <r>
      <t>a)</t>
    </r>
    <r>
      <rPr>
        <b/>
        <sz val="7"/>
        <color theme="1"/>
        <rFont val="Times New Roman"/>
        <family val="1"/>
      </rPr>
      <t xml:space="preserve">    </t>
    </r>
    <r>
      <rPr>
        <b/>
        <sz val="11"/>
        <color theme="1"/>
        <rFont val="Arial"/>
        <family val="2"/>
      </rPr>
      <t>Objeto Social.</t>
    </r>
  </si>
  <si>
    <t>Es construir, rehabilitar, ampliar, operar, administrar, conservar, y mejorar los sistemas de agua potable. Drenaje y alcantarillado, así como el tratamiento de las aguas residuales, proporcionando un servicio público de calidad y eficiencia que logre la satisfacción de las necesidades de los ciudadanos acapulqueños y la protección al medio ambiente.</t>
  </si>
  <si>
    <r>
      <t>b)</t>
    </r>
    <r>
      <rPr>
        <b/>
        <sz val="7"/>
        <color theme="1"/>
        <rFont val="Times New Roman"/>
        <family val="1"/>
      </rPr>
      <t xml:space="preserve">    </t>
    </r>
    <r>
      <rPr>
        <b/>
        <sz val="11"/>
        <color theme="1"/>
        <rFont val="Arial"/>
        <family val="2"/>
      </rPr>
      <t>Principal Actividad.</t>
    </r>
  </si>
  <si>
    <t>Encargado de la Operación y Administración de los Sistemas de Agua Potable, Alcantarillado, tratamiento y disposición final de aguas residuales y Saneamiento del Municipio de Acapulco de Juárez, Guerrero.</t>
  </si>
  <si>
    <t xml:space="preserve">  c)  Ejercicio Fiscal: 2023.</t>
  </si>
  <si>
    <t>Ejercicio Fiscal periodo presentado del 1 de Enero al 31 de Diciembre de 2023.</t>
  </si>
  <si>
    <t xml:space="preserve">        d) Régimen Jurídico.</t>
  </si>
  <si>
    <t>Persona moral sin fines de lucro, con responsabilidad jurídica y patrimonio propio.</t>
  </si>
  <si>
    <t xml:space="preserve">        e) Consideraciones fiscales del ente: revelar el tipo de contribuciones que esté obligado a pagar o retener.</t>
  </si>
  <si>
    <t>Contribuciones federales obligadas a pagar</t>
  </si>
  <si>
    <r>
      <t>Ø</t>
    </r>
    <r>
      <rPr>
        <sz val="7"/>
        <color theme="1"/>
        <rFont val="Times New Roman"/>
        <family val="1"/>
      </rPr>
      <t xml:space="preserve">  </t>
    </r>
    <r>
      <rPr>
        <sz val="11"/>
        <color theme="1"/>
        <rFont val="Arial"/>
        <family val="2"/>
      </rPr>
      <t>Pago definitivo mensual de IVA</t>
    </r>
  </si>
  <si>
    <r>
      <t>Ø</t>
    </r>
    <r>
      <rPr>
        <sz val="7"/>
        <color theme="1"/>
        <rFont val="Times New Roman"/>
        <family val="1"/>
      </rPr>
      <t xml:space="preserve">  </t>
    </r>
    <r>
      <rPr>
        <sz val="11"/>
        <color theme="1"/>
        <rFont val="Arial"/>
        <family val="2"/>
      </rPr>
      <t>Entero de retenciones mensuales de ISR por Sueldos y Salarios, 10% s/Honorarios y 10% s/Arrendamiento.</t>
    </r>
  </si>
  <si>
    <r>
      <t>Ø</t>
    </r>
    <r>
      <rPr>
        <sz val="7"/>
        <color theme="1"/>
        <rFont val="Times New Roman"/>
        <family val="1"/>
      </rPr>
      <t xml:space="preserve">  </t>
    </r>
    <r>
      <rPr>
        <sz val="11"/>
        <color theme="1"/>
        <rFont val="Arial"/>
        <family val="2"/>
      </rPr>
      <t>Declaración Informativa de Operaciones con Terceros (DIOT)</t>
    </r>
  </si>
  <si>
    <t>Contribuciones estatales obligadas a pagar:</t>
  </si>
  <si>
    <r>
      <t>Ø</t>
    </r>
    <r>
      <rPr>
        <sz val="7"/>
        <color theme="1"/>
        <rFont val="Times New Roman"/>
        <family val="1"/>
      </rPr>
      <t xml:space="preserve">  </t>
    </r>
    <r>
      <rPr>
        <sz val="11"/>
        <color theme="1"/>
        <rFont val="Arial"/>
        <family val="2"/>
      </rPr>
      <t>Declaración de Impuestos del 2% S/Nomina de erogaciones por remuneraciones de salarios.</t>
    </r>
  </si>
  <si>
    <r>
      <t>Ø</t>
    </r>
    <r>
      <rPr>
        <sz val="7"/>
        <color theme="1"/>
        <rFont val="Times New Roman"/>
        <family val="1"/>
      </rPr>
      <t xml:space="preserve">  </t>
    </r>
    <r>
      <rPr>
        <sz val="11"/>
        <color theme="1"/>
        <rFont val="Arial"/>
        <family val="2"/>
      </rPr>
      <t>5% al Millar sobre estimaciones de obras públicas.</t>
    </r>
  </si>
  <si>
    <t>f). -Estructura Organizacional Básica.</t>
  </si>
  <si>
    <t xml:space="preserve">       </t>
  </si>
  <si>
    <t>g).- Fideicomisos, de los cuales es fideicomitente o fideicomisario, y contratos análogos, incluyendo mandatos de los cuales es parte.</t>
  </si>
  <si>
    <t xml:space="preserve">      No existen fideicomisos.</t>
  </si>
  <si>
    <t xml:space="preserve">         4.  BASES DE PREPARACION DE LOS ESTADOS FINANCIEROS.</t>
  </si>
  <si>
    <r>
      <t>a)</t>
    </r>
    <r>
      <rPr>
        <b/>
        <sz val="7"/>
        <color theme="1"/>
        <rFont val="Times New Roman"/>
        <family val="1"/>
      </rPr>
      <t xml:space="preserve">    </t>
    </r>
    <r>
      <rPr>
        <b/>
        <sz val="11"/>
        <color theme="1"/>
        <rFont val="Arial"/>
        <family val="2"/>
      </rPr>
      <t>Si se ha observado la normatividad emitida por el CONAC y las disposiciones legales aplicables.</t>
    </r>
  </si>
  <si>
    <t>Si   (x)    No ( )</t>
  </si>
  <si>
    <t>Los presentes estados financieros se encuentran expresados en moneda nacional y han sido elaborados con las disposiciones de la LGCG, así como los acuerdos emitidos por el Consejo Nacional de Armonización Contable (CONAC) aplicable.</t>
  </si>
  <si>
    <r>
      <t xml:space="preserve">La Comisión de agua Potable y Alcantarillado del Municipio de Acapulco a partir del 01 de Enero de 2016 armonizo su sistema de contabilidad, alineando el plan de cuentas como lo regula el CONAC y se emiten los estados financieros, contables, presupuestarios, programáticos y complementarios que están establecidos. Las operaciones se registran el </t>
    </r>
    <r>
      <rPr>
        <b/>
        <sz val="11"/>
        <color theme="1"/>
        <rFont val="Arial"/>
        <family val="2"/>
      </rPr>
      <t xml:space="preserve">Sistema Automatizado de Administración y Contabilidad Gubernamental OPREGOB </t>
    </r>
  </si>
  <si>
    <r>
      <t>b)</t>
    </r>
    <r>
      <rPr>
        <b/>
        <sz val="7"/>
        <color theme="1"/>
        <rFont val="Times New Roman"/>
        <family val="1"/>
      </rPr>
      <t xml:space="preserve">    </t>
    </r>
    <r>
      <rPr>
        <b/>
        <sz val="11"/>
        <color theme="1"/>
        <rFont val="Arial"/>
        <family val="2"/>
      </rPr>
      <t>La normatividad aplicada para el reconocimiento, valuación y revelación de los diferentes rubros de la información financiera, así como las bases de la medición utilizadas para la elaboración de los estados financieros, por ejemplo: costo histórico, valor de realización, valor razonable, valor de recuperación o cualquier otro método empleado y los criterios de aplicación de los mismos.</t>
    </r>
  </si>
  <si>
    <r>
      <t xml:space="preserve">Con fundamento en el </t>
    </r>
    <r>
      <rPr>
        <b/>
        <sz val="11"/>
        <color theme="1"/>
        <rFont val="Arial"/>
        <family val="2"/>
      </rPr>
      <t xml:space="preserve">artículo 21 de la Ley General de Contabilidad Gubernamental (LGCG), </t>
    </r>
    <r>
      <rPr>
        <sz val="11"/>
        <color theme="1"/>
        <rFont val="Arial"/>
        <family val="2"/>
      </rPr>
      <t>el cual señala que la contabilidad se basara en el marco conceptual que representa los conceptos fundamentales para la contabilización y valuación de la información financiera confiable y comparable. La Comisión de Agua Potable y Alcantarillado del Municipio de Acapulco, registra sus operaciones a costo histórico, es decir las operaciones son registradas de acuerdo al monto erogado para su adquisición conforme a la documentación contable original comprobatoria. Por otra parte, este ente público aplica el mismo tratamiento contable a sus operaciones o transacciones.</t>
    </r>
  </si>
  <si>
    <r>
      <t>c)</t>
    </r>
    <r>
      <rPr>
        <b/>
        <sz val="7"/>
        <color theme="1"/>
        <rFont val="Times New Roman"/>
        <family val="1"/>
      </rPr>
      <t xml:space="preserve">    </t>
    </r>
    <r>
      <rPr>
        <b/>
        <sz val="11"/>
        <color theme="1"/>
        <rFont val="Arial"/>
        <family val="2"/>
      </rPr>
      <t>Postulados Básicos de contabilidad gubernamental (PBCG).</t>
    </r>
  </si>
  <si>
    <r>
      <t>1.-</t>
    </r>
    <r>
      <rPr>
        <b/>
        <sz val="11"/>
        <color theme="1"/>
        <rFont val="Arial"/>
        <family val="2"/>
      </rPr>
      <t>Sustancia Económica</t>
    </r>
    <r>
      <rPr>
        <sz val="11"/>
        <color theme="1"/>
        <rFont val="Arial"/>
        <family val="2"/>
      </rPr>
      <t>. El organismo Operador reconoce los registros contables de las transacciones internas y otros eventos que afecten económicamente y en su caso delimitan la operación de sistema de contabilidad gubernamental.</t>
    </r>
  </si>
  <si>
    <t>Explicación del postulado básico</t>
  </si>
  <si>
    <r>
      <t>Ø</t>
    </r>
    <r>
      <rPr>
        <sz val="7"/>
        <color theme="1"/>
        <rFont val="Times New Roman"/>
        <family val="1"/>
      </rPr>
      <t xml:space="preserve">  </t>
    </r>
    <r>
      <rPr>
        <sz val="11"/>
        <color theme="1"/>
        <rFont val="Calibri"/>
        <family val="2"/>
        <scheme val="minor"/>
      </rPr>
      <t>El SCG estará estructurado de tal manera que permita la captación de la esencia económica en la delimitación y operación de este Organismo Operador, apegándose a la normatividad emitida por el Consejo Nacional de Armonización Contable (CONAC).</t>
    </r>
  </si>
  <si>
    <r>
      <t>Ø</t>
    </r>
    <r>
      <rPr>
        <sz val="7"/>
        <color theme="1"/>
        <rFont val="Times New Roman"/>
        <family val="1"/>
      </rPr>
      <t xml:space="preserve">  </t>
    </r>
    <r>
      <rPr>
        <sz val="11"/>
        <color theme="1"/>
        <rFont val="Calibri"/>
        <family val="2"/>
        <scheme val="minor"/>
      </rPr>
      <t>Al reflejar la situación económica contable de las transacciones, se genera la información que proporciona los elementos necesarios para una adecuada toma de decisiones.</t>
    </r>
  </si>
  <si>
    <r>
      <t>2.-</t>
    </r>
    <r>
      <rPr>
        <b/>
        <sz val="11"/>
        <color theme="1"/>
        <rFont val="Arial"/>
        <family val="2"/>
      </rPr>
      <t>Ente Público.</t>
    </r>
    <r>
      <rPr>
        <sz val="11"/>
        <color theme="1"/>
        <rFont val="Arial"/>
        <family val="2"/>
      </rPr>
      <t xml:space="preserve"> Es toda entidad gubernamental, plenamente identificable, que haya sido creada por mandato constitucional, Ley o Decreto, pudiendo contar y administrar recursos humanos, materiales y financieros que de origen a un centro de toma de decisiones.</t>
    </r>
  </si>
  <si>
    <r>
      <t>Ø</t>
    </r>
    <r>
      <rPr>
        <sz val="7"/>
        <color theme="1"/>
        <rFont val="Times New Roman"/>
        <family val="1"/>
      </rPr>
      <t xml:space="preserve">  </t>
    </r>
    <r>
      <rPr>
        <sz val="11"/>
        <color theme="1"/>
        <rFont val="Calibri"/>
        <family val="2"/>
        <scheme val="minor"/>
      </rPr>
      <t>Este organismo operador se encuentra establecido por un marco normativo específico, el cual determina sus objetivos, su ámbito de acción y sus limitaciones; con atribuciones para asumir derechos y contraer obligaciones.</t>
    </r>
  </si>
  <si>
    <r>
      <t>3.-</t>
    </r>
    <r>
      <rPr>
        <b/>
        <sz val="11"/>
        <color theme="1"/>
        <rFont val="Arial"/>
        <family val="2"/>
      </rPr>
      <t>Existencia Permanente.</t>
    </r>
    <r>
      <rPr>
        <sz val="11"/>
        <color theme="1"/>
        <rFont val="Arial"/>
        <family val="2"/>
      </rPr>
      <t xml:space="preserve"> La existencia del organismo es permanente salvo, disposición legal que especifique lo contrario.</t>
    </r>
  </si>
  <si>
    <r>
      <t>Ø</t>
    </r>
    <r>
      <rPr>
        <sz val="7"/>
        <color theme="1"/>
        <rFont val="Times New Roman"/>
        <family val="1"/>
      </rPr>
      <t xml:space="preserve">  </t>
    </r>
    <r>
      <rPr>
        <sz val="9"/>
        <color theme="1"/>
        <rFont val="Arial"/>
        <family val="2"/>
      </rPr>
      <t>El sistema contable de este organismo operador se establece considerando que el periodo de vida del mismo es indefinido.</t>
    </r>
  </si>
  <si>
    <r>
      <t>4.-</t>
    </r>
    <r>
      <rPr>
        <b/>
        <sz val="11"/>
        <color theme="1"/>
        <rFont val="Arial"/>
        <family val="2"/>
      </rPr>
      <t>Revelación Suficiente.</t>
    </r>
    <r>
      <rPr>
        <sz val="11"/>
        <color theme="1"/>
        <rFont val="Arial"/>
        <family val="2"/>
      </rPr>
      <t xml:space="preserve"> Los estados financieros y la información financiera muestran amplia y claramente la situación financiera, y su resultado de este Organismo operador.</t>
    </r>
  </si>
  <si>
    <r>
      <t>Ø</t>
    </r>
    <r>
      <rPr>
        <sz val="7"/>
        <color theme="1"/>
        <rFont val="Times New Roman"/>
        <family val="1"/>
      </rPr>
      <t xml:space="preserve">  </t>
    </r>
    <r>
      <rPr>
        <sz val="11"/>
        <color theme="1"/>
        <rFont val="Calibri"/>
        <family val="2"/>
        <scheme val="minor"/>
      </rPr>
      <t>Como información financiera se considera la contable y presupuestaria y se presentará en estados financieros, reportes e informes acompañándose, en su caso, de las notas explicativas y de la información necesaria que sea representativa de la situación de este organismo operador a una fecha establecida.</t>
    </r>
  </si>
  <si>
    <r>
      <t>Ø</t>
    </r>
    <r>
      <rPr>
        <sz val="7"/>
        <color theme="1"/>
        <rFont val="Times New Roman"/>
        <family val="1"/>
      </rPr>
      <t xml:space="preserve">  </t>
    </r>
    <r>
      <rPr>
        <sz val="11"/>
        <color theme="1"/>
        <rFont val="Calibri"/>
        <family val="2"/>
        <scheme val="minor"/>
      </rPr>
      <t>Los estados financieros y presupuestarios con sus notas forman una unidad inseparable, por tanto, deben presentarse conjuntamente en todos los casos para una adecuada evaluación cuantitativa cumpliendo con las características de objetividad, verificabilidad y representatividad.</t>
    </r>
  </si>
  <si>
    <r>
      <t>5.-</t>
    </r>
    <r>
      <rPr>
        <b/>
        <sz val="11"/>
        <color theme="1"/>
        <rFont val="Arial"/>
        <family val="2"/>
      </rPr>
      <t>Importancia Relativa.</t>
    </r>
    <r>
      <rPr>
        <sz val="11"/>
        <color theme="1"/>
        <rFont val="Arial"/>
        <family val="2"/>
      </rPr>
      <t xml:space="preserve"> Muestra los aspectos importantes del organismo que fueron reconocidos contablemente.</t>
    </r>
  </si>
  <si>
    <r>
      <t>Ø</t>
    </r>
    <r>
      <rPr>
        <sz val="7"/>
        <color theme="1"/>
        <rFont val="Times New Roman"/>
        <family val="1"/>
      </rPr>
      <t xml:space="preserve">  </t>
    </r>
    <r>
      <rPr>
        <sz val="11"/>
        <color theme="1"/>
        <rFont val="Calibri"/>
        <family val="2"/>
        <scheme val="minor"/>
      </rPr>
      <t>La información financiera tiene importancia relativa si existe el riesgo de que su omisión o presentación errónea afecte la percepción de los usuarios en relación con la rendición de cuentas, la fiscalización y la toma de decisiones.</t>
    </r>
  </si>
  <si>
    <r>
      <t>6.-</t>
    </r>
    <r>
      <rPr>
        <b/>
        <sz val="11"/>
        <color theme="1"/>
        <rFont val="Arial"/>
        <family val="2"/>
      </rPr>
      <t>Registro e Integración Presupuestaria.</t>
    </r>
    <r>
      <rPr>
        <sz val="11"/>
        <color theme="1"/>
        <rFont val="Arial"/>
        <family val="2"/>
      </rPr>
      <t xml:space="preserve"> La información presupuestaria del organismo se integra en la contabilidad en los mismos términos que se presenta el Presupuesto de Ingresos publicado y el Presupuesto de Egresos.</t>
    </r>
  </si>
  <si>
    <r>
      <t>Ø</t>
    </r>
    <r>
      <rPr>
        <sz val="7"/>
        <color theme="1"/>
        <rFont val="Times New Roman"/>
        <family val="1"/>
      </rPr>
      <t xml:space="preserve">  </t>
    </r>
    <r>
      <rPr>
        <sz val="11"/>
        <color theme="1"/>
        <rFont val="Calibri"/>
        <family val="2"/>
        <scheme val="minor"/>
      </rPr>
      <t>El Sistema de Contabilidad Gubernamental (SCG) debe considerar cuentas de orden, para el registro del ingreso y el egreso, a fin de proporcionar información presupuestaria que permita evaluar los resultados obtenidos respecto de los presupuestos autorizados;</t>
    </r>
  </si>
  <si>
    <r>
      <t>Ø</t>
    </r>
    <r>
      <rPr>
        <sz val="7"/>
        <color theme="1"/>
        <rFont val="Times New Roman"/>
        <family val="1"/>
      </rPr>
      <t xml:space="preserve">  </t>
    </r>
    <r>
      <rPr>
        <sz val="11"/>
        <color theme="1"/>
        <rFont val="Calibri"/>
        <family val="2"/>
        <scheme val="minor"/>
      </rPr>
      <t>El SCG identifica la vinculación entre las cuentas de orden y las de balance o resultados;</t>
    </r>
  </si>
  <si>
    <r>
      <t>Ø</t>
    </r>
    <r>
      <rPr>
        <sz val="7"/>
        <color theme="1"/>
        <rFont val="Times New Roman"/>
        <family val="1"/>
      </rPr>
      <t xml:space="preserve">  </t>
    </r>
    <r>
      <rPr>
        <sz val="11"/>
        <color theme="1"/>
        <rFont val="Calibri"/>
        <family val="2"/>
        <scheme val="minor"/>
      </rPr>
      <t>La contabilización de los presupuestos siguen la metodología y registros equilibrados o igualados, representando las etapas presupuestarias de las transacciones a través de cuentas de orden del ingreso y del egreso; así como su efecto en la posición financiera y en los resultados;</t>
    </r>
  </si>
  <si>
    <r>
      <t>Ø</t>
    </r>
    <r>
      <rPr>
        <sz val="7"/>
        <color theme="1"/>
        <rFont val="Times New Roman"/>
        <family val="1"/>
      </rPr>
      <t xml:space="preserve">  </t>
    </r>
    <r>
      <rPr>
        <sz val="11"/>
        <color theme="1"/>
        <rFont val="Calibri"/>
        <family val="2"/>
        <scheme val="minor"/>
      </rPr>
      <t>El SCG permitir identificar de forma individual y agregada el registro de las operaciones en las cuentas de orden, de balance y de resultados correspondientes; así como generar registros a diferentes niveles de agrupación;</t>
    </r>
  </si>
  <si>
    <r>
      <t>Ø</t>
    </r>
    <r>
      <rPr>
        <sz val="7"/>
        <color theme="1"/>
        <rFont val="Times New Roman"/>
        <family val="1"/>
      </rPr>
      <t xml:space="preserve">  </t>
    </r>
    <r>
      <rPr>
        <sz val="11"/>
        <color theme="1"/>
        <rFont val="Calibri"/>
        <family val="2"/>
        <scheme val="minor"/>
      </rPr>
      <t>La clasificación de los egresos presupuestarios es al menos la siguiente: administrativa, conforme al Decreto del Presupuesto de Egresos, que es la que permite identificar quién gasta; funcional y programática, que indica para qué se gasta; y económica y por objeto del gasto que identifica en qué se gasta.</t>
    </r>
  </si>
  <si>
    <r>
      <t xml:space="preserve">7.    </t>
    </r>
    <r>
      <rPr>
        <b/>
        <sz val="11"/>
        <color theme="1"/>
        <rFont val="Arial"/>
        <family val="2"/>
      </rPr>
      <t>Consolidación de la Información Financiera</t>
    </r>
    <r>
      <rPr>
        <sz val="11"/>
        <color theme="1"/>
        <rFont val="Arial"/>
        <family val="2"/>
      </rPr>
      <t xml:space="preserve">. </t>
    </r>
    <r>
      <rPr>
        <sz val="11"/>
        <color rgb="FF222222"/>
        <rFont val="Arial"/>
        <family val="2"/>
      </rPr>
      <t>Este principio determina que los entes públicos deberán integrar toda su información financiera y mostrarla como si fueran un solo ente público. Es decir, deberán presentar de manera consolidada sus resultados de operación, sus flujos de efectivo, cambios en la situación financiera y variaciones a la Hacienda Pública.</t>
    </r>
  </si>
  <si>
    <r>
      <t>Ø</t>
    </r>
    <r>
      <rPr>
        <sz val="7"/>
        <color theme="1"/>
        <rFont val="Times New Roman"/>
        <family val="1"/>
      </rPr>
      <t xml:space="preserve">  </t>
    </r>
    <r>
      <rPr>
        <sz val="11"/>
        <color theme="1"/>
        <rFont val="Calibri"/>
        <family val="2"/>
        <scheme val="minor"/>
      </rPr>
      <t>Para los entes públicos la consolidación se lleva a cabo sumando aritméticamente la información patrimonial que se genera de la contabilidad del ente público, en los sistemas de registro que conforman el SCG, considerando los efectos de eliminación de aquellas operaciones que dupliquen su efecto.</t>
    </r>
  </si>
  <si>
    <r>
      <t>Ø</t>
    </r>
    <r>
      <rPr>
        <sz val="7"/>
        <color theme="1"/>
        <rFont val="Times New Roman"/>
        <family val="1"/>
      </rPr>
      <t xml:space="preserve">  </t>
    </r>
    <r>
      <rPr>
        <sz val="11"/>
        <color theme="1"/>
        <rFont val="Calibri"/>
        <family val="2"/>
        <scheme val="minor"/>
      </rPr>
      <t>Corresponde a la instancia normativa a nivel federal, entidades federativas o municipal, respectivamente, determinar la consolidación de las cuentas, así como de la información de los entes públicos y órganos sujetos a ésta, de acuerdo con los lineamientos que dicte el CONAC.</t>
    </r>
  </si>
  <si>
    <r>
      <t>8.-</t>
    </r>
    <r>
      <rPr>
        <b/>
        <sz val="11"/>
        <color theme="1"/>
        <rFont val="Arial"/>
        <family val="2"/>
      </rPr>
      <t>Devengo Contable</t>
    </r>
    <r>
      <rPr>
        <sz val="11"/>
        <color theme="1"/>
        <rFont val="Arial"/>
        <family val="2"/>
      </rPr>
      <t>.  El Ingresos devengado, es el momento contable que realiza este organismo operador cuando exige jurídicamente el derecho de cobro. El gasto devengado se considera desde el momento que se formalizan las transacciones, mediante la recepción de conformidad de Bienes, servicios y Obras Públicas contratadas a entera satisfacción, independientemente de la fecha de pago.</t>
    </r>
  </si>
  <si>
    <r>
      <t>Ø</t>
    </r>
    <r>
      <rPr>
        <sz val="7"/>
        <color theme="1"/>
        <rFont val="Times New Roman"/>
        <family val="1"/>
      </rPr>
      <t xml:space="preserve">  </t>
    </r>
    <r>
      <rPr>
        <sz val="11"/>
        <color theme="1"/>
        <rFont val="Calibri"/>
        <family val="2"/>
        <scheme val="minor"/>
      </rPr>
      <t>Debe entenderse por realizado el ingreso derivado de contribuciones y participaciones cuando exista jurídicamente el derecho de cobro;</t>
    </r>
  </si>
  <si>
    <r>
      <t>Ø</t>
    </r>
    <r>
      <rPr>
        <sz val="7"/>
        <color theme="1"/>
        <rFont val="Times New Roman"/>
        <family val="1"/>
      </rPr>
      <t xml:space="preserve">  </t>
    </r>
    <r>
      <rPr>
        <sz val="11"/>
        <color theme="1"/>
        <rFont val="Calibri"/>
        <family val="2"/>
        <scheme val="minor"/>
      </rPr>
      <t>Los gastos se consideran devengados desde el momento que se formalizan las transacciones, mediante la recepción de los servicios o bienes a satisfacción, independientemente de la fecha de pago.</t>
    </r>
  </si>
  <si>
    <r>
      <t xml:space="preserve">9.- </t>
    </r>
    <r>
      <rPr>
        <b/>
        <sz val="11"/>
        <color theme="1"/>
        <rFont val="Arial"/>
        <family val="2"/>
      </rPr>
      <t>Valuación.</t>
    </r>
    <r>
      <rPr>
        <sz val="11"/>
        <color theme="1"/>
        <rFont val="Arial"/>
        <family val="2"/>
      </rPr>
      <t xml:space="preserve"> Todos los eventos que afectan económicamente a este organismo operador son cuantificados en términos monetarios y se registran a valor histórico.</t>
    </r>
  </si>
  <si>
    <r>
      <t>Ø</t>
    </r>
    <r>
      <rPr>
        <sz val="7"/>
        <color theme="1"/>
        <rFont val="Times New Roman"/>
        <family val="1"/>
      </rPr>
      <t xml:space="preserve">  </t>
    </r>
    <r>
      <rPr>
        <sz val="11"/>
        <color theme="1"/>
        <rFont val="Calibri"/>
        <family val="2"/>
        <scheme val="minor"/>
      </rPr>
      <t>El costo histórico de las operaciones corresponde al monto erogado para su adquisición conforme a la documentación contable original justificativa y comprobatoria, o bien a su valor estimado o de avalúo en caso de ser producto de una donación, expropiación, adjudicación o dación en pago;</t>
    </r>
  </si>
  <si>
    <r>
      <t>Ø</t>
    </r>
    <r>
      <rPr>
        <sz val="7"/>
        <color theme="1"/>
        <rFont val="Times New Roman"/>
        <family val="1"/>
      </rPr>
      <t xml:space="preserve">  </t>
    </r>
    <r>
      <rPr>
        <sz val="11"/>
        <color theme="1"/>
        <rFont val="Calibri"/>
        <family val="2"/>
        <scheme val="minor"/>
      </rPr>
      <t>La información reflejada en los estados financieros deberá ser revaluada aplicando los métodos y lineamientos que para tal efecto emita el CONAC.</t>
    </r>
  </si>
  <si>
    <t xml:space="preserve"> </t>
  </si>
  <si>
    <r>
      <t>10.-</t>
    </r>
    <r>
      <rPr>
        <b/>
        <sz val="11"/>
        <color theme="1"/>
        <rFont val="Arial"/>
        <family val="2"/>
      </rPr>
      <t>Dualidad Económica</t>
    </r>
    <r>
      <rPr>
        <sz val="11"/>
        <color theme="1"/>
        <rFont val="Arial"/>
        <family val="2"/>
      </rPr>
      <t>. El organismo reconoce en la Contabilidad, la representación de las transacciones y de algún otro evento, que afecte la situación financiera, y la composición de los recursos asignados para el logro de las metas y/o programas</t>
    </r>
  </si>
  <si>
    <r>
      <t>Ø</t>
    </r>
    <r>
      <rPr>
        <sz val="7"/>
        <color theme="1"/>
        <rFont val="Times New Roman"/>
        <family val="1"/>
      </rPr>
      <t xml:space="preserve">  </t>
    </r>
    <r>
      <rPr>
        <sz val="11"/>
        <color theme="1"/>
        <rFont val="Calibri"/>
        <family val="2"/>
        <scheme val="minor"/>
      </rPr>
      <t>Los activos representan recursos que fueron asignados y capitalizados por este organismo operador, en tanto que los pasivos y el patrimonio representan los financiamientos y los activos netos, respectivamente;</t>
    </r>
  </si>
  <si>
    <r>
      <t>Ø</t>
    </r>
    <r>
      <rPr>
        <sz val="7"/>
        <color theme="1"/>
        <rFont val="Times New Roman"/>
        <family val="1"/>
      </rPr>
      <t xml:space="preserve">  </t>
    </r>
    <r>
      <rPr>
        <sz val="11"/>
        <color theme="1"/>
        <rFont val="Calibri"/>
        <family val="2"/>
        <scheme val="minor"/>
      </rPr>
      <t>Las fuentes de los recursos están reconocidas dentro de los conceptos de la Ley de Ingresos.</t>
    </r>
  </si>
  <si>
    <r>
      <t xml:space="preserve">11.- </t>
    </r>
    <r>
      <rPr>
        <b/>
        <sz val="11"/>
        <color theme="1"/>
        <rFont val="Arial"/>
        <family val="2"/>
      </rPr>
      <t>Consistencia.</t>
    </r>
    <r>
      <rPr>
        <sz val="11"/>
        <color theme="1"/>
        <rFont val="Arial"/>
        <family val="2"/>
      </rPr>
      <t xml:space="preserve"> Las operaciones similares en el organismo corresponden a un mismo tratamiento contable, lo cual permanece a través del tiempo, en tanto no cambie la esencia económica de las operaciones.</t>
    </r>
  </si>
  <si>
    <r>
      <t>Ø</t>
    </r>
    <r>
      <rPr>
        <sz val="7"/>
        <color theme="1"/>
        <rFont val="Times New Roman"/>
        <family val="1"/>
      </rPr>
      <t xml:space="preserve">  </t>
    </r>
    <r>
      <rPr>
        <sz val="11"/>
        <color theme="1"/>
        <rFont val="Calibri"/>
        <family val="2"/>
        <scheme val="minor"/>
      </rPr>
      <t>Las políticas, métodos de cuantificación, procedimientos contables y ordenamientos normativos, deberán ser acordes para cumplir con lo dispuesto en la Ley de Contabilidad, con la finalidad de reflejar de una mejor forma, la sustancia económica de las operaciones realizadas por este organismo operador, debiendo aplicarse de manera uniforme a lo largo del tiempo;</t>
    </r>
  </si>
  <si>
    <r>
      <t>Ø</t>
    </r>
    <r>
      <rPr>
        <sz val="7"/>
        <color theme="1"/>
        <rFont val="Times New Roman"/>
        <family val="1"/>
      </rPr>
      <t xml:space="preserve">  </t>
    </r>
    <r>
      <rPr>
        <sz val="11"/>
        <color theme="1"/>
        <rFont val="Calibri"/>
        <family val="2"/>
        <scheme val="minor"/>
      </rPr>
      <t>Cuando por la emisión de una nueva norma, cambie el procedimiento de cuantificación, las políticas contables, los procedimientos de registro y la presentación de la información financiera que afecte la comparabilidad de la información, se deberá revelar claramente en los estados financieros el motivo, justificación y efecto;</t>
    </r>
  </si>
  <si>
    <r>
      <t>Ø</t>
    </r>
    <r>
      <rPr>
        <sz val="7"/>
        <color theme="1"/>
        <rFont val="Times New Roman"/>
        <family val="1"/>
      </rPr>
      <t xml:space="preserve">  </t>
    </r>
    <r>
      <rPr>
        <sz val="11"/>
        <color theme="1"/>
        <rFont val="Calibri"/>
        <family val="2"/>
        <scheme val="minor"/>
      </rPr>
      <t>Los estados financieros correspondientes a cada ejercicio seguirán los mismos criterios y métodos de valuación utilizados en ejercicios precedentes, salvo cambios en el modelo contable de aplicación general;</t>
    </r>
  </si>
  <si>
    <r>
      <t>Ø</t>
    </r>
    <r>
      <rPr>
        <sz val="7"/>
        <color theme="1"/>
        <rFont val="Times New Roman"/>
        <family val="1"/>
      </rPr>
      <t xml:space="preserve">  </t>
    </r>
    <r>
      <rPr>
        <sz val="11"/>
        <color theme="1"/>
        <rFont val="Calibri"/>
        <family val="2"/>
        <scheme val="minor"/>
      </rPr>
      <t>La observancia de este postulado no imposibilita el cambio en la aplicación de reglas, lineamientos, métodos de cuantificación y procedimientos contables; sólo se exige, que cuando se efectúe una modificación que afecte la comparabilidad de la información, se deberá revelar claramente en los estados financieros: su motivo, justificación y efecto, con el fin de fortalecer la utilidad de la información. También, obliga a este organismo operador a mostrar su situación financiera y resultados aplicando bases técnicas y jurídicas consistentes, que permitan la comparación con ella misma sobre la información de otros períodos y conocer su posición relativa con otros entes económicos similares.</t>
    </r>
  </si>
  <si>
    <r>
      <t>d)</t>
    </r>
    <r>
      <rPr>
        <b/>
        <sz val="7"/>
        <color theme="1"/>
        <rFont val="Times New Roman"/>
        <family val="1"/>
      </rPr>
      <t xml:space="preserve">    </t>
    </r>
    <r>
      <rPr>
        <b/>
        <sz val="11"/>
        <color theme="1"/>
        <rFont val="Arial"/>
        <family val="2"/>
      </rPr>
      <t>Normatividad supletoria. En caso de emplear varios grupos de normatividades (normatividades suplementarias), deberá realizar la justificación razonable correspondiente, su alineación con PBCG y a las características cualitativas asociadas descritas en el MCCG y sus modificaciones.</t>
    </r>
  </si>
  <si>
    <t>Nada que manifestar.</t>
  </si>
  <si>
    <r>
      <t>e)</t>
    </r>
    <r>
      <rPr>
        <b/>
        <sz val="7"/>
        <color theme="1"/>
        <rFont val="Times New Roman"/>
        <family val="1"/>
      </rPr>
      <t xml:space="preserve">    </t>
    </r>
    <r>
      <rPr>
        <b/>
        <sz val="11"/>
        <color theme="1"/>
        <rFont val="Arial"/>
        <family val="2"/>
      </rPr>
      <t>Para las entidades que por primera vez estén implementando la base del devengado de acuerdo a la Ley de Contabilidad deberán:</t>
    </r>
  </si>
  <si>
    <r>
      <t>Ø</t>
    </r>
    <r>
      <rPr>
        <sz val="7"/>
        <color theme="1"/>
        <rFont val="Times New Roman"/>
        <family val="1"/>
      </rPr>
      <t xml:space="preserve">  </t>
    </r>
    <r>
      <rPr>
        <b/>
        <sz val="11"/>
        <color theme="1"/>
        <rFont val="Arial"/>
        <family val="2"/>
      </rPr>
      <t>Revelar las nuevas políticas de reconocimiento.</t>
    </r>
  </si>
  <si>
    <t xml:space="preserve"> Nada que manifestar.</t>
  </si>
  <si>
    <r>
      <t>Ø</t>
    </r>
    <r>
      <rPr>
        <sz val="7"/>
        <color theme="1"/>
        <rFont val="Times New Roman"/>
        <family val="1"/>
      </rPr>
      <t xml:space="preserve">  </t>
    </r>
    <r>
      <rPr>
        <b/>
        <sz val="11"/>
        <color theme="1"/>
        <rFont val="Arial"/>
        <family val="2"/>
      </rPr>
      <t>Plan de implementación:</t>
    </r>
  </si>
  <si>
    <r>
      <t>Ø</t>
    </r>
    <r>
      <rPr>
        <sz val="7"/>
        <color theme="1"/>
        <rFont val="Times New Roman"/>
        <family val="1"/>
      </rPr>
      <t xml:space="preserve">  </t>
    </r>
    <r>
      <rPr>
        <b/>
        <sz val="11"/>
        <color theme="1"/>
        <rFont val="Arial"/>
        <family val="2"/>
      </rPr>
      <t>Revelar los cambios en las políticas, la clasificación y medición de las     mismas, así como su impacto en información financiera:</t>
    </r>
  </si>
  <si>
    <r>
      <t>Ø</t>
    </r>
    <r>
      <rPr>
        <sz val="7"/>
        <color theme="1"/>
        <rFont val="Times New Roman"/>
        <family val="1"/>
      </rPr>
      <t xml:space="preserve">  </t>
    </r>
    <r>
      <rPr>
        <b/>
        <sz val="11"/>
        <color theme="1"/>
        <rFont val="Arial"/>
        <family val="2"/>
      </rPr>
      <t>Presentar los últimos estados financieros con la normativa anteriormente utilizada con las nuevas políticas para fines de comparación en la transición a la base de devengo.</t>
    </r>
  </si>
  <si>
    <t>Nada que, manifestar.</t>
  </si>
  <si>
    <t xml:space="preserve">         5.   POLITICAS DE CONTABILIDAD SIGNIFICATIVAS.</t>
  </si>
  <si>
    <t xml:space="preserve">Son los principios, bases, reglas y procedimientos específicos adoptados por este organismo operador en la elaboración y presentación de sus estados financieros. </t>
  </si>
  <si>
    <r>
      <t>a)</t>
    </r>
    <r>
      <rPr>
        <b/>
        <sz val="7"/>
        <color theme="1"/>
        <rFont val="Times New Roman"/>
        <family val="1"/>
      </rPr>
      <t xml:space="preserve">    </t>
    </r>
    <r>
      <rPr>
        <b/>
        <sz val="11"/>
        <color theme="1"/>
        <rFont val="Arial"/>
        <family val="2"/>
      </rPr>
      <t>Actualización: se informará sobre el método utilizado para la actualización del valor de los activos, pasivos y Hacienda Pública y/o patrimonio y las razones de dicha elección. Así como informar de la desconexión o                        reconexión inflacionaria.</t>
    </r>
  </si>
  <si>
    <t>El criterio que se considera es el establecido en las Reglas Específicas del Registro y Valoración del Patrimonio aprobadas por el CONAC.</t>
  </si>
  <si>
    <r>
      <t>b)</t>
    </r>
    <r>
      <rPr>
        <b/>
        <sz val="7"/>
        <color theme="1"/>
        <rFont val="Times New Roman"/>
        <family val="1"/>
      </rPr>
      <t xml:space="preserve">    </t>
    </r>
    <r>
      <rPr>
        <b/>
        <sz val="11"/>
        <color theme="1"/>
        <rFont val="Arial"/>
        <family val="2"/>
      </rPr>
      <t>Informar sobre la realización de operaciones en el extranjero y de sus efectos en la información financiera gubernamental. Considerando entre otros el importe de variaciones cambiarias reconocidas en el resultado (ahorro o desahorro)</t>
    </r>
  </si>
  <si>
    <t>No se tienen operaciones realizadas en moneda extranjera.</t>
  </si>
  <si>
    <r>
      <t>c)</t>
    </r>
    <r>
      <rPr>
        <b/>
        <sz val="7"/>
        <color theme="1"/>
        <rFont val="Times New Roman"/>
        <family val="1"/>
      </rPr>
      <t xml:space="preserve">    </t>
    </r>
    <r>
      <rPr>
        <b/>
        <sz val="11"/>
        <color theme="1"/>
        <rFont val="Arial"/>
        <family val="2"/>
      </rPr>
      <t>Método de valuación de la inversión en acciones de Compañías subsidiarias no consolidadas y asociadas.</t>
    </r>
  </si>
  <si>
    <t>No se tienen inversiones en acciones de compañías subsidiarias y asociada.</t>
  </si>
  <si>
    <r>
      <t>d)</t>
    </r>
    <r>
      <rPr>
        <b/>
        <sz val="7"/>
        <color theme="1"/>
        <rFont val="Times New Roman"/>
        <family val="1"/>
      </rPr>
      <t xml:space="preserve">    </t>
    </r>
    <r>
      <rPr>
        <b/>
        <sz val="11"/>
        <color theme="1"/>
        <rFont val="Arial"/>
        <family val="2"/>
      </rPr>
      <t>Sistema y método de valuación de inventarios y costo de lo vendido:</t>
    </r>
  </si>
  <si>
    <r>
      <t>Este organismo operador utiliza el Sistema de contabilidad gubernamental (</t>
    </r>
    <r>
      <rPr>
        <b/>
        <sz val="11"/>
        <color theme="1"/>
        <rFont val="Arial"/>
        <family val="2"/>
      </rPr>
      <t>OPERGOB</t>
    </r>
    <r>
      <rPr>
        <sz val="11"/>
        <color theme="1"/>
        <rFont val="Arial"/>
        <family val="2"/>
      </rPr>
      <t>) y el método de valuación primeras entradas primeras salidas (</t>
    </r>
    <r>
      <rPr>
        <b/>
        <sz val="11"/>
        <color theme="1"/>
        <rFont val="Arial"/>
        <family val="2"/>
      </rPr>
      <t>PEPS</t>
    </r>
    <r>
      <rPr>
        <sz val="11"/>
        <color theme="1"/>
        <rFont val="Arial"/>
        <family val="2"/>
      </rPr>
      <t>).</t>
    </r>
  </si>
  <si>
    <r>
      <t>e)</t>
    </r>
    <r>
      <rPr>
        <b/>
        <sz val="7"/>
        <color theme="1"/>
        <rFont val="Times New Roman"/>
        <family val="1"/>
      </rPr>
      <t xml:space="preserve">    </t>
    </r>
    <r>
      <rPr>
        <b/>
        <sz val="11"/>
        <color theme="1"/>
        <rFont val="Arial"/>
        <family val="2"/>
      </rPr>
      <t>Beneficios a empleados: revelar el cálculo de la reserva actuarial, valor presente de los ingresos esperados comparado con el valor presente de la estimación de gastos tanto de los beneficios actuales como futuros.</t>
    </r>
  </si>
  <si>
    <r>
      <t xml:space="preserve">El personal basificado tiene el beneficio de jubilarse por sus años laborados de acuerdo a la Ley 912 de Seguridad Social de los Servidores Públicos del Estado de Guerrero. Asimismo el personal que se encuentra laborando bajo la figura de contrato, eventual y confianza reciben todas y cada una de sus prestaciones en relación a la Ley No. 51 estatuto de los trabajadores al servicio del estado de municipios y de los organismo públicos coordinados y descentralizados del estado de guerrero, en relación a la Ley Federal de Trabajo </t>
    </r>
    <r>
      <rPr>
        <b/>
        <sz val="11"/>
        <color theme="1"/>
        <rFont val="Arial"/>
        <family val="2"/>
      </rPr>
      <t>(LFT).</t>
    </r>
  </si>
  <si>
    <r>
      <t>f)</t>
    </r>
    <r>
      <rPr>
        <b/>
        <sz val="7"/>
        <color theme="1"/>
        <rFont val="Times New Roman"/>
        <family val="1"/>
      </rPr>
      <t xml:space="preserve">     </t>
    </r>
    <r>
      <rPr>
        <b/>
        <sz val="11"/>
        <color theme="1"/>
        <rFont val="Arial"/>
        <family val="2"/>
      </rPr>
      <t>Provisiones: Objetivo de su creación y monto y plazo:</t>
    </r>
  </si>
  <si>
    <t>Un porcentaje de los pasivos contingentes están considerados dentro del presupuesto de egresos del ejercicio fiscal en operación.</t>
  </si>
  <si>
    <r>
      <t>g)</t>
    </r>
    <r>
      <rPr>
        <b/>
        <sz val="7"/>
        <color theme="1"/>
        <rFont val="Times New Roman"/>
        <family val="1"/>
      </rPr>
      <t xml:space="preserve">    </t>
    </r>
    <r>
      <rPr>
        <b/>
        <sz val="11"/>
        <color theme="1"/>
        <rFont val="Arial"/>
        <family val="2"/>
      </rPr>
      <t>Reservas: Objetivo de su creación, monto y plazo:</t>
    </r>
  </si>
  <si>
    <t>El organismo no ha realizado algún estudio actuarial para registrar las reservas laborales como prima de antigüedad.</t>
  </si>
  <si>
    <r>
      <t>h)</t>
    </r>
    <r>
      <rPr>
        <b/>
        <sz val="7"/>
        <color theme="1"/>
        <rFont val="Times New Roman"/>
        <family val="1"/>
      </rPr>
      <t xml:space="preserve">    </t>
    </r>
    <r>
      <rPr>
        <b/>
        <sz val="11"/>
        <color theme="1"/>
        <rFont val="Arial"/>
        <family val="2"/>
      </rPr>
      <t>Cambios en políticas contables y correcciones de errores junto con la revelación de los efectos que se tendrá en la información financiera del ente público, ya sea retrospectivos o prospectivos:</t>
    </r>
  </si>
  <si>
    <t xml:space="preserve">A partir del 2022 el organismo considera el ingreso devengado cuando existe jurídicamente el derecho de cobro con la emisión de la facturación electrónica (CFDI). </t>
  </si>
  <si>
    <r>
      <t>i)</t>
    </r>
    <r>
      <rPr>
        <b/>
        <sz val="7"/>
        <color theme="1"/>
        <rFont val="Times New Roman"/>
        <family val="1"/>
      </rPr>
      <t xml:space="preserve">     </t>
    </r>
    <r>
      <rPr>
        <b/>
        <sz val="11"/>
        <color theme="1"/>
        <rFont val="Arial"/>
        <family val="2"/>
      </rPr>
      <t>Reclasificaciones: se deben de revelar todos aquellos movimientos entre cuentas por efectos de cambios en los tipos de operaciones:</t>
    </r>
  </si>
  <si>
    <t>En enero se reclasifico por cambios en políticas contables del ingreso el importe de                          $ 8, 882,068.40 que estaban registrados en la cuenta 11221-00000-000-000-000 Usuarios por servicios, que corresponden a los Ejercicios Fiscales ( 1994-2021) afectando la cuenta de 32520-51013-001-001 Errores contables.</t>
  </si>
  <si>
    <t>En febrero se reclasifico por cambios en políticas contables del ingreso el importe de $ 5, 117,087.78 que estaban registrados en la cuenta 11221-00000-000-000-000 Usuarios por servicios, que corresponden a los Ejercicios Fiscales (1994-2021) afectando la cuenta de 32520-51013-001-001 Errores contables</t>
  </si>
  <si>
    <t>En Marzo se reclasifico por cambios en políticas contables del ingreso el importe de $ 4,253, 564.87 que estaban registrados en la cuenta 11221-00000-000-000-000 Usuarios por servicios, que corresponden a los Ejercicios Fiscales (1994-2021) afectando la cuenta de 32520-51013-001-001 Errores contables</t>
  </si>
  <si>
    <t>En Abril se reclasifico por cambios en políticas contables del ingreso el importe de                          $ 4, 973,376.01 que estaban registrados en la cuenta 11221-00000-000-000-000 Usuarios por servicios, que corresponden a los Ejercicios Fiscales (1994-2021) afectando la cuenta de 32520-51013-001-001 Errores contables.</t>
  </si>
  <si>
    <t>En Mayo se reclasifico por cambios en políticas contables del ingreso el importe de                          $ 8, 747,634.59 que estaban registrados en la cuenta 11221-00000-000-000-000 Usuarios por servicios, que corresponden a los Ejercicios Fiscales (1994-2021) afectando la cuenta de 32520-51013-001-001 Errores contables.</t>
  </si>
  <si>
    <t>En Junio se reclasifico por cambios en políticas contables del ingreso el importe de                          $ 7, 623,237.66 que estaban registrados en la cuenta 11221-00000-000-000-000 Usuarios por servicios, que corresponden a los Ejercicios Fiscales (1994-2021) afectando la cuenta de 32520-51013-001-001 Errores contables.</t>
  </si>
  <si>
    <t>En Julio se reclasifico por cambios en políticas contables del ingreso el importe de                          $ 3, 411,852.85 que estaban registrados en la cuenta 11221-00000-000-000-000 Usuarios por servicios, que corresponden a los Ejercicios Fiscales (1994-2021) afectando la cuenta de 32520-51013-001-001 Errores contables.</t>
  </si>
  <si>
    <t>En Agosto se reclasifico por cambios en políticas contables del ingreso el importe de $ 4, 596,300.26 que estaban registrados en la cuenta 11221-00000-000-000-000 Usuarios por servicios, que corresponden a los Ejercicios Fiscales (1994-2021) afectando la cuenta de 32520-51013-001-001 Errores contables.</t>
  </si>
  <si>
    <t>En Septiembre se reclasifico por cambios en políticas contables del ingreso el importe de $ 6, 508,970.08 que estaban registrados en la cuenta 11221-00000-000-000-000 Usuarios por servicios, que corresponden a los Ejercicios Fiscales (1994-2021) afectando la cuenta de 32520-51013-001-001 Errores contables.</t>
  </si>
  <si>
    <t>En Octubre se reclasifico por cambios en políticas contables del ingreso el importe de $ 1, 928,868.57 que estaban registrados en la cuenta 11221-00000-000-000-000 Usuarios por servicios, que corresponden a los Ejercicios Fiscales (1994-2021) afectando la cuenta de 32520-51013-001-001 Errores contables.</t>
  </si>
  <si>
    <t>En Noviembre se reclasifico por cambios en políticas contables del ingreso el importe de $ 1, 083,001.70 que estaban registrados en la cuenta 11221-00000-000-000-000 Usuarios por servicios, que corresponden a los Ejercicios Fiscales (1994-2021) afectando la cuenta de 32520-51013-001-001 Errores contables.</t>
  </si>
  <si>
    <t>En Diciembre se reclasifico por cambios en políticas contables del ingreso el importe de $ 21, 494,416.77 que estaban registrados en la cuenta 11221-00000-000-000-000 Usuarios por servicios, que corresponden a los Ejercicios Fiscales (1994-2021) afectando la cuenta de 32520-51013-001-001 Errores contables.</t>
  </si>
  <si>
    <r>
      <t>j)</t>
    </r>
    <r>
      <rPr>
        <b/>
        <sz val="7"/>
        <color theme="1"/>
        <rFont val="Times New Roman"/>
        <family val="1"/>
      </rPr>
      <t xml:space="preserve">     </t>
    </r>
    <r>
      <rPr>
        <b/>
        <sz val="11"/>
        <color theme="1"/>
        <rFont val="Arial"/>
        <family val="2"/>
      </rPr>
      <t>Depuración y Cancelación de Saldos:</t>
    </r>
  </si>
  <si>
    <t>En marzo se canceló el importe de $ 265,684.36 que se encontraba en la cuenta de 21115-51013-002-000-000 por reinstalación de trabajadores.</t>
  </si>
  <si>
    <t>En marzo se canceló al pasivo de 21710-51013-002-012-000 a nombre de IBM de México, Comercialización y Servicios S. de R. L.C.V según convenio de pago del 23 de febrero de 2023 relacionado al Ejecutivo Mercantil 435/2019. Así mismo se canceló la cuenta de orden contable pasivos contingentes.</t>
  </si>
  <si>
    <t>En Junio de dieron de baja mediante registro contable 22 móviles por un importe de $ 5,038,189.21  por ser incosteable su reparación o rehabilitación siendo autorizadas dichas bajas en la primera sesión extraordinaria del consejo de administración de la CAPAMA fecha 03/03/23 considerada en el punto número cuatro.</t>
  </si>
  <si>
    <r>
      <t xml:space="preserve">En septiembre se realizó un registro contable de 11 Obras en Proceso ya terminadas y entregadas mediante actas de entrega recepción del Ejercicio Fiscal 2022 se traspasaron al Activo No Circulante por un importe de $.2,336,304.24.derivadas del Oficio </t>
    </r>
    <r>
      <rPr>
        <b/>
        <sz val="11"/>
        <color theme="1"/>
        <rFont val="Arial"/>
        <family val="2"/>
      </rPr>
      <t>Núm. CAP-DT-663-2023 del 02 de octubre de 2023, firmado por el Ing. Guillermo Alemán Hernández Director Técnico de C.A.P.A.M.A.</t>
    </r>
  </si>
  <si>
    <t>6.  POSICION EN MONEDA EXTRANJERA Y PROTECCION POR RIESGO CAMBIARIO.</t>
  </si>
  <si>
    <r>
      <t>a)</t>
    </r>
    <r>
      <rPr>
        <b/>
        <sz val="7"/>
        <color theme="1"/>
        <rFont val="Times New Roman"/>
        <family val="1"/>
      </rPr>
      <t xml:space="preserve">    </t>
    </r>
    <r>
      <rPr>
        <b/>
        <sz val="11"/>
        <color theme="1"/>
        <rFont val="Arial"/>
        <family val="2"/>
      </rPr>
      <t xml:space="preserve"> Activos en moneda extranjera</t>
    </r>
  </si>
  <si>
    <t xml:space="preserve">    No se tiene activos en moneda extranjera.</t>
  </si>
  <si>
    <r>
      <t>b)</t>
    </r>
    <r>
      <rPr>
        <b/>
        <sz val="7"/>
        <color theme="1"/>
        <rFont val="Times New Roman"/>
        <family val="1"/>
      </rPr>
      <t xml:space="preserve">    </t>
    </r>
    <r>
      <rPr>
        <b/>
        <sz val="11"/>
        <color theme="1"/>
        <rFont val="Arial"/>
        <family val="2"/>
      </rPr>
      <t>Pasivos en moneda extranjera.</t>
    </r>
  </si>
  <si>
    <t xml:space="preserve">            No se tiene pasivos en moneda extranjera.</t>
  </si>
  <si>
    <r>
      <t>c)</t>
    </r>
    <r>
      <rPr>
        <b/>
        <sz val="7"/>
        <color theme="1"/>
        <rFont val="Times New Roman"/>
        <family val="1"/>
      </rPr>
      <t xml:space="preserve">    </t>
    </r>
    <r>
      <rPr>
        <b/>
        <sz val="11"/>
        <color theme="1"/>
        <rFont val="Arial"/>
        <family val="2"/>
      </rPr>
      <t>Posición en moneda extranjera.</t>
    </r>
  </si>
  <si>
    <t xml:space="preserve">         No se tiene operaciones en moneda extranjera.</t>
  </si>
  <si>
    <r>
      <t>d)</t>
    </r>
    <r>
      <rPr>
        <b/>
        <sz val="7"/>
        <color theme="1"/>
        <rFont val="Times New Roman"/>
        <family val="1"/>
      </rPr>
      <t xml:space="preserve">    </t>
    </r>
    <r>
      <rPr>
        <b/>
        <sz val="11"/>
        <color theme="1"/>
        <rFont val="Arial"/>
        <family val="2"/>
      </rPr>
      <t>Tipo de cambio.</t>
    </r>
  </si>
  <si>
    <t xml:space="preserve">            No se tiene operaciones en moneda extranjera.</t>
  </si>
  <si>
    <r>
      <t>e)</t>
    </r>
    <r>
      <rPr>
        <b/>
        <sz val="7"/>
        <color theme="1"/>
        <rFont val="Times New Roman"/>
        <family val="1"/>
      </rPr>
      <t xml:space="preserve">    </t>
    </r>
    <r>
      <rPr>
        <b/>
        <sz val="11"/>
        <color theme="1"/>
        <rFont val="Arial"/>
        <family val="2"/>
      </rPr>
      <t>Equivalente en moneda nacional</t>
    </r>
    <r>
      <rPr>
        <sz val="11"/>
        <color theme="1"/>
        <rFont val="Arial"/>
        <family val="2"/>
      </rPr>
      <t>.</t>
    </r>
  </si>
  <si>
    <t xml:space="preserve">            Nada que manifestar.</t>
  </si>
  <si>
    <t xml:space="preserve">      7.   REPORTE ANALITICO DEL ACTIVO.</t>
  </si>
  <si>
    <r>
      <t>a)</t>
    </r>
    <r>
      <rPr>
        <b/>
        <sz val="7"/>
        <color theme="1"/>
        <rFont val="Times New Roman"/>
        <family val="1"/>
      </rPr>
      <t xml:space="preserve">    </t>
    </r>
    <r>
      <rPr>
        <b/>
        <sz val="11"/>
        <color theme="1"/>
        <rFont val="Arial"/>
        <family val="2"/>
      </rPr>
      <t>Vida útil o porcentaje de depreciación, deterioro o amortización utilizados en los diferentes tipos de activos o el importe de las pérdidas por el deterioro reconocidas.</t>
    </r>
  </si>
  <si>
    <t>Descripción</t>
  </si>
  <si>
    <t>Edificio y construcciones</t>
  </si>
  <si>
    <t>Infraestructura y Saneamiento</t>
  </si>
  <si>
    <t>Equipo de transporte</t>
  </si>
  <si>
    <t>Mobiliario y oficina</t>
  </si>
  <si>
    <t>Eqpo de cómputo y de tecnologías de Informática</t>
  </si>
  <si>
    <t>Eqpo de aparatos audiovisuales</t>
  </si>
  <si>
    <t>Maquinaria, otros equipos y herramientas</t>
  </si>
  <si>
    <t>Equipo e instrumental médico y de laboratorio</t>
  </si>
  <si>
    <t>Gastos de Instalación</t>
  </si>
  <si>
    <r>
      <t>b)</t>
    </r>
    <r>
      <rPr>
        <b/>
        <sz val="7"/>
        <color theme="1"/>
        <rFont val="Times New Roman"/>
        <family val="1"/>
      </rPr>
      <t xml:space="preserve">    </t>
    </r>
    <r>
      <rPr>
        <b/>
        <sz val="11"/>
        <color theme="1"/>
        <rFont val="Arial"/>
        <family val="2"/>
      </rPr>
      <t>Cambios en el porcentaje de depreciación o valor residual de los activos ocasionados por deterioro.</t>
    </r>
  </si>
  <si>
    <t xml:space="preserve">   Nada que manifestar.</t>
  </si>
  <si>
    <r>
      <t>c)</t>
    </r>
    <r>
      <rPr>
        <b/>
        <sz val="7"/>
        <color theme="1"/>
        <rFont val="Times New Roman"/>
        <family val="1"/>
      </rPr>
      <t xml:space="preserve">    </t>
    </r>
    <r>
      <rPr>
        <b/>
        <sz val="11"/>
        <color theme="1"/>
        <rFont val="Arial"/>
        <family val="2"/>
      </rPr>
      <t xml:space="preserve">Importe de los gastos capitalizados en el ejercicio, tanto financieros como    </t>
    </r>
  </si>
  <si>
    <t xml:space="preserve">      de investigación y desarrollo.</t>
  </si>
  <si>
    <r>
      <t xml:space="preserve">         Nada que manifestar</t>
    </r>
    <r>
      <rPr>
        <b/>
        <sz val="11"/>
        <color theme="1"/>
        <rFont val="Arial"/>
        <family val="2"/>
      </rPr>
      <t>.</t>
    </r>
  </si>
  <si>
    <r>
      <t>d)</t>
    </r>
    <r>
      <rPr>
        <b/>
        <sz val="7"/>
        <color theme="1"/>
        <rFont val="Times New Roman"/>
        <family val="1"/>
      </rPr>
      <t xml:space="preserve">    </t>
    </r>
    <r>
      <rPr>
        <b/>
        <sz val="11"/>
        <color theme="1"/>
        <rFont val="Arial"/>
        <family val="2"/>
      </rPr>
      <t>Riesgo por tipo de cambio o tipo de interés de las inversiones financiera.</t>
    </r>
  </si>
  <si>
    <t xml:space="preserve">        Nada que manifestar.</t>
  </si>
  <si>
    <r>
      <t>f)</t>
    </r>
    <r>
      <rPr>
        <b/>
        <sz val="7"/>
        <color theme="1"/>
        <rFont val="Times New Roman"/>
        <family val="1"/>
      </rPr>
      <t xml:space="preserve">     </t>
    </r>
    <r>
      <rPr>
        <b/>
        <sz val="11"/>
        <color theme="1"/>
        <rFont val="Arial"/>
        <family val="2"/>
      </rPr>
      <t>Valor en el ejercicio de los bienes construidos por la entidad.</t>
    </r>
  </si>
  <si>
    <r>
      <t>Nada que manifestar</t>
    </r>
    <r>
      <rPr>
        <b/>
        <sz val="11"/>
        <color theme="1"/>
        <rFont val="Arial"/>
        <family val="2"/>
      </rPr>
      <t>.</t>
    </r>
  </si>
  <si>
    <r>
      <t>g)</t>
    </r>
    <r>
      <rPr>
        <b/>
        <sz val="7"/>
        <color theme="1"/>
        <rFont val="Times New Roman"/>
        <family val="1"/>
      </rPr>
      <t xml:space="preserve">    </t>
    </r>
    <r>
      <rPr>
        <b/>
        <sz val="11"/>
        <color theme="1"/>
        <rFont val="Arial"/>
        <family val="2"/>
      </rPr>
      <t>Otras circunstancias de carácter significativo que afecten al activo, tales como bienes en garantía, señalados en embargos, litigios, títulos de inversiones entregados en garantía, baja significativa del valor de inversiones financieras; etc.</t>
    </r>
  </si>
  <si>
    <r>
      <t>h)</t>
    </r>
    <r>
      <rPr>
        <b/>
        <sz val="7"/>
        <color theme="1"/>
        <rFont val="Times New Roman"/>
        <family val="1"/>
      </rPr>
      <t xml:space="preserve">    </t>
    </r>
    <r>
      <rPr>
        <b/>
        <sz val="11"/>
        <color theme="1"/>
        <rFont val="Arial"/>
        <family val="2"/>
      </rPr>
      <t>Desmantelamiento de Activos, procedimientos, implicaciones, efectos</t>
    </r>
  </si>
  <si>
    <t>Contables.</t>
  </si>
  <si>
    <r>
      <t>i)</t>
    </r>
    <r>
      <rPr>
        <b/>
        <sz val="7"/>
        <color theme="1"/>
        <rFont val="Times New Roman"/>
        <family val="1"/>
      </rPr>
      <t xml:space="preserve">     </t>
    </r>
    <r>
      <rPr>
        <b/>
        <sz val="11"/>
        <color theme="1"/>
        <rFont val="Arial"/>
        <family val="2"/>
      </rPr>
      <t xml:space="preserve">Administración de activos, planeación con el objetivo de que el ente los utilice de manera más efectiva.    </t>
    </r>
  </si>
  <si>
    <t>Se les da mantenimiento correctivo cada seis meses al Equipo de Transporte, Maquinaria Pesada, Equipo de Cómputo, aires acondicionados</t>
  </si>
  <si>
    <t>Adicionalmente se deben incluir las explicaciones de las principales variaciones en el activo, en cuadros comparativos como sigue:</t>
  </si>
  <si>
    <r>
      <t>a)</t>
    </r>
    <r>
      <rPr>
        <b/>
        <sz val="7"/>
        <color theme="1"/>
        <rFont val="Times New Roman"/>
        <family val="1"/>
      </rPr>
      <t xml:space="preserve">    </t>
    </r>
    <r>
      <rPr>
        <b/>
        <sz val="11"/>
        <color theme="1"/>
        <rFont val="Arial"/>
        <family val="2"/>
      </rPr>
      <t xml:space="preserve">Inversiones en valores. </t>
    </r>
  </si>
  <si>
    <r>
      <t>b)</t>
    </r>
    <r>
      <rPr>
        <b/>
        <sz val="7"/>
        <color theme="1"/>
        <rFont val="Times New Roman"/>
        <family val="1"/>
      </rPr>
      <t xml:space="preserve">    </t>
    </r>
    <r>
      <rPr>
        <b/>
        <sz val="11"/>
        <color theme="1"/>
        <rFont val="Arial"/>
        <family val="2"/>
      </rPr>
      <t>Patrimonio de Organismos Descentralizados de Control Presupuestal indirecto.</t>
    </r>
  </si>
  <si>
    <r>
      <t>c)</t>
    </r>
    <r>
      <rPr>
        <b/>
        <sz val="7"/>
        <color theme="1"/>
        <rFont val="Times New Roman"/>
        <family val="1"/>
      </rPr>
      <t xml:space="preserve">    </t>
    </r>
    <r>
      <rPr>
        <b/>
        <sz val="11"/>
        <color theme="1"/>
        <rFont val="Arial"/>
        <family val="2"/>
      </rPr>
      <t>Inversiones en empresas de participación mayoritaria.</t>
    </r>
  </si>
  <si>
    <r>
      <t>d)</t>
    </r>
    <r>
      <rPr>
        <b/>
        <sz val="7"/>
        <color theme="1"/>
        <rFont val="Times New Roman"/>
        <family val="1"/>
      </rPr>
      <t xml:space="preserve">    </t>
    </r>
    <r>
      <rPr>
        <b/>
        <sz val="11"/>
        <color theme="1"/>
        <rFont val="Arial"/>
        <family val="2"/>
      </rPr>
      <t>Inversiones en empresas de participación minoritaria.</t>
    </r>
  </si>
  <si>
    <r>
      <t>e)</t>
    </r>
    <r>
      <rPr>
        <b/>
        <sz val="7"/>
        <color theme="1"/>
        <rFont val="Times New Roman"/>
        <family val="1"/>
      </rPr>
      <t xml:space="preserve">    </t>
    </r>
    <r>
      <rPr>
        <b/>
        <sz val="11"/>
        <color theme="1"/>
        <rFont val="Arial"/>
        <family val="2"/>
      </rPr>
      <t xml:space="preserve">Patrimonio de Organismos Descentralizados de Control Presupuestario Directo según corresponda. </t>
    </r>
  </si>
  <si>
    <t>8. FIDEICOMISOS, MANDATOS Y ANALOGOS.</t>
  </si>
  <si>
    <r>
      <t>a)</t>
    </r>
    <r>
      <rPr>
        <b/>
        <sz val="7"/>
        <color theme="1"/>
        <rFont val="Times New Roman"/>
        <family val="1"/>
      </rPr>
      <t xml:space="preserve">    </t>
    </r>
    <r>
      <rPr>
        <b/>
        <sz val="11"/>
        <color theme="1"/>
        <rFont val="Arial"/>
        <family val="2"/>
      </rPr>
      <t>Por el ramo administrativo que los reporta:</t>
    </r>
  </si>
  <si>
    <t xml:space="preserve">                Nada que manifestar.</t>
  </si>
  <si>
    <r>
      <t>b)</t>
    </r>
    <r>
      <rPr>
        <b/>
        <sz val="7"/>
        <color theme="1"/>
        <rFont val="Times New Roman"/>
        <family val="1"/>
      </rPr>
      <t xml:space="preserve">    </t>
    </r>
    <r>
      <rPr>
        <b/>
        <sz val="11"/>
        <color theme="1"/>
        <rFont val="Arial"/>
        <family val="2"/>
      </rPr>
      <t>Enlistar los de mayor monto de disponibilidad, relacionando aquellos que conforman el 80% de las disponibilidades.</t>
    </r>
  </si>
  <si>
    <r>
      <t>9. REPORTE DE LA RECAUDACIÓN</t>
    </r>
    <r>
      <rPr>
        <b/>
        <sz val="14"/>
        <color theme="1"/>
        <rFont val="Arial"/>
        <family val="2"/>
      </rPr>
      <t>.</t>
    </r>
  </si>
  <si>
    <t>a). Análisis del comportamiento de la recaudación correspondiente al ente público o cualquier tipo de ingreso, de forma separada los ingresos locales de los federales:</t>
  </si>
  <si>
    <t>Presupuestado</t>
  </si>
  <si>
    <t>Recaudado</t>
  </si>
  <si>
    <t>Impuestos</t>
  </si>
  <si>
    <t>Derechos</t>
  </si>
  <si>
    <t xml:space="preserve">Productos </t>
  </si>
  <si>
    <t>Aprovechamientos</t>
  </si>
  <si>
    <t>Ingresos Por Ventas de Bienes y Prestación de Servicios</t>
  </si>
  <si>
    <t>Participaciones, aportaciones, Convenios, Incentivos, Derivados de colaboración fiscal, Fondos Distintos, de Aportaciones, Transferencias, Asignaciones, Subsidios y Subvenciones, y Pensiones y Jubilaciones</t>
  </si>
  <si>
    <t>Otros Ingresos y Beneficios varios</t>
  </si>
  <si>
    <t>Debido al Fenómeno meteorológico llamado “HURACAN OTIS” que impacto en Acapulco la madrugada del 25/10/23 sufrió un descenso la recaudación del ingreso en el mes de noviembre y diciembre en relación a los ingresos en promedio por mes del ejercicio fiscal 2023</t>
  </si>
  <si>
    <t>b).- Proyección de la recaudación e ingresos en el mediano plazo.</t>
  </si>
  <si>
    <t>Presupuesto Autorizado.</t>
  </si>
  <si>
    <t>Importe</t>
  </si>
  <si>
    <t>Participaciones, aportaciones, Convenios, Incentivos, Derivados de colaboración fiscal, Fondos Distintos, de Aportaciones, Transferencias, Asignaciones, Subsidios y Subvenciones, y Pensiones y Jubilaciones.</t>
  </si>
  <si>
    <t>10. INFORMACION SOBRE DEUDA Y EL REPORTE ANALITICO DE DEUDA</t>
  </si>
  <si>
    <t xml:space="preserve"> a).- Utilizar al menos los siguientes indicadores: deuda respecto al PIB y deuda respecto a la recaudación tomando como mínimo, un periodo igual o menor a 5 años.</t>
  </si>
  <si>
    <t xml:space="preserve">      Nada que manifestar.</t>
  </si>
  <si>
    <t>b).- Información de manera agrupada, por tipo de valor gubernamental o instrumento financiero en la que se considere intereses, comisiones, tasa, perfil de vencimiento y otros gastos de la deuda.</t>
  </si>
  <si>
    <t>11.  CALIFICACIONES OTORGADAS</t>
  </si>
  <si>
    <t xml:space="preserve">Informar, tanto del ente público como cualquier transacción realizada, que haya sido sujeta a calificación de créditos </t>
  </si>
  <si>
    <t xml:space="preserve">             Nada que manifestar.</t>
  </si>
  <si>
    <t>12.  PROCESO DE MEJORA</t>
  </si>
  <si>
    <t xml:space="preserve">         </t>
  </si>
  <si>
    <t xml:space="preserve">          a).-   Principales Políticas de Control Interno</t>
  </si>
  <si>
    <r>
      <t>Ø</t>
    </r>
    <r>
      <rPr>
        <sz val="7"/>
        <color theme="1"/>
        <rFont val="Times New Roman"/>
        <family val="1"/>
      </rPr>
      <t xml:space="preserve">  </t>
    </r>
    <r>
      <rPr>
        <sz val="11"/>
        <color theme="1"/>
        <rFont val="Arial"/>
        <family val="2"/>
      </rPr>
      <t>Racionar el uso de los recursos para alcanzar el cumplimiento de las funciones para el ejercicio.</t>
    </r>
  </si>
  <si>
    <r>
      <t>Ø</t>
    </r>
    <r>
      <rPr>
        <sz val="7"/>
        <color theme="1"/>
        <rFont val="Times New Roman"/>
        <family val="1"/>
      </rPr>
      <t xml:space="preserve">  </t>
    </r>
    <r>
      <rPr>
        <sz val="11"/>
        <color theme="1"/>
        <rFont val="Arial"/>
        <family val="2"/>
      </rPr>
      <t>Manual de procedimientos: Nos indica los procedimientos que debemos seguir de forma ordenada en el desarrollo de las actividades, evitando duplicidad de esfuerzos.</t>
    </r>
  </si>
  <si>
    <r>
      <t>Ø</t>
    </r>
    <r>
      <rPr>
        <sz val="7"/>
        <color theme="1"/>
        <rFont val="Times New Roman"/>
        <family val="1"/>
      </rPr>
      <t xml:space="preserve">  </t>
    </r>
    <r>
      <rPr>
        <sz val="11"/>
        <color theme="1"/>
        <rFont val="Arial"/>
        <family val="2"/>
      </rPr>
      <t>Ley de Contabilidad General de Contabilidad Gubernamental: Nos establece los criterios generales que rigen la contabilidad gubernamental y la emisión de información financiera, incluyendo la presupuestaria y programática en forma razonable y transparente.</t>
    </r>
  </si>
  <si>
    <t xml:space="preserve">   b).  Medidas de desempeño financiero, metas y alcances:</t>
  </si>
  <si>
    <t>Se cumple con un Programa Operativo Anual y un Presupuesto Basado en Resultados, el cual es medido a través de indicadores concentrados en la Matriz de Indicadores para Resultados “MIR” por el área de Evaluación del Desempeño.</t>
  </si>
  <si>
    <t>13.   INFORMACION POR SEGMENTOS</t>
  </si>
  <si>
    <t xml:space="preserve">         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aéreas geográficas, de los grupos homogéneos con el objetivo de entender el desempeño del ente evaluar mejor los riesgos y beneficios del mismo, y entender como todo y sus partes integrantes.</t>
  </si>
  <si>
    <t>Toda la información del organismo está procesada y se encuentra disponible y esta segmentada en:</t>
  </si>
  <si>
    <r>
      <t>a.</t>
    </r>
    <r>
      <rPr>
        <sz val="7"/>
        <color theme="1"/>
        <rFont val="Times New Roman"/>
        <family val="1"/>
      </rPr>
      <t xml:space="preserve">    </t>
    </r>
    <r>
      <rPr>
        <sz val="11"/>
        <color theme="1"/>
        <rFont val="Arial"/>
        <family val="2"/>
      </rPr>
      <t xml:space="preserve">Contable y </t>
    </r>
  </si>
  <si>
    <r>
      <t>b.</t>
    </r>
    <r>
      <rPr>
        <sz val="7"/>
        <color theme="1"/>
        <rFont val="Times New Roman"/>
        <family val="1"/>
      </rPr>
      <t xml:space="preserve">    </t>
    </r>
    <r>
      <rPr>
        <sz val="11"/>
        <color theme="1"/>
        <rFont val="Arial"/>
        <family val="2"/>
      </rPr>
      <t>Presupuestalmente.</t>
    </r>
  </si>
  <si>
    <r>
      <t>c.</t>
    </r>
    <r>
      <rPr>
        <sz val="7"/>
        <color theme="1"/>
        <rFont val="Times New Roman"/>
        <family val="1"/>
      </rPr>
      <t xml:space="preserve">    </t>
    </r>
    <r>
      <rPr>
        <sz val="11"/>
        <color theme="1"/>
        <rFont val="Arial"/>
        <family val="2"/>
      </rPr>
      <t>Programática.</t>
    </r>
  </si>
  <si>
    <r>
      <t>d.</t>
    </r>
    <r>
      <rPr>
        <sz val="7"/>
        <color theme="1"/>
        <rFont val="Times New Roman"/>
        <family val="1"/>
      </rPr>
      <t xml:space="preserve">    </t>
    </r>
    <r>
      <rPr>
        <sz val="11"/>
        <color theme="1"/>
        <rFont val="Arial"/>
        <family val="2"/>
      </rPr>
      <t>Disciplina financiera.</t>
    </r>
  </si>
  <si>
    <r>
      <t>e.</t>
    </r>
    <r>
      <rPr>
        <sz val="7"/>
        <color theme="1"/>
        <rFont val="Times New Roman"/>
        <family val="1"/>
      </rPr>
      <t xml:space="preserve">    </t>
    </r>
    <r>
      <rPr>
        <sz val="11"/>
        <color theme="1"/>
        <rFont val="Arial"/>
        <family val="2"/>
      </rPr>
      <t>Evaluación del desempeño.</t>
    </r>
  </si>
  <si>
    <t>Consecuentemente, esta información, contribuye al análisis más preciso de la situación financiera grados y fuentes de riesgos y crecimiento potencial de negocio.</t>
  </si>
  <si>
    <t>Para que se pueda tomar decisiones de acuerdo a las necesidades socioeconómicas del ente.</t>
  </si>
  <si>
    <t>14. EVENTOS POSTERIORES AL CIERRE</t>
  </si>
  <si>
    <t>El ente público informará el efecto en sus estados financieros de aquellos hechos ocurridos en el periodo posterior al que informa, que proporcionan mayor evidencia sobre eventos que le afecten económicamente y que no se conocían a la fecha del cierre.</t>
  </si>
  <si>
    <t>El organismo público no tiene hechos ocurridos en el periodo posterior al que se informa que proporcione mayor evidencia sobre eventos que afecten económicamente.</t>
  </si>
  <si>
    <t>15.  PARTES RELACIONADA</t>
  </si>
  <si>
    <t>Se debe establecer por escrito que no existen partes relacionadas que pudieran ejercer influencia significativa sobre la toma de decisiones financieras y operativas.</t>
  </si>
  <si>
    <t>En la Comisión de Agua Potable y Alcantarillado del municipio de Acapulco no existen partes relacionadas que ejerzan influencia sobre la toma de decisiones operativas y financiera.</t>
  </si>
  <si>
    <t xml:space="preserve">16.  RESPONSABILIDAD SOBRE LA PRESENTACION RAZONABLE DE LOS ESTADOS       </t>
  </si>
  <si>
    <t>FINANCIEROS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</si>
  <si>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</si>
  <si>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Se cumple con la normatividad vigente que a la letra dice:</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</si>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</sst>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8" formatCode="&quot;$&quot;#,##0.00;[Red]\-&quot;$&quot;#,##0.00"/>
    <numFmt numFmtId="44" formatCode="_-&quot;$&quot;* #,##0.00_-;\-&quot;$&quot;* #,##0.00_-;_-&quot;$&quot;* &quot;-&quot;??_-;_-@_-"/>
    <numFmt numFmtId="43" formatCode="_-* #,##0.00_-;\-* #,##0.00_-;_-* &quot;-&quot;??_-;_-@_-"/>
    <numFmt numFmtId="164" formatCode="#,##0.00_ ;\-#,##0.00\ "/>
    <numFmt numFmtId="165" formatCode="&quot;$&quot;#,##0.00"/>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0"/>
      <name val="Arial"/>
      <family val="2"/>
    </font>
    <font>
      <b/>
      <sz val="10"/>
      <name val="Arial"/>
      <family val="2"/>
    </font>
    <font>
      <b/>
      <sz val="9"/>
      <name val="Arial"/>
      <family val="2"/>
    </font>
    <font>
      <sz val="9"/>
      <name val="Arial"/>
      <family val="2"/>
    </font>
    <font>
      <b/>
      <sz val="10"/>
      <color theme="1"/>
      <name val="Arial"/>
      <family val="2"/>
    </font>
    <font>
      <b/>
      <sz val="9"/>
      <color rgb="FF000000"/>
      <name val="Arial"/>
      <family val="2"/>
    </font>
    <font>
      <b/>
      <sz val="9"/>
      <color theme="1"/>
      <name val="Arial"/>
      <family val="2"/>
    </font>
    <font>
      <sz val="9"/>
      <color rgb="FF000000"/>
      <name val="Arial"/>
      <family val="2"/>
    </font>
    <font>
      <b/>
      <sz val="10"/>
      <color rgb="FF000000"/>
      <name val="Arial"/>
      <family val="2"/>
    </font>
    <font>
      <sz val="10"/>
      <color rgb="FF000000"/>
      <name val="Arial"/>
      <family val="2"/>
    </font>
    <font>
      <sz val="9"/>
      <color theme="1"/>
      <name val="Arial"/>
      <family val="2"/>
    </font>
    <font>
      <b/>
      <sz val="12"/>
      <color theme="1"/>
      <name val="Calibri"/>
      <family val="2"/>
      <scheme val="minor"/>
    </font>
    <font>
      <sz val="10"/>
      <color theme="1"/>
      <name val="Arial"/>
      <family val="2"/>
    </font>
    <font>
      <sz val="9"/>
      <color theme="1"/>
      <name val="Calibri"/>
      <family val="2"/>
      <scheme val="minor"/>
    </font>
    <font>
      <sz val="10"/>
      <color theme="1"/>
      <name val="Calibri"/>
      <family val="2"/>
      <scheme val="minor"/>
    </font>
    <font>
      <sz val="11"/>
      <color theme="1"/>
      <name val="Arial"/>
      <family val="2"/>
    </font>
    <font>
      <b/>
      <sz val="14"/>
      <color theme="1"/>
      <name val="Calibri"/>
      <family val="2"/>
      <scheme val="minor"/>
    </font>
    <font>
      <b/>
      <sz val="12"/>
      <name val="Calibri"/>
      <family val="2"/>
      <scheme val="minor"/>
    </font>
    <font>
      <b/>
      <sz val="10"/>
      <color theme="1"/>
      <name val="Calibri"/>
      <family val="2"/>
      <scheme val="minor"/>
    </font>
    <font>
      <b/>
      <sz val="10"/>
      <name val="Calibri"/>
      <family val="2"/>
      <scheme val="minor"/>
    </font>
    <font>
      <b/>
      <sz val="12"/>
      <color theme="1"/>
      <name val="Arial"/>
      <family val="2"/>
    </font>
    <font>
      <sz val="12"/>
      <color theme="1"/>
      <name val="Arial"/>
      <family val="2"/>
    </font>
    <font>
      <sz val="12"/>
      <color theme="1"/>
      <name val="Calibri"/>
      <family val="2"/>
      <scheme val="minor"/>
    </font>
    <font>
      <sz val="36"/>
      <color theme="1"/>
      <name val="Calibri"/>
      <family val="2"/>
      <scheme val="minor"/>
    </font>
    <font>
      <sz val="8"/>
      <color rgb="FF000000"/>
      <name val="Arial"/>
      <family val="2"/>
    </font>
    <font>
      <b/>
      <sz val="7"/>
      <color theme="1"/>
      <name val="Times New Roman"/>
      <family val="1"/>
    </font>
    <font>
      <sz val="11"/>
      <color theme="1"/>
      <name val="Wingdings"/>
      <charset val="2"/>
    </font>
    <font>
      <sz val="7"/>
      <color theme="1"/>
      <name val="Times New Roman"/>
      <family val="1"/>
    </font>
    <font>
      <sz val="14"/>
      <color theme="1"/>
      <name val="Arial"/>
      <family val="2"/>
    </font>
    <font>
      <b/>
      <sz val="14"/>
      <color theme="1"/>
      <name val="Arial"/>
      <family val="2"/>
    </font>
    <font>
      <sz val="8"/>
      <color theme="1"/>
      <name val="Calibri"/>
      <family val="2"/>
      <scheme val="minor"/>
    </font>
    <font>
      <sz val="9"/>
      <color theme="1"/>
      <name val="Wingdings"/>
      <charset val="2"/>
    </font>
    <font>
      <sz val="11"/>
      <color rgb="FF222222"/>
      <name val="Arial"/>
      <family val="2"/>
    </font>
    <font>
      <sz val="10"/>
      <color theme="1"/>
      <name val="Wingdings"/>
      <charset val="2"/>
    </font>
    <font>
      <sz val="12"/>
      <color theme="1"/>
      <name val="Wingdings"/>
      <charset val="2"/>
    </font>
    <font>
      <sz val="8"/>
      <color theme="1"/>
      <name val="Arial"/>
      <family val="2"/>
    </font>
    <font>
      <b/>
      <sz val="8"/>
      <color theme="1"/>
      <name val="Arial"/>
      <family val="2"/>
    </font>
    <font>
      <sz val="16"/>
      <color theme="1"/>
      <name val="Arial"/>
      <family val="2"/>
    </font>
    <font>
      <b/>
      <sz val="11"/>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FF"/>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s>
  <borders count="7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auto="1"/>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medium">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auto="1"/>
      </bottom>
      <diagonal/>
    </border>
    <border>
      <left/>
      <right style="thin">
        <color auto="1"/>
      </right>
      <top style="thin">
        <color indexed="64"/>
      </top>
      <bottom style="thin">
        <color rgb="FF000000"/>
      </bottom>
      <diagonal/>
    </border>
    <border>
      <left style="thin">
        <color indexed="64"/>
      </left>
      <right/>
      <top style="thin">
        <color indexed="64"/>
      </top>
      <bottom style="thin">
        <color rgb="FF000000"/>
      </bottom>
      <diagonal/>
    </border>
    <border>
      <left/>
      <right/>
      <top style="thin">
        <color rgb="FF000000"/>
      </top>
      <bottom/>
      <diagonal/>
    </border>
    <border>
      <left style="thin">
        <color rgb="FF000000"/>
      </left>
      <right/>
      <top style="thin">
        <color auto="1"/>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4">
    <xf numFmtId="0" fontId="0" fillId="0" borderId="0"/>
    <xf numFmtId="0" fontId="1" fillId="0" borderId="0"/>
    <xf numFmtId="0" fontId="4" fillId="0" borderId="0"/>
    <xf numFmtId="0" fontId="1" fillId="0" borderId="0"/>
    <xf numFmtId="44"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4" fillId="0" borderId="0"/>
  </cellStyleXfs>
  <cellXfs count="1106">
    <xf numFmtId="0" fontId="0" fillId="0" borderId="0" xfId="0"/>
    <xf numFmtId="0" fontId="1" fillId="0" borderId="0" xfId="1"/>
    <xf numFmtId="0" fontId="8" fillId="0" borderId="1" xfId="3" applyFont="1" applyFill="1" applyBorder="1" applyAlignment="1">
      <alignment horizontal="center" vertical="center"/>
    </xf>
    <xf numFmtId="44" fontId="8" fillId="0" borderId="2" xfId="4" applyFont="1" applyFill="1" applyBorder="1" applyAlignment="1">
      <alignment horizontal="center" vertical="center" wrapText="1"/>
    </xf>
    <xf numFmtId="4" fontId="8" fillId="0" borderId="2" xfId="5" applyNumberFormat="1" applyFont="1" applyFill="1" applyBorder="1" applyAlignment="1">
      <alignment horizontal="center" vertical="center" wrapText="1"/>
    </xf>
    <xf numFmtId="0" fontId="9" fillId="3" borderId="4" xfId="2" applyFont="1" applyFill="1" applyBorder="1" applyAlignment="1">
      <alignment horizontal="center" vertical="top" wrapText="1"/>
    </xf>
    <xf numFmtId="0" fontId="11" fillId="3" borderId="4" xfId="2" applyFont="1" applyFill="1" applyBorder="1" applyAlignment="1">
      <alignment horizontal="center" vertical="top" wrapText="1"/>
    </xf>
    <xf numFmtId="0" fontId="5" fillId="0" borderId="0" xfId="0" applyFont="1" applyAlignment="1">
      <alignment horizontal="justify" vertical="justify"/>
    </xf>
    <xf numFmtId="0" fontId="4" fillId="0" borderId="0" xfId="0" applyFont="1" applyAlignment="1">
      <alignment vertical="justify"/>
    </xf>
    <xf numFmtId="0" fontId="12" fillId="3" borderId="4" xfId="0" applyFont="1" applyFill="1" applyBorder="1" applyAlignment="1">
      <alignment horizontal="center" vertical="center" wrapText="1"/>
    </xf>
    <xf numFmtId="44" fontId="8" fillId="0" borderId="7" xfId="4" applyFont="1" applyFill="1" applyBorder="1" applyAlignment="1">
      <alignment horizontal="center" vertical="center" wrapText="1"/>
    </xf>
    <xf numFmtId="0" fontId="13" fillId="3" borderId="4" xfId="0" applyFont="1" applyFill="1" applyBorder="1" applyAlignment="1">
      <alignment horizontal="center" vertical="center" wrapText="1"/>
    </xf>
    <xf numFmtId="164" fontId="13" fillId="0" borderId="5" xfId="4" applyNumberFormat="1" applyFont="1" applyFill="1" applyBorder="1" applyAlignment="1">
      <alignment vertical="center" wrapText="1"/>
    </xf>
    <xf numFmtId="10" fontId="10" fillId="0" borderId="5" xfId="6" applyNumberFormat="1" applyFont="1" applyBorder="1" applyAlignment="1">
      <alignment vertical="center"/>
    </xf>
    <xf numFmtId="164" fontId="12" fillId="0" borderId="5" xfId="4" applyNumberFormat="1" applyFont="1" applyFill="1" applyBorder="1" applyAlignment="1">
      <alignment vertical="center" wrapText="1"/>
    </xf>
    <xf numFmtId="0" fontId="13" fillId="3" borderId="4" xfId="0" applyFont="1" applyFill="1" applyBorder="1" applyAlignment="1">
      <alignment horizontal="center" vertical="top" wrapText="1"/>
    </xf>
    <xf numFmtId="164" fontId="13" fillId="0" borderId="5" xfId="4" applyNumberFormat="1" applyFont="1" applyFill="1" applyBorder="1" applyAlignment="1">
      <alignment vertical="top" wrapText="1"/>
    </xf>
    <xf numFmtId="0" fontId="9" fillId="3" borderId="8" xfId="2" applyFont="1" applyFill="1" applyBorder="1" applyAlignment="1">
      <alignment horizontal="center" vertical="top" wrapText="1"/>
    </xf>
    <xf numFmtId="164" fontId="8" fillId="0" borderId="7" xfId="4" applyNumberFormat="1" applyFont="1" applyFill="1" applyBorder="1" applyAlignment="1">
      <alignment horizontal="right" vertical="center" wrapText="1"/>
    </xf>
    <xf numFmtId="0" fontId="11" fillId="3" borderId="8" xfId="2" applyFont="1" applyFill="1" applyBorder="1" applyAlignment="1">
      <alignment horizontal="center" vertical="top" wrapText="1"/>
    </xf>
    <xf numFmtId="164" fontId="11" fillId="0" borderId="5" xfId="4" applyNumberFormat="1" applyFont="1" applyFill="1" applyBorder="1" applyAlignment="1">
      <alignment vertical="top" wrapText="1"/>
    </xf>
    <xf numFmtId="164" fontId="11" fillId="0" borderId="7" xfId="4" applyNumberFormat="1" applyFont="1" applyFill="1" applyBorder="1" applyAlignment="1">
      <alignment vertical="top" wrapText="1"/>
    </xf>
    <xf numFmtId="164" fontId="11" fillId="0" borderId="5" xfId="4" applyNumberFormat="1" applyFont="1" applyFill="1" applyBorder="1" applyAlignment="1">
      <alignment horizontal="right" wrapText="1"/>
    </xf>
    <xf numFmtId="164" fontId="11" fillId="0" borderId="5" xfId="4" applyNumberFormat="1" applyFont="1" applyFill="1" applyBorder="1" applyAlignment="1">
      <alignment wrapText="1"/>
    </xf>
    <xf numFmtId="0" fontId="9" fillId="3" borderId="9" xfId="2" applyFont="1" applyFill="1" applyBorder="1" applyAlignment="1">
      <alignment horizontal="center" vertical="top" wrapText="1"/>
    </xf>
    <xf numFmtId="7" fontId="9" fillId="3" borderId="10" xfId="4" applyNumberFormat="1" applyFont="1" applyFill="1" applyBorder="1" applyAlignment="1">
      <alignment vertical="top" wrapText="1"/>
    </xf>
    <xf numFmtId="44" fontId="8" fillId="0" borderId="3" xfId="4" applyFont="1" applyFill="1" applyBorder="1" applyAlignment="1">
      <alignment horizontal="center" vertical="center" wrapText="1"/>
    </xf>
    <xf numFmtId="0" fontId="9" fillId="3" borderId="18" xfId="2" applyFont="1" applyFill="1" applyBorder="1" applyAlignment="1">
      <alignment horizontal="center" vertical="top" wrapText="1"/>
    </xf>
    <xf numFmtId="0" fontId="11" fillId="3" borderId="18" xfId="2" applyFont="1" applyFill="1" applyBorder="1" applyAlignment="1">
      <alignment horizontal="center" vertical="top" wrapText="1"/>
    </xf>
    <xf numFmtId="0" fontId="11" fillId="3" borderId="4" xfId="2" applyFont="1" applyFill="1" applyBorder="1" applyAlignment="1">
      <alignment horizontal="center" vertical="center" wrapText="1"/>
    </xf>
    <xf numFmtId="0" fontId="7" fillId="0" borderId="0" xfId="2" applyFont="1" applyFill="1" applyAlignment="1">
      <alignment horizontal="left" vertical="justify"/>
    </xf>
    <xf numFmtId="0" fontId="15" fillId="0" borderId="0" xfId="1" applyFont="1"/>
    <xf numFmtId="0" fontId="14" fillId="0" borderId="4" xfId="7" applyFont="1" applyBorder="1" applyAlignment="1">
      <alignment horizontal="center" vertical="top" wrapText="1"/>
    </xf>
    <xf numFmtId="0" fontId="10" fillId="0" borderId="4" xfId="7" applyFont="1" applyBorder="1" applyAlignment="1">
      <alignment horizontal="center" wrapText="1"/>
    </xf>
    <xf numFmtId="164" fontId="9" fillId="0" borderId="5" xfId="4" applyNumberFormat="1" applyFont="1" applyFill="1" applyBorder="1" applyAlignment="1">
      <alignment vertical="center" wrapText="1"/>
    </xf>
    <xf numFmtId="164" fontId="11" fillId="0" borderId="5" xfId="4" applyNumberFormat="1" applyFont="1" applyFill="1" applyBorder="1" applyAlignment="1">
      <alignment horizontal="right" vertical="center" wrapText="1"/>
    </xf>
    <xf numFmtId="164" fontId="11" fillId="0" borderId="5" xfId="4" applyNumberFormat="1" applyFont="1" applyFill="1" applyBorder="1" applyAlignment="1">
      <alignment vertical="center" wrapText="1"/>
    </xf>
    <xf numFmtId="7" fontId="9" fillId="3" borderId="10" xfId="4" applyNumberFormat="1" applyFont="1" applyFill="1" applyBorder="1" applyAlignment="1">
      <alignment vertical="center" wrapText="1"/>
    </xf>
    <xf numFmtId="164" fontId="11" fillId="0" borderId="7" xfId="4" applyNumberFormat="1" applyFont="1" applyFill="1" applyBorder="1" applyAlignment="1">
      <alignment vertical="center" wrapText="1"/>
    </xf>
    <xf numFmtId="164" fontId="9" fillId="0" borderId="7" xfId="4" applyNumberFormat="1" applyFont="1" applyFill="1" applyBorder="1" applyAlignment="1">
      <alignment vertical="center" wrapText="1"/>
    </xf>
    <xf numFmtId="0" fontId="1" fillId="0" borderId="0" xfId="1" applyAlignment="1"/>
    <xf numFmtId="0" fontId="0" fillId="0" borderId="0" xfId="1" applyFont="1" applyAlignment="1">
      <alignment vertical="center"/>
    </xf>
    <xf numFmtId="0" fontId="2" fillId="0" borderId="0" xfId="0" applyFont="1"/>
    <xf numFmtId="0" fontId="2" fillId="0" borderId="0" xfId="0" applyFont="1" applyAlignment="1">
      <alignment vertical="center"/>
    </xf>
    <xf numFmtId="44" fontId="8" fillId="0" borderId="5" xfId="4" applyFont="1" applyFill="1" applyBorder="1" applyAlignment="1">
      <alignment horizontal="left" vertical="center" wrapText="1"/>
    </xf>
    <xf numFmtId="10" fontId="8" fillId="4" borderId="5" xfId="4" applyNumberFormat="1" applyFont="1" applyFill="1" applyBorder="1" applyAlignment="1">
      <alignment horizontal="center" vertical="center" wrapText="1"/>
    </xf>
    <xf numFmtId="0" fontId="12" fillId="0" borderId="5" xfId="0" applyFont="1" applyFill="1" applyBorder="1" applyAlignment="1">
      <alignment vertical="top" wrapText="1"/>
    </xf>
    <xf numFmtId="0" fontId="13" fillId="0" borderId="5" xfId="0" applyFont="1" applyFill="1" applyBorder="1" applyAlignment="1">
      <alignment vertical="center" wrapText="1"/>
    </xf>
    <xf numFmtId="44" fontId="10" fillId="4" borderId="5" xfId="4" applyFont="1" applyFill="1" applyBorder="1" applyAlignment="1">
      <alignment vertical="center" wrapText="1"/>
    </xf>
    <xf numFmtId="44" fontId="10" fillId="4" borderId="5" xfId="4" applyFont="1" applyFill="1" applyBorder="1" applyAlignment="1">
      <alignment horizontal="left" vertical="center" wrapText="1"/>
    </xf>
    <xf numFmtId="44" fontId="9" fillId="0" borderId="5" xfId="4" applyFont="1" applyFill="1" applyBorder="1" applyAlignment="1">
      <alignment horizontal="left" vertical="center" wrapText="1"/>
    </xf>
    <xf numFmtId="44" fontId="14" fillId="0" borderId="5" xfId="4" applyNumberFormat="1" applyFont="1" applyFill="1" applyBorder="1" applyAlignment="1">
      <alignment horizontal="left" vertical="center" wrapText="1"/>
    </xf>
    <xf numFmtId="44" fontId="10" fillId="0" borderId="5" xfId="4" applyNumberFormat="1" applyFont="1" applyFill="1" applyBorder="1" applyAlignment="1">
      <alignment horizontal="left" vertical="center" wrapText="1"/>
    </xf>
    <xf numFmtId="44" fontId="10" fillId="0" borderId="5" xfId="4" applyFont="1" applyFill="1" applyBorder="1" applyAlignment="1">
      <alignment horizontal="left" vertical="center" wrapText="1"/>
    </xf>
    <xf numFmtId="44" fontId="14" fillId="0" borderId="5" xfId="4" applyFont="1" applyFill="1" applyBorder="1" applyAlignment="1">
      <alignment horizontal="left" vertical="center" wrapText="1"/>
    </xf>
    <xf numFmtId="44" fontId="14" fillId="0" borderId="5" xfId="4" applyFont="1" applyFill="1" applyBorder="1" applyAlignment="1">
      <alignment vertical="center" wrapText="1"/>
    </xf>
    <xf numFmtId="44" fontId="9" fillId="3" borderId="5" xfId="4" applyFont="1" applyFill="1" applyBorder="1" applyAlignment="1">
      <alignment horizontal="left" vertical="center" wrapText="1"/>
    </xf>
    <xf numFmtId="0" fontId="8" fillId="0" borderId="5" xfId="6" applyFont="1" applyBorder="1" applyAlignment="1">
      <alignment horizontal="left" vertical="center" wrapText="1"/>
    </xf>
    <xf numFmtId="0" fontId="16" fillId="0" borderId="5" xfId="6" applyFont="1" applyBorder="1" applyAlignment="1">
      <alignment horizontal="left" vertical="center" wrapText="1"/>
    </xf>
    <xf numFmtId="0" fontId="8" fillId="4" borderId="5" xfId="6" applyFont="1" applyFill="1" applyBorder="1" applyAlignment="1">
      <alignment horizontal="left" vertical="center" wrapText="1"/>
    </xf>
    <xf numFmtId="0" fontId="2" fillId="0" borderId="0" xfId="1" applyFont="1" applyAlignment="1">
      <alignment vertical="center"/>
    </xf>
    <xf numFmtId="0" fontId="11" fillId="3" borderId="44" xfId="2" applyFont="1" applyFill="1" applyBorder="1" applyAlignment="1">
      <alignment horizontal="center" vertical="top" wrapText="1"/>
    </xf>
    <xf numFmtId="0" fontId="9" fillId="3" borderId="32" xfId="2" applyFont="1" applyFill="1" applyBorder="1" applyAlignment="1">
      <alignment vertical="top" wrapText="1"/>
    </xf>
    <xf numFmtId="0" fontId="0" fillId="0" borderId="33" xfId="0" applyBorder="1"/>
    <xf numFmtId="0" fontId="0" fillId="0" borderId="34" xfId="0" applyBorder="1"/>
    <xf numFmtId="44" fontId="9" fillId="0" borderId="26" xfId="4" applyFont="1" applyFill="1" applyBorder="1" applyAlignment="1">
      <alignment horizontal="right" vertical="top" wrapText="1"/>
    </xf>
    <xf numFmtId="44" fontId="9" fillId="0" borderId="10" xfId="4" applyFont="1" applyFill="1" applyBorder="1" applyAlignment="1">
      <alignment horizontal="right" vertical="top" wrapText="1"/>
    </xf>
    <xf numFmtId="0" fontId="7" fillId="0" borderId="12" xfId="0" applyFont="1" applyBorder="1" applyAlignment="1">
      <alignment vertical="center"/>
    </xf>
    <xf numFmtId="0" fontId="7" fillId="0" borderId="0" xfId="0" applyFont="1" applyBorder="1" applyAlignment="1">
      <alignment vertical="center"/>
    </xf>
    <xf numFmtId="0" fontId="16" fillId="0" borderId="7" xfId="10" applyFont="1" applyBorder="1"/>
    <xf numFmtId="0" fontId="16" fillId="0" borderId="5" xfId="10" applyFont="1" applyBorder="1"/>
    <xf numFmtId="0" fontId="14" fillId="0" borderId="5" xfId="1" applyFont="1" applyBorder="1" applyAlignment="1">
      <alignment vertical="center" wrapText="1"/>
    </xf>
    <xf numFmtId="4" fontId="14" fillId="0" borderId="5" xfId="1" applyNumberFormat="1" applyFont="1" applyFill="1" applyBorder="1" applyAlignment="1">
      <alignment horizontal="right" vertical="center" wrapText="1"/>
    </xf>
    <xf numFmtId="0" fontId="14" fillId="0" borderId="5" xfId="1" applyFont="1" applyBorder="1" applyAlignment="1">
      <alignment horizontal="center" vertical="center"/>
    </xf>
    <xf numFmtId="0" fontId="17" fillId="0" borderId="5" xfId="0" applyFont="1" applyBorder="1"/>
    <xf numFmtId="0" fontId="14" fillId="0" borderId="5" xfId="1" applyFont="1" applyFill="1" applyBorder="1"/>
    <xf numFmtId="0" fontId="14" fillId="0" borderId="5" xfId="1" applyFont="1" applyBorder="1"/>
    <xf numFmtId="4" fontId="10" fillId="0" borderId="5" xfId="1" applyNumberFormat="1" applyFont="1" applyFill="1" applyBorder="1" applyAlignment="1">
      <alignment horizontal="right" vertical="center" wrapText="1"/>
    </xf>
    <xf numFmtId="4" fontId="14" fillId="0" borderId="47" xfId="10" applyNumberFormat="1" applyFont="1" applyFill="1" applyBorder="1" applyAlignment="1">
      <alignment horizontal="center" vertical="top" wrapText="1"/>
    </xf>
    <xf numFmtId="0" fontId="14" fillId="0" borderId="7" xfId="10" applyFont="1" applyBorder="1"/>
    <xf numFmtId="49" fontId="10" fillId="0" borderId="5" xfId="10" applyNumberFormat="1" applyFont="1" applyFill="1" applyBorder="1" applyAlignment="1">
      <alignment horizontal="left" vertical="center" wrapText="1"/>
    </xf>
    <xf numFmtId="0" fontId="14" fillId="0" borderId="21" xfId="10" applyFont="1" applyBorder="1"/>
    <xf numFmtId="49" fontId="14" fillId="0" borderId="12" xfId="10" applyNumberFormat="1" applyFont="1" applyFill="1" applyBorder="1" applyAlignment="1">
      <alignment horizontal="left" vertical="center" wrapText="1"/>
    </xf>
    <xf numFmtId="4" fontId="14" fillId="0" borderId="12" xfId="10" applyNumberFormat="1" applyFont="1" applyFill="1" applyBorder="1" applyAlignment="1">
      <alignment horizontal="right" vertical="center" wrapText="1"/>
    </xf>
    <xf numFmtId="0" fontId="14" fillId="0" borderId="22" xfId="10" applyFont="1" applyBorder="1"/>
    <xf numFmtId="0" fontId="14" fillId="0" borderId="5" xfId="10" applyFont="1" applyBorder="1"/>
    <xf numFmtId="49" fontId="10" fillId="0" borderId="12" xfId="10" applyNumberFormat="1" applyFont="1" applyFill="1" applyBorder="1" applyAlignment="1">
      <alignment horizontal="left" vertical="center" wrapText="1"/>
    </xf>
    <xf numFmtId="4" fontId="6" fillId="0" borderId="12" xfId="0" applyNumberFormat="1" applyFont="1" applyBorder="1" applyAlignment="1">
      <alignment horizontal="right" wrapText="1"/>
    </xf>
    <xf numFmtId="4" fontId="6" fillId="0" borderId="22" xfId="0" applyNumberFormat="1" applyFont="1" applyBorder="1" applyAlignment="1">
      <alignment horizontal="right" wrapText="1"/>
    </xf>
    <xf numFmtId="0" fontId="14" fillId="0" borderId="19" xfId="10" applyFont="1" applyBorder="1" applyAlignment="1">
      <alignment vertical="center" wrapText="1"/>
    </xf>
    <xf numFmtId="0" fontId="14" fillId="4" borderId="21" xfId="10" applyFont="1" applyFill="1" applyBorder="1" applyAlignment="1">
      <alignment horizontal="left" vertical="center" wrapText="1"/>
    </xf>
    <xf numFmtId="4" fontId="14" fillId="0" borderId="48" xfId="10" applyNumberFormat="1" applyFont="1" applyFill="1" applyBorder="1" applyAlignment="1">
      <alignment horizontal="center" wrapText="1"/>
    </xf>
    <xf numFmtId="0" fontId="10" fillId="0" borderId="5" xfId="10" applyFont="1" applyBorder="1" applyAlignment="1">
      <alignment vertical="center"/>
    </xf>
    <xf numFmtId="4" fontId="14" fillId="0" borderId="5" xfId="10" applyNumberFormat="1" applyFont="1" applyFill="1" applyBorder="1" applyAlignment="1">
      <alignment horizontal="center" wrapText="1"/>
    </xf>
    <xf numFmtId="4" fontId="6" fillId="0" borderId="0" xfId="0" applyNumberFormat="1" applyFont="1" applyBorder="1" applyAlignment="1">
      <alignment horizontal="right" wrapText="1"/>
    </xf>
    <xf numFmtId="49" fontId="10" fillId="0" borderId="20" xfId="10" applyNumberFormat="1" applyFont="1" applyFill="1" applyBorder="1" applyAlignment="1">
      <alignment horizontal="left" vertical="center" wrapText="1"/>
    </xf>
    <xf numFmtId="44" fontId="11" fillId="0" borderId="5" xfId="4" applyFont="1" applyFill="1" applyBorder="1" applyAlignment="1">
      <alignment horizontal="right" vertical="center" wrapText="1"/>
    </xf>
    <xf numFmtId="10" fontId="10" fillId="0" borderId="5" xfId="6" applyNumberFormat="1" applyFont="1" applyBorder="1" applyAlignment="1">
      <alignment horizontal="center" vertical="center"/>
    </xf>
    <xf numFmtId="44" fontId="9" fillId="0" borderId="5" xfId="4" applyFont="1" applyFill="1" applyBorder="1" applyAlignment="1">
      <alignment horizontal="right" vertical="center" wrapText="1"/>
    </xf>
    <xf numFmtId="49" fontId="14" fillId="0" borderId="5" xfId="10" applyNumberFormat="1" applyFont="1" applyFill="1" applyBorder="1" applyAlignment="1">
      <alignment horizontal="left" vertical="center" wrapText="1"/>
    </xf>
    <xf numFmtId="0" fontId="14" fillId="4" borderId="7" xfId="10" applyFont="1" applyFill="1" applyBorder="1" applyAlignment="1">
      <alignment horizontal="center" vertical="center" wrapText="1"/>
    </xf>
    <xf numFmtId="0" fontId="14" fillId="4" borderId="41" xfId="10" applyFont="1" applyFill="1" applyBorder="1" applyAlignment="1">
      <alignment horizontal="left" vertical="center" wrapText="1"/>
    </xf>
    <xf numFmtId="0" fontId="14" fillId="0" borderId="5" xfId="10" applyFont="1" applyBorder="1" applyAlignment="1">
      <alignment vertical="center" wrapText="1"/>
    </xf>
    <xf numFmtId="4" fontId="14" fillId="4" borderId="7" xfId="11" applyNumberFormat="1" applyFont="1" applyFill="1" applyBorder="1" applyAlignment="1">
      <alignment horizontal="center" vertical="center" wrapText="1"/>
    </xf>
    <xf numFmtId="4" fontId="14" fillId="0" borderId="39" xfId="10" applyNumberFormat="1" applyFont="1" applyFill="1" applyBorder="1" applyAlignment="1">
      <alignment horizontal="center" vertical="center" wrapText="1"/>
    </xf>
    <xf numFmtId="0" fontId="16" fillId="0" borderId="5" xfId="10" applyFont="1" applyBorder="1" applyAlignment="1">
      <alignment horizontal="left" vertical="center"/>
    </xf>
    <xf numFmtId="0" fontId="16" fillId="0" borderId="19" xfId="10" applyFont="1" applyBorder="1" applyAlignment="1">
      <alignment horizontal="left" vertical="center"/>
    </xf>
    <xf numFmtId="49" fontId="8" fillId="0" borderId="16" xfId="10" applyNumberFormat="1" applyFont="1" applyFill="1" applyBorder="1" applyAlignment="1">
      <alignment horizontal="left" vertical="center" wrapText="1"/>
    </xf>
    <xf numFmtId="49" fontId="8" fillId="0" borderId="55" xfId="10" applyNumberFormat="1" applyFont="1" applyFill="1" applyBorder="1" applyAlignment="1">
      <alignment horizontal="left" vertical="center" wrapText="1"/>
    </xf>
    <xf numFmtId="0" fontId="8" fillId="4" borderId="7" xfId="10" applyFont="1" applyFill="1" applyBorder="1" applyAlignment="1">
      <alignment horizontal="center" vertical="center" wrapText="1"/>
    </xf>
    <xf numFmtId="0" fontId="16" fillId="0" borderId="40" xfId="10" applyFont="1" applyBorder="1" applyAlignment="1">
      <alignment horizontal="center" vertical="center"/>
    </xf>
    <xf numFmtId="49" fontId="8" fillId="0" borderId="20" xfId="10" applyNumberFormat="1" applyFont="1" applyFill="1" applyBorder="1" applyAlignment="1">
      <alignment horizontal="left" vertical="center" wrapText="1"/>
    </xf>
    <xf numFmtId="49" fontId="16" fillId="0" borderId="21" xfId="10" applyNumberFormat="1" applyFont="1" applyFill="1" applyBorder="1" applyAlignment="1">
      <alignment horizontal="left" vertical="center" wrapText="1"/>
    </xf>
    <xf numFmtId="4" fontId="8" fillId="0" borderId="16" xfId="0" applyNumberFormat="1" applyFont="1" applyBorder="1" applyAlignment="1">
      <alignment horizontal="right" vertical="center" wrapText="1"/>
    </xf>
    <xf numFmtId="4" fontId="16" fillId="0" borderId="58" xfId="0" applyNumberFormat="1" applyFont="1" applyBorder="1" applyAlignment="1">
      <alignment horizontal="right" vertical="center" wrapText="1"/>
    </xf>
    <xf numFmtId="4" fontId="8" fillId="0" borderId="55" xfId="10" applyNumberFormat="1" applyFont="1" applyFill="1" applyBorder="1" applyAlignment="1">
      <alignment horizontal="right" vertical="center" wrapText="1"/>
    </xf>
    <xf numFmtId="4" fontId="8" fillId="0" borderId="39" xfId="0" applyNumberFormat="1" applyFont="1" applyBorder="1" applyAlignment="1">
      <alignment horizontal="right" vertical="center" wrapText="1"/>
    </xf>
    <xf numFmtId="0" fontId="16" fillId="0" borderId="58" xfId="10" applyFont="1" applyBorder="1" applyAlignment="1">
      <alignment horizontal="center" vertical="center"/>
    </xf>
    <xf numFmtId="0" fontId="16" fillId="0" borderId="17" xfId="10" applyFont="1" applyBorder="1" applyAlignment="1">
      <alignment horizontal="center" vertical="center"/>
    </xf>
    <xf numFmtId="0" fontId="16" fillId="0" borderId="7" xfId="12" applyFont="1" applyBorder="1"/>
    <xf numFmtId="0" fontId="16" fillId="0" borderId="7" xfId="12" applyFont="1" applyBorder="1" applyAlignment="1">
      <alignment vertical="top" wrapText="1"/>
    </xf>
    <xf numFmtId="0" fontId="16" fillId="0" borderId="7" xfId="12" applyFont="1" applyBorder="1" applyAlignment="1">
      <alignment vertical="center" wrapText="1"/>
    </xf>
    <xf numFmtId="0" fontId="16" fillId="0" borderId="7" xfId="12" applyFont="1" applyBorder="1" applyAlignment="1">
      <alignment wrapText="1"/>
    </xf>
    <xf numFmtId="0" fontId="16" fillId="0" borderId="7" xfId="12" applyFont="1" applyBorder="1" applyAlignment="1">
      <alignment horizontal="left" vertical="center" wrapText="1"/>
    </xf>
    <xf numFmtId="0" fontId="16" fillId="0" borderId="5" xfId="14" applyFont="1" applyBorder="1"/>
    <xf numFmtId="0" fontId="16" fillId="0" borderId="7" xfId="14" applyFont="1" applyBorder="1" applyAlignment="1">
      <alignment wrapText="1"/>
    </xf>
    <xf numFmtId="0" fontId="16" fillId="0" borderId="5" xfId="14" applyFont="1" applyBorder="1" applyAlignment="1">
      <alignment wrapText="1"/>
    </xf>
    <xf numFmtId="0" fontId="16" fillId="0" borderId="5" xfId="14" applyFont="1" applyBorder="1" applyAlignment="1">
      <alignment vertical="top" wrapText="1"/>
    </xf>
    <xf numFmtId="4" fontId="16" fillId="0" borderId="40" xfId="14" applyNumberFormat="1" applyFont="1" applyFill="1" applyBorder="1" applyAlignment="1">
      <alignment horizontal="right" vertical="center" wrapText="1"/>
    </xf>
    <xf numFmtId="4" fontId="8" fillId="0" borderId="38" xfId="14" applyNumberFormat="1" applyFont="1" applyFill="1" applyBorder="1" applyAlignment="1">
      <alignment horizontal="right" wrapText="1"/>
    </xf>
    <xf numFmtId="4" fontId="16" fillId="0" borderId="38" xfId="14" applyNumberFormat="1" applyFont="1" applyFill="1" applyBorder="1" applyAlignment="1">
      <alignment horizontal="right" vertical="center" wrapText="1"/>
    </xf>
    <xf numFmtId="0" fontId="8" fillId="4" borderId="17" xfId="10" applyFont="1" applyFill="1" applyBorder="1" applyAlignment="1">
      <alignment horizontal="center" vertical="center"/>
    </xf>
    <xf numFmtId="49" fontId="16" fillId="0" borderId="39" xfId="10" applyNumberFormat="1" applyFont="1" applyFill="1" applyBorder="1" applyAlignment="1">
      <alignment horizontal="left" vertical="center" wrapText="1"/>
    </xf>
    <xf numFmtId="0" fontId="8" fillId="0" borderId="39" xfId="10" applyFont="1" applyFill="1" applyBorder="1" applyAlignment="1">
      <alignment horizontal="left" vertical="center" wrapText="1"/>
    </xf>
    <xf numFmtId="0" fontId="16" fillId="0" borderId="5" xfId="18" applyFont="1" applyBorder="1"/>
    <xf numFmtId="0" fontId="16" fillId="0" borderId="5" xfId="18" applyFont="1" applyBorder="1" applyAlignment="1">
      <alignment vertical="center" wrapText="1"/>
    </xf>
    <xf numFmtId="0" fontId="16" fillId="0" borderId="5" xfId="10" applyFont="1" applyBorder="1" applyAlignment="1">
      <alignment vertical="center" wrapText="1"/>
    </xf>
    <xf numFmtId="49" fontId="16" fillId="0" borderId="39" xfId="10" applyNumberFormat="1" applyFont="1" applyFill="1" applyBorder="1" applyAlignment="1">
      <alignment horizontal="left" wrapText="1"/>
    </xf>
    <xf numFmtId="0" fontId="3" fillId="0" borderId="0" xfId="12" applyFont="1" applyAlignment="1"/>
    <xf numFmtId="9" fontId="4" fillId="0" borderId="5" xfId="20" applyNumberFormat="1" applyFont="1" applyFill="1" applyBorder="1" applyAlignment="1">
      <alignment horizontal="center"/>
    </xf>
    <xf numFmtId="4" fontId="16" fillId="0" borderId="5" xfId="12" applyNumberFormat="1" applyFont="1" applyBorder="1" applyAlignment="1">
      <alignment horizontal="left" wrapText="1"/>
    </xf>
    <xf numFmtId="9" fontId="16" fillId="0" borderId="5" xfId="12" applyNumberFormat="1" applyFont="1" applyBorder="1" applyAlignment="1">
      <alignment horizontal="center" wrapText="1"/>
    </xf>
    <xf numFmtId="4" fontId="16" fillId="0" borderId="5" xfId="12" applyNumberFormat="1" applyFont="1" applyBorder="1"/>
    <xf numFmtId="0" fontId="16" fillId="0" borderId="5" xfId="12" applyFont="1" applyBorder="1" applyAlignment="1">
      <alignment horizontal="left" vertical="center" wrapText="1"/>
    </xf>
    <xf numFmtId="0" fontId="8" fillId="4" borderId="20" xfId="12" applyFont="1" applyFill="1" applyBorder="1" applyAlignment="1">
      <alignment horizontal="center" vertical="center" wrapText="1"/>
    </xf>
    <xf numFmtId="0" fontId="16" fillId="0" borderId="20" xfId="12" applyFont="1" applyBorder="1" applyAlignment="1">
      <alignment horizontal="left" vertical="center" wrapText="1"/>
    </xf>
    <xf numFmtId="0" fontId="16" fillId="0" borderId="21" xfId="12" applyFont="1" applyBorder="1" applyAlignment="1">
      <alignment vertical="center"/>
    </xf>
    <xf numFmtId="0" fontId="16" fillId="0" borderId="20" xfId="12" applyFont="1" applyBorder="1" applyAlignment="1">
      <alignment vertical="center"/>
    </xf>
    <xf numFmtId="0" fontId="7" fillId="0" borderId="0" xfId="0" applyFont="1" applyFill="1" applyAlignment="1">
      <alignment horizontal="left" vertical="justify" wrapText="1"/>
    </xf>
    <xf numFmtId="0" fontId="16" fillId="0" borderId="0" xfId="12" applyFont="1" applyBorder="1" applyAlignment="1">
      <alignment horizontal="left" vertical="center" wrapText="1"/>
    </xf>
    <xf numFmtId="49" fontId="8" fillId="0" borderId="0" xfId="12" applyNumberFormat="1" applyFont="1" applyFill="1" applyBorder="1" applyAlignment="1">
      <alignment horizontal="left" vertical="center" wrapText="1"/>
    </xf>
    <xf numFmtId="4" fontId="8" fillId="0" borderId="0" xfId="12" applyNumberFormat="1" applyFont="1" applyFill="1" applyBorder="1" applyAlignment="1">
      <alignment horizontal="right" wrapText="1"/>
    </xf>
    <xf numFmtId="4" fontId="8" fillId="0" borderId="0" xfId="12" applyNumberFormat="1" applyFont="1" applyFill="1" applyBorder="1" applyAlignment="1">
      <alignment horizontal="center" wrapText="1"/>
    </xf>
    <xf numFmtId="0" fontId="16" fillId="0" borderId="0" xfId="12" applyFont="1" applyBorder="1" applyAlignment="1">
      <alignment horizontal="left" wrapText="1"/>
    </xf>
    <xf numFmtId="0" fontId="3" fillId="0" borderId="0" xfId="22" applyFont="1" applyAlignment="1"/>
    <xf numFmtId="0" fontId="10" fillId="0" borderId="5" xfId="22" applyFont="1" applyBorder="1" applyAlignment="1">
      <alignment horizontal="left" wrapText="1"/>
    </xf>
    <xf numFmtId="0" fontId="14" fillId="0" borderId="5" xfId="22" applyFont="1" applyBorder="1" applyAlignment="1">
      <alignment horizontal="left" wrapText="1"/>
    </xf>
    <xf numFmtId="0" fontId="14" fillId="0" borderId="5" xfId="22" applyFont="1" applyBorder="1"/>
    <xf numFmtId="0" fontId="14" fillId="0" borderId="5" xfId="22" applyFont="1" applyBorder="1" applyAlignment="1">
      <alignment horizontal="left"/>
    </xf>
    <xf numFmtId="0" fontId="7" fillId="0" borderId="5" xfId="15" applyFont="1" applyFill="1" applyBorder="1" applyAlignment="1">
      <alignment horizontal="left" vertical="center" wrapText="1"/>
    </xf>
    <xf numFmtId="0" fontId="7" fillId="0" borderId="5" xfId="15" applyFont="1" applyFill="1" applyBorder="1" applyAlignment="1">
      <alignment horizontal="left" vertical="top" wrapText="1"/>
    </xf>
    <xf numFmtId="0" fontId="17" fillId="0" borderId="0" xfId="0" applyFont="1" applyBorder="1"/>
    <xf numFmtId="0" fontId="5" fillId="0" borderId="12" xfId="0" applyFont="1" applyBorder="1" applyAlignment="1">
      <alignment vertical="center"/>
    </xf>
    <xf numFmtId="0" fontId="3" fillId="0" borderId="0" xfId="23" applyFont="1" applyAlignment="1">
      <alignment vertical="center"/>
    </xf>
    <xf numFmtId="0" fontId="8" fillId="0" borderId="0" xfId="12" applyFont="1" applyAlignment="1"/>
    <xf numFmtId="0" fontId="8" fillId="0" borderId="0" xfId="12" applyFont="1" applyBorder="1" applyAlignment="1"/>
    <xf numFmtId="0" fontId="3" fillId="0" borderId="0" xfId="12" applyFont="1" applyAlignment="1">
      <alignment vertical="center"/>
    </xf>
    <xf numFmtId="0" fontId="3" fillId="0" borderId="0" xfId="24" applyFont="1" applyAlignment="1"/>
    <xf numFmtId="0" fontId="16" fillId="0" borderId="5" xfId="24" applyFont="1" applyBorder="1"/>
    <xf numFmtId="4" fontId="16" fillId="0" borderId="5" xfId="24" applyNumberFormat="1" applyFont="1" applyFill="1" applyBorder="1" applyAlignment="1">
      <alignment horizontal="right" wrapText="1"/>
    </xf>
    <xf numFmtId="0" fontId="5" fillId="0" borderId="0" xfId="26" applyFont="1" applyAlignment="1">
      <alignment vertical="center"/>
    </xf>
    <xf numFmtId="0" fontId="16" fillId="0" borderId="0" xfId="24" applyFont="1" applyAlignment="1">
      <alignment horizontal="justify"/>
    </xf>
    <xf numFmtId="0" fontId="16" fillId="0" borderId="5" xfId="24" applyFont="1" applyBorder="1" applyAlignment="1">
      <alignment vertical="center" wrapText="1"/>
    </xf>
    <xf numFmtId="0" fontId="16" fillId="0" borderId="5" xfId="24" applyFont="1" applyBorder="1" applyAlignment="1">
      <alignment horizontal="left" vertical="top" wrapText="1"/>
    </xf>
    <xf numFmtId="0" fontId="16" fillId="0" borderId="5" xfId="24" applyFont="1" applyBorder="1" applyAlignment="1">
      <alignment vertical="top" wrapText="1"/>
    </xf>
    <xf numFmtId="0" fontId="8" fillId="4" borderId="5" xfId="24" applyFont="1" applyFill="1" applyBorder="1" applyAlignment="1">
      <alignment vertical="top" wrapText="1"/>
    </xf>
    <xf numFmtId="0" fontId="16" fillId="4" borderId="5" xfId="24" applyFont="1" applyFill="1" applyBorder="1" applyAlignment="1">
      <alignment vertical="top" wrapText="1"/>
    </xf>
    <xf numFmtId="0" fontId="3" fillId="0" borderId="0" xfId="27" applyFont="1" applyAlignment="1"/>
    <xf numFmtId="0" fontId="14" fillId="0" borderId="0" xfId="27" applyFont="1" applyBorder="1"/>
    <xf numFmtId="0" fontId="14" fillId="0" borderId="0" xfId="27" applyFont="1" applyFill="1" applyBorder="1" applyAlignment="1">
      <alignment horizontal="left" vertical="center" wrapText="1"/>
    </xf>
    <xf numFmtId="4" fontId="10" fillId="0" borderId="0" xfId="27" applyNumberFormat="1" applyFont="1" applyFill="1" applyBorder="1" applyAlignment="1">
      <alignment horizontal="right" wrapText="1"/>
    </xf>
    <xf numFmtId="4" fontId="14" fillId="0" borderId="0" xfId="27" applyNumberFormat="1" applyFont="1" applyFill="1" applyBorder="1" applyAlignment="1">
      <alignment horizontal="right" vertical="center" wrapText="1"/>
    </xf>
    <xf numFmtId="0" fontId="3" fillId="0" borderId="0" xfId="29" applyFont="1" applyAlignment="1"/>
    <xf numFmtId="4" fontId="16" fillId="0" borderId="5" xfId="2" applyNumberFormat="1" applyFont="1" applyBorder="1" applyAlignment="1">
      <alignment vertical="top" wrapText="1"/>
    </xf>
    <xf numFmtId="0" fontId="16" fillId="0" borderId="0" xfId="29" applyFont="1" applyBorder="1"/>
    <xf numFmtId="49" fontId="16" fillId="0" borderId="0" xfId="29" applyNumberFormat="1" applyFont="1" applyFill="1" applyBorder="1" applyAlignment="1">
      <alignment horizontal="left" vertical="center" wrapText="1"/>
    </xf>
    <xf numFmtId="4" fontId="16" fillId="0" borderId="0" xfId="29" applyNumberFormat="1" applyFont="1" applyFill="1" applyBorder="1" applyAlignment="1">
      <alignment horizontal="right" vertical="center" wrapText="1"/>
    </xf>
    <xf numFmtId="4" fontId="16" fillId="0" borderId="0" xfId="29" applyNumberFormat="1" applyFont="1" applyFill="1" applyBorder="1" applyAlignment="1">
      <alignment horizontal="right" wrapText="1"/>
    </xf>
    <xf numFmtId="4" fontId="8" fillId="0" borderId="5" xfId="32" applyNumberFormat="1" applyFont="1" applyFill="1" applyBorder="1" applyAlignment="1">
      <alignment horizontal="right" vertical="center" wrapText="1"/>
    </xf>
    <xf numFmtId="0" fontId="16" fillId="0" borderId="5" xfId="32" applyFont="1" applyBorder="1" applyAlignment="1">
      <alignment horizontal="center" vertical="center" wrapText="1"/>
    </xf>
    <xf numFmtId="0" fontId="16" fillId="0" borderId="5" xfId="34" applyFont="1" applyBorder="1"/>
    <xf numFmtId="0" fontId="16" fillId="0" borderId="5" xfId="34" applyFont="1" applyBorder="1" applyAlignment="1">
      <alignment vertical="center" wrapText="1"/>
    </xf>
    <xf numFmtId="0" fontId="16" fillId="0" borderId="5" xfId="34" applyFont="1" applyBorder="1" applyAlignment="1">
      <alignment horizontal="left" vertical="center" wrapText="1"/>
    </xf>
    <xf numFmtId="11" fontId="16" fillId="0" borderId="5" xfId="34" applyNumberFormat="1" applyFont="1" applyBorder="1" applyAlignment="1">
      <alignment vertical="center" wrapText="1"/>
    </xf>
    <xf numFmtId="11" fontId="16" fillId="0" borderId="5" xfId="34" applyNumberFormat="1" applyFont="1" applyBorder="1" applyAlignment="1">
      <alignment horizontal="left" vertical="center" wrapText="1"/>
    </xf>
    <xf numFmtId="0" fontId="16" fillId="0" borderId="5" xfId="34" applyFont="1" applyBorder="1" applyAlignment="1">
      <alignment horizontal="center" vertical="center" wrapText="1"/>
    </xf>
    <xf numFmtId="4" fontId="8" fillId="0" borderId="20" xfId="34" applyNumberFormat="1" applyFont="1" applyFill="1" applyBorder="1" applyAlignment="1">
      <alignment vertical="center" wrapText="1"/>
    </xf>
    <xf numFmtId="4" fontId="8" fillId="0" borderId="5" xfId="34" applyNumberFormat="1" applyFont="1" applyFill="1" applyBorder="1" applyAlignment="1">
      <alignment vertical="center" wrapText="1"/>
    </xf>
    <xf numFmtId="0" fontId="1" fillId="0" borderId="5" xfId="29" applyBorder="1"/>
    <xf numFmtId="0" fontId="16" fillId="7" borderId="5" xfId="29" applyFont="1" applyFill="1" applyBorder="1" applyAlignment="1">
      <alignment wrapText="1"/>
    </xf>
    <xf numFmtId="0" fontId="1" fillId="0" borderId="5" xfId="29" applyBorder="1" applyAlignment="1">
      <alignment vertical="top"/>
    </xf>
    <xf numFmtId="14" fontId="16" fillId="7" borderId="5" xfId="29" applyNumberFormat="1" applyFont="1" applyFill="1" applyBorder="1" applyAlignment="1">
      <alignment horizontal="center" vertical="center" wrapText="1"/>
    </xf>
    <xf numFmtId="14" fontId="16" fillId="7" borderId="5" xfId="29" applyNumberFormat="1" applyFont="1" applyFill="1" applyBorder="1" applyAlignment="1">
      <alignment horizontal="center" vertical="top" wrapText="1"/>
    </xf>
    <xf numFmtId="0" fontId="16" fillId="7" borderId="5" xfId="29" applyFont="1" applyFill="1" applyBorder="1" applyAlignment="1">
      <alignment horizontal="center" vertical="top" wrapText="1"/>
    </xf>
    <xf numFmtId="0" fontId="22" fillId="0" borderId="5" xfId="29" applyFont="1" applyBorder="1" applyAlignment="1">
      <alignment horizontal="center" vertical="center"/>
    </xf>
    <xf numFmtId="0" fontId="23" fillId="4" borderId="5" xfId="29" applyFont="1" applyFill="1" applyBorder="1" applyAlignment="1">
      <alignment horizontal="center" vertical="center" wrapText="1"/>
    </xf>
    <xf numFmtId="14" fontId="16" fillId="7" borderId="5" xfId="29" applyNumberFormat="1" applyFont="1" applyFill="1" applyBorder="1" applyAlignment="1">
      <alignment horizontal="center" wrapText="1"/>
    </xf>
    <xf numFmtId="0" fontId="8" fillId="7" borderId="5" xfId="29" applyFont="1" applyFill="1" applyBorder="1" applyAlignment="1">
      <alignment wrapText="1"/>
    </xf>
    <xf numFmtId="0" fontId="0" fillId="0" borderId="5" xfId="0" applyBorder="1"/>
    <xf numFmtId="0" fontId="17" fillId="0" borderId="5" xfId="29" applyFont="1" applyBorder="1" applyAlignment="1">
      <alignment vertical="top"/>
    </xf>
    <xf numFmtId="14" fontId="16" fillId="7" borderId="5" xfId="29" quotePrefix="1" applyNumberFormat="1" applyFont="1" applyFill="1" applyBorder="1" applyAlignment="1">
      <alignment horizontal="center" vertical="top" wrapText="1"/>
    </xf>
    <xf numFmtId="0" fontId="17" fillId="0" borderId="5" xfId="29" applyFont="1" applyBorder="1"/>
    <xf numFmtId="14" fontId="16" fillId="7" borderId="5" xfId="29" applyNumberFormat="1" applyFont="1" applyFill="1" applyBorder="1" applyAlignment="1">
      <alignment horizontal="center" vertical="top"/>
    </xf>
    <xf numFmtId="0" fontId="0" fillId="0" borderId="5" xfId="0" applyBorder="1" applyAlignment="1">
      <alignment horizontal="center"/>
    </xf>
    <xf numFmtId="0" fontId="2" fillId="0" borderId="5" xfId="0" applyFont="1" applyBorder="1" applyAlignment="1">
      <alignment horizontal="center" vertical="top"/>
    </xf>
    <xf numFmtId="0" fontId="14" fillId="0" borderId="4" xfId="7" applyFont="1" applyBorder="1" applyAlignment="1">
      <alignment horizontal="center" vertical="center" wrapText="1"/>
    </xf>
    <xf numFmtId="0" fontId="6" fillId="0" borderId="12" xfId="0" applyFont="1" applyBorder="1" applyAlignment="1">
      <alignment vertical="center"/>
    </xf>
    <xf numFmtId="4" fontId="14" fillId="0" borderId="7" xfId="10" applyNumberFormat="1" applyFont="1" applyFill="1" applyBorder="1" applyAlignment="1">
      <alignment horizontal="right" vertical="center" wrapText="1"/>
    </xf>
    <xf numFmtId="4" fontId="14" fillId="0" borderId="39" xfId="10" applyNumberFormat="1" applyFont="1" applyFill="1" applyBorder="1" applyAlignment="1">
      <alignment horizontal="right" vertical="center" wrapText="1"/>
    </xf>
    <xf numFmtId="4" fontId="14" fillId="0" borderId="37" xfId="10" applyNumberFormat="1" applyFont="1" applyFill="1" applyBorder="1" applyAlignment="1">
      <alignment horizontal="right" vertical="center" wrapText="1"/>
    </xf>
    <xf numFmtId="0" fontId="17" fillId="0" borderId="0" xfId="1" applyFont="1" applyAlignment="1">
      <alignment horizontal="right"/>
    </xf>
    <xf numFmtId="4" fontId="16" fillId="0" borderId="40" xfId="0" applyNumberFormat="1" applyFont="1" applyBorder="1" applyAlignment="1">
      <alignment horizontal="right" vertical="center" wrapText="1"/>
    </xf>
    <xf numFmtId="4" fontId="16" fillId="0" borderId="58" xfId="10" applyNumberFormat="1" applyFont="1" applyFill="1" applyBorder="1" applyAlignment="1">
      <alignment horizontal="right" vertical="center" wrapText="1"/>
    </xf>
    <xf numFmtId="0" fontId="16" fillId="0" borderId="56" xfId="10" applyFont="1" applyBorder="1" applyAlignment="1">
      <alignment horizontal="center" vertical="center"/>
    </xf>
    <xf numFmtId="4" fontId="16" fillId="0" borderId="39" xfId="10" applyNumberFormat="1" applyFont="1" applyFill="1" applyBorder="1" applyAlignment="1">
      <alignment horizontal="center" vertical="center" wrapText="1"/>
    </xf>
    <xf numFmtId="0" fontId="16" fillId="0" borderId="19" xfId="10" applyFont="1" applyBorder="1" applyAlignment="1">
      <alignment horizontal="left" vertical="center" wrapText="1"/>
    </xf>
    <xf numFmtId="0" fontId="16" fillId="0" borderId="5" xfId="10" applyFont="1" applyBorder="1" applyAlignment="1">
      <alignment horizontal="left" vertical="center" wrapText="1"/>
    </xf>
    <xf numFmtId="0" fontId="23" fillId="4" borderId="5" xfId="29" applyFont="1" applyFill="1" applyBorder="1" applyAlignment="1">
      <alignment horizontal="center" vertical="center" wrapText="1"/>
    </xf>
    <xf numFmtId="0" fontId="1" fillId="0" borderId="0" xfId="1" applyAlignment="1">
      <alignment vertical="center"/>
    </xf>
    <xf numFmtId="164" fontId="12" fillId="0" borderId="5" xfId="4" applyNumberFormat="1" applyFont="1" applyFill="1" applyBorder="1" applyAlignment="1">
      <alignment vertical="top" wrapText="1"/>
    </xf>
    <xf numFmtId="0" fontId="14" fillId="0" borderId="0" xfId="7" applyFont="1" applyBorder="1" applyAlignment="1">
      <alignment horizontal="left" vertical="center"/>
    </xf>
    <xf numFmtId="164" fontId="11" fillId="0" borderId="0" xfId="4" applyNumberFormat="1" applyFont="1" applyFill="1" applyBorder="1" applyAlignment="1">
      <alignment horizontal="right" vertical="center" wrapText="1"/>
    </xf>
    <xf numFmtId="164" fontId="11" fillId="0" borderId="0" xfId="4" applyNumberFormat="1" applyFont="1" applyFill="1" applyBorder="1" applyAlignment="1">
      <alignment horizontal="right" wrapText="1"/>
    </xf>
    <xf numFmtId="164" fontId="11" fillId="0" borderId="0" xfId="4" applyNumberFormat="1" applyFont="1" applyFill="1" applyBorder="1" applyAlignment="1">
      <alignment horizontal="center" wrapText="1"/>
    </xf>
    <xf numFmtId="0" fontId="14" fillId="0" borderId="0" xfId="7" applyFont="1" applyBorder="1" applyAlignment="1">
      <alignment horizontal="center" wrapText="1"/>
    </xf>
    <xf numFmtId="0" fontId="0" fillId="0" borderId="0" xfId="0" applyBorder="1"/>
    <xf numFmtId="0" fontId="14" fillId="0" borderId="5" xfId="7" applyFont="1" applyBorder="1" applyAlignment="1">
      <alignment horizontal="center" wrapText="1"/>
    </xf>
    <xf numFmtId="0" fontId="14" fillId="0" borderId="8" xfId="7" applyFont="1" applyBorder="1" applyAlignment="1">
      <alignment horizontal="center" wrapText="1"/>
    </xf>
    <xf numFmtId="164" fontId="11" fillId="0" borderId="7" xfId="4" applyNumberFormat="1" applyFont="1" applyFill="1" applyBorder="1" applyAlignment="1">
      <alignment wrapText="1"/>
    </xf>
    <xf numFmtId="0" fontId="3" fillId="0" borderId="0" xfId="23" applyFont="1" applyAlignment="1"/>
    <xf numFmtId="0" fontId="6" fillId="0" borderId="0" xfId="0" applyFont="1" applyBorder="1" applyAlignment="1">
      <alignment vertical="center"/>
    </xf>
    <xf numFmtId="0" fontId="5" fillId="0" borderId="0" xfId="2" applyFont="1" applyBorder="1" applyAlignment="1">
      <alignment horizontal="left" wrapText="1"/>
    </xf>
    <xf numFmtId="4" fontId="16" fillId="0" borderId="63" xfId="0" applyNumberFormat="1" applyFont="1" applyBorder="1" applyAlignment="1">
      <alignment horizontal="right" vertical="center" wrapText="1"/>
    </xf>
    <xf numFmtId="7" fontId="11" fillId="0" borderId="5" xfId="4" applyNumberFormat="1" applyFont="1" applyFill="1" applyBorder="1" applyAlignment="1">
      <alignment horizontal="right" vertical="center" wrapText="1"/>
    </xf>
    <xf numFmtId="44" fontId="8" fillId="0" borderId="5" xfId="4" applyFont="1" applyFill="1" applyBorder="1" applyAlignment="1">
      <alignment horizontal="center" vertical="center" wrapText="1"/>
    </xf>
    <xf numFmtId="10" fontId="4" fillId="0" borderId="5" xfId="20" applyNumberFormat="1" applyFont="1" applyFill="1" applyBorder="1" applyAlignment="1">
      <alignment horizontal="center" vertical="center"/>
    </xf>
    <xf numFmtId="9" fontId="4" fillId="0" borderId="5" xfId="20" applyNumberFormat="1" applyFont="1" applyFill="1" applyBorder="1" applyAlignment="1">
      <alignment horizontal="center" vertical="center"/>
    </xf>
    <xf numFmtId="0" fontId="0" fillId="0" borderId="0" xfId="0" applyAlignment="1">
      <alignment horizontal="right"/>
    </xf>
    <xf numFmtId="0" fontId="23" fillId="4" borderId="5" xfId="29" applyFont="1" applyFill="1" applyBorder="1" applyAlignment="1">
      <alignment horizontal="center" vertical="center" wrapText="1"/>
    </xf>
    <xf numFmtId="4" fontId="8" fillId="0" borderId="5" xfId="24" applyNumberFormat="1" applyFont="1" applyFill="1" applyBorder="1" applyAlignment="1">
      <alignment vertical="center" wrapText="1"/>
    </xf>
    <xf numFmtId="0" fontId="0" fillId="0" borderId="0" xfId="0" applyAlignment="1">
      <alignment vertical="center"/>
    </xf>
    <xf numFmtId="0" fontId="16" fillId="0" borderId="0" xfId="0" applyFont="1"/>
    <xf numFmtId="0" fontId="24" fillId="0" borderId="0" xfId="0" applyFont="1"/>
    <xf numFmtId="0" fontId="27" fillId="0" borderId="0" xfId="0" applyFont="1"/>
    <xf numFmtId="0" fontId="8" fillId="0" borderId="1" xfId="7" applyFont="1" applyFill="1" applyBorder="1" applyAlignment="1">
      <alignment horizontal="center" vertical="center"/>
    </xf>
    <xf numFmtId="0" fontId="8" fillId="0" borderId="5" xfId="6" applyFont="1" applyFill="1" applyBorder="1" applyAlignment="1">
      <alignment horizontal="center" vertical="center"/>
    </xf>
    <xf numFmtId="4" fontId="8" fillId="0" borderId="5" xfId="5" applyNumberFormat="1" applyFont="1" applyFill="1" applyBorder="1" applyAlignment="1">
      <alignment horizontal="center" vertical="center" wrapText="1"/>
    </xf>
    <xf numFmtId="4" fontId="16" fillId="0" borderId="5" xfId="24" applyNumberFormat="1" applyFont="1" applyFill="1" applyBorder="1" applyAlignment="1">
      <alignment horizontal="right" vertical="top" wrapText="1"/>
    </xf>
    <xf numFmtId="0" fontId="19" fillId="0" borderId="0" xfId="36" applyFont="1" applyAlignment="1">
      <alignment horizontal="left" wrapText="1"/>
    </xf>
    <xf numFmtId="4" fontId="8" fillId="0" borderId="5" xfId="34" applyNumberFormat="1" applyFont="1" applyFill="1" applyBorder="1" applyAlignment="1">
      <alignment horizontal="right" vertical="center" wrapText="1"/>
    </xf>
    <xf numFmtId="0" fontId="8" fillId="0" borderId="5" xfId="34" applyFont="1" applyFill="1" applyBorder="1" applyAlignment="1">
      <alignment horizontal="center" vertical="center"/>
    </xf>
    <xf numFmtId="4" fontId="8" fillId="0" borderId="5" xfId="35" applyNumberFormat="1" applyFont="1" applyFill="1" applyBorder="1" applyAlignment="1">
      <alignment horizontal="center" vertical="center" wrapText="1"/>
    </xf>
    <xf numFmtId="4" fontId="16" fillId="0" borderId="5" xfId="34" applyNumberFormat="1" applyFont="1" applyFill="1" applyBorder="1" applyAlignment="1">
      <alignment horizontal="right" vertical="center" wrapText="1"/>
    </xf>
    <xf numFmtId="4" fontId="16" fillId="0" borderId="5" xfId="32" applyNumberFormat="1" applyFont="1" applyFill="1" applyBorder="1" applyAlignment="1">
      <alignment horizontal="center" vertical="center" wrapText="1"/>
    </xf>
    <xf numFmtId="0" fontId="8" fillId="0" borderId="5" xfId="32" applyFont="1" applyFill="1" applyBorder="1" applyAlignment="1">
      <alignment horizontal="center" vertical="center"/>
    </xf>
    <xf numFmtId="4" fontId="8" fillId="0" borderId="5" xfId="33" applyNumberFormat="1" applyFont="1" applyFill="1" applyBorder="1" applyAlignment="1">
      <alignment horizontal="center" vertical="center" wrapText="1"/>
    </xf>
    <xf numFmtId="0" fontId="16" fillId="0" borderId="5" xfId="32" applyFont="1" applyBorder="1" applyAlignment="1">
      <alignment horizontal="center" vertical="center"/>
    </xf>
    <xf numFmtId="0" fontId="5" fillId="0" borderId="0" xfId="2" applyFont="1" applyAlignment="1">
      <alignment horizontal="left" vertical="justify" wrapText="1"/>
    </xf>
    <xf numFmtId="4" fontId="8" fillId="0" borderId="5" xfId="30" applyNumberFormat="1" applyFont="1" applyFill="1" applyBorder="1" applyAlignment="1">
      <alignment horizontal="center" vertical="center" wrapText="1"/>
    </xf>
    <xf numFmtId="4" fontId="8" fillId="0" borderId="5" xfId="29" applyNumberFormat="1" applyFont="1" applyFill="1" applyBorder="1" applyAlignment="1">
      <alignment horizontal="right" vertical="center" wrapText="1"/>
    </xf>
    <xf numFmtId="4" fontId="16" fillId="0" borderId="5" xfId="29" applyNumberFormat="1" applyFont="1" applyFill="1" applyBorder="1" applyAlignment="1">
      <alignment horizontal="right" vertical="center" wrapText="1"/>
    </xf>
    <xf numFmtId="11" fontId="16" fillId="0" borderId="5" xfId="24" applyNumberFormat="1" applyFont="1" applyFill="1" applyBorder="1" applyAlignment="1">
      <alignment horizontal="right" wrapText="1"/>
    </xf>
    <xf numFmtId="4" fontId="8" fillId="0" borderId="5" xfId="24" applyNumberFormat="1" applyFont="1" applyFill="1" applyBorder="1" applyAlignment="1">
      <alignment horizontal="right" vertical="center" wrapText="1"/>
    </xf>
    <xf numFmtId="4" fontId="16" fillId="0" borderId="5" xfId="24" applyNumberFormat="1" applyFont="1" applyFill="1" applyBorder="1" applyAlignment="1">
      <alignment horizontal="right" vertical="center" wrapText="1"/>
    </xf>
    <xf numFmtId="0" fontId="8" fillId="4" borderId="5" xfId="12" applyFont="1" applyFill="1" applyBorder="1" applyAlignment="1">
      <alignment horizontal="center" vertical="center" wrapText="1"/>
    </xf>
    <xf numFmtId="0" fontId="8" fillId="4" borderId="5" xfId="12" applyFont="1" applyFill="1" applyBorder="1" applyAlignment="1">
      <alignment horizontal="center" vertical="center"/>
    </xf>
    <xf numFmtId="0" fontId="16" fillId="0" borderId="5" xfId="12" applyFont="1" applyBorder="1" applyAlignment="1">
      <alignment horizontal="left" wrapText="1"/>
    </xf>
    <xf numFmtId="4" fontId="8" fillId="4" borderId="5" xfId="13" applyNumberFormat="1" applyFont="1" applyFill="1" applyBorder="1" applyAlignment="1">
      <alignment horizontal="center" vertical="center" wrapText="1"/>
    </xf>
    <xf numFmtId="0" fontId="7" fillId="0" borderId="5" xfId="15" applyFont="1" applyFill="1" applyBorder="1" applyAlignment="1">
      <alignment horizontal="left" wrapText="1"/>
    </xf>
    <xf numFmtId="0" fontId="8" fillId="4" borderId="5" xfId="22" applyFont="1" applyFill="1" applyBorder="1" applyAlignment="1">
      <alignment horizontal="center" vertical="center"/>
    </xf>
    <xf numFmtId="0" fontId="4" fillId="0" borderId="20" xfId="20" applyFont="1" applyFill="1" applyBorder="1" applyAlignment="1">
      <alignment horizontal="left" vertical="center" wrapText="1"/>
    </xf>
    <xf numFmtId="0" fontId="8" fillId="4" borderId="5" xfId="18" applyFont="1" applyFill="1" applyBorder="1" applyAlignment="1">
      <alignment horizontal="center" vertical="center"/>
    </xf>
    <xf numFmtId="44" fontId="11" fillId="0" borderId="5" xfId="4" applyFont="1" applyFill="1" applyBorder="1" applyAlignment="1">
      <alignment horizontal="left" vertical="center" wrapText="1"/>
    </xf>
    <xf numFmtId="0" fontId="5" fillId="0" borderId="0" xfId="0" applyFont="1" applyAlignment="1">
      <alignment horizontal="left" vertical="center" wrapText="1"/>
    </xf>
    <xf numFmtId="0" fontId="13"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6" xfId="3" applyFont="1" applyFill="1" applyBorder="1" applyAlignment="1">
      <alignment horizontal="center" vertical="center"/>
    </xf>
    <xf numFmtId="4" fontId="8" fillId="0" borderId="7" xfId="5" applyNumberFormat="1" applyFont="1" applyFill="1" applyBorder="1" applyAlignment="1">
      <alignment horizontal="center" vertical="center" wrapText="1"/>
    </xf>
    <xf numFmtId="4" fontId="8" fillId="4" borderId="5" xfId="5" applyNumberFormat="1" applyFont="1" applyFill="1" applyBorder="1" applyAlignment="1">
      <alignment horizontal="center" vertical="center" wrapText="1"/>
    </xf>
    <xf numFmtId="0" fontId="8" fillId="4" borderId="5" xfId="1" applyFont="1" applyFill="1" applyBorder="1" applyAlignment="1">
      <alignment horizontal="center" vertical="center"/>
    </xf>
    <xf numFmtId="0" fontId="13" fillId="3" borderId="5" xfId="0" applyFont="1" applyFill="1" applyBorder="1" applyAlignment="1">
      <alignment horizontal="center" vertical="top" wrapText="1"/>
    </xf>
    <xf numFmtId="0" fontId="6" fillId="0" borderId="0" xfId="0" applyFont="1" applyBorder="1" applyAlignment="1">
      <alignment horizontal="justify" vertical="justify" wrapText="1"/>
    </xf>
    <xf numFmtId="4" fontId="14" fillId="0" borderId="5" xfId="1" applyNumberFormat="1" applyFont="1" applyFill="1" applyBorder="1" applyAlignment="1">
      <alignment horizontal="center" vertical="center" wrapText="1"/>
    </xf>
    <xf numFmtId="49" fontId="14" fillId="0" borderId="5" xfId="1" applyNumberFormat="1" applyFont="1" applyFill="1" applyBorder="1" applyAlignment="1">
      <alignment horizontal="left" vertical="center" wrapText="1"/>
    </xf>
    <xf numFmtId="0" fontId="8" fillId="4" borderId="5" xfId="10" applyFont="1" applyFill="1" applyBorder="1" applyAlignment="1">
      <alignment horizontal="center" vertical="center" wrapText="1"/>
    </xf>
    <xf numFmtId="4" fontId="10" fillId="0" borderId="5" xfId="10" applyNumberFormat="1" applyFont="1" applyFill="1" applyBorder="1" applyAlignment="1">
      <alignment horizontal="right" vertical="center" wrapText="1"/>
    </xf>
    <xf numFmtId="4" fontId="6" fillId="0" borderId="5" xfId="0" applyNumberFormat="1" applyFont="1" applyBorder="1" applyAlignment="1">
      <alignment horizontal="right" wrapText="1"/>
    </xf>
    <xf numFmtId="0" fontId="8" fillId="4" borderId="5" xfId="10" applyFont="1" applyFill="1" applyBorder="1" applyAlignment="1">
      <alignment horizontal="center" vertical="center"/>
    </xf>
    <xf numFmtId="4" fontId="14" fillId="4" borderId="5" xfId="11" applyNumberFormat="1" applyFont="1" applyFill="1" applyBorder="1" applyAlignment="1">
      <alignment horizontal="right" vertical="center" wrapText="1"/>
    </xf>
    <xf numFmtId="4" fontId="14" fillId="4" borderId="5" xfId="11" applyNumberFormat="1" applyFont="1" applyFill="1" applyBorder="1" applyAlignment="1">
      <alignment horizontal="center" vertical="center" wrapText="1"/>
    </xf>
    <xf numFmtId="4" fontId="6" fillId="0" borderId="20" xfId="0" applyNumberFormat="1" applyFont="1" applyBorder="1" applyAlignment="1">
      <alignment horizontal="right" wrapText="1"/>
    </xf>
    <xf numFmtId="4" fontId="6" fillId="0" borderId="17" xfId="0" applyNumberFormat="1" applyFont="1" applyBorder="1" applyAlignment="1">
      <alignment horizontal="right" wrapText="1"/>
    </xf>
    <xf numFmtId="4" fontId="10" fillId="4" borderId="5" xfId="11" applyNumberFormat="1" applyFont="1" applyFill="1" applyBorder="1" applyAlignment="1">
      <alignment horizontal="right" vertical="center" wrapText="1"/>
    </xf>
    <xf numFmtId="0" fontId="0" fillId="0" borderId="0" xfId="0" applyAlignment="1">
      <alignment horizontal="left"/>
    </xf>
    <xf numFmtId="0" fontId="12" fillId="3" borderId="5" xfId="0" applyFont="1" applyFill="1" applyBorder="1" applyAlignment="1">
      <alignment vertical="center" wrapText="1"/>
    </xf>
    <xf numFmtId="49" fontId="16" fillId="0" borderId="57" xfId="10" applyNumberFormat="1" applyFont="1" applyFill="1" applyBorder="1" applyAlignment="1">
      <alignment horizontal="justify" vertical="justify" wrapText="1"/>
    </xf>
    <xf numFmtId="49" fontId="16" fillId="0" borderId="20" xfId="10" applyNumberFormat="1" applyFont="1" applyFill="1" applyBorder="1" applyAlignment="1">
      <alignment horizontal="justify" vertical="justify" wrapText="1"/>
    </xf>
    <xf numFmtId="0" fontId="1" fillId="0" borderId="0" xfId="29" applyBorder="1"/>
    <xf numFmtId="14" fontId="16" fillId="7" borderId="0" xfId="29" applyNumberFormat="1" applyFont="1" applyFill="1" applyBorder="1" applyAlignment="1">
      <alignment wrapText="1"/>
    </xf>
    <xf numFmtId="0" fontId="16" fillId="7" borderId="0" xfId="29" applyFont="1" applyFill="1" applyBorder="1" applyAlignment="1">
      <alignment wrapText="1"/>
    </xf>
    <xf numFmtId="4" fontId="16" fillId="0" borderId="5" xfId="34" applyNumberFormat="1" applyFont="1" applyFill="1" applyBorder="1" applyAlignment="1">
      <alignment horizontal="right" vertical="center" wrapText="1"/>
    </xf>
    <xf numFmtId="4" fontId="8" fillId="0" borderId="5" xfId="34" applyNumberFormat="1" applyFont="1" applyFill="1" applyBorder="1" applyAlignment="1">
      <alignment horizontal="right" vertical="center" wrapText="1"/>
    </xf>
    <xf numFmtId="10" fontId="14" fillId="0" borderId="5" xfId="6" applyNumberFormat="1" applyFont="1" applyBorder="1" applyAlignment="1">
      <alignment horizontal="center" vertical="center"/>
    </xf>
    <xf numFmtId="10" fontId="10" fillId="0" borderId="5" xfId="4" applyNumberFormat="1" applyFont="1" applyFill="1" applyBorder="1" applyAlignment="1">
      <alignment horizontal="center" vertical="center" wrapText="1"/>
    </xf>
    <xf numFmtId="10" fontId="10" fillId="0" borderId="5" xfId="6" applyNumberFormat="1" applyFont="1" applyFill="1" applyBorder="1" applyAlignment="1">
      <alignment horizontal="center" vertical="center" wrapText="1"/>
    </xf>
    <xf numFmtId="0" fontId="23" fillId="4" borderId="5" xfId="29"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justify" vertical="center"/>
    </xf>
    <xf numFmtId="0" fontId="3" fillId="0" borderId="0" xfId="0" applyFont="1" applyAlignment="1">
      <alignment horizontal="justify" vertical="center"/>
    </xf>
    <xf numFmtId="0" fontId="19" fillId="0" borderId="0" xfId="0" applyFont="1" applyAlignment="1">
      <alignment horizontal="justify" vertical="center"/>
    </xf>
    <xf numFmtId="0" fontId="19" fillId="0" borderId="0" xfId="0" applyFont="1" applyAlignment="1">
      <alignment vertical="center"/>
    </xf>
    <xf numFmtId="0" fontId="30" fillId="0" borderId="0" xfId="0" applyFont="1" applyAlignment="1">
      <alignment horizontal="justify" vertical="center"/>
    </xf>
    <xf numFmtId="0" fontId="19" fillId="0" borderId="0" xfId="0" applyFont="1" applyAlignment="1">
      <alignment horizontal="left" vertical="center" indent="5"/>
    </xf>
    <xf numFmtId="0" fontId="3" fillId="0" borderId="0" xfId="0" applyFont="1" applyAlignment="1">
      <alignment horizontal="left" vertical="center" indent="3"/>
    </xf>
    <xf numFmtId="0" fontId="19" fillId="0" borderId="0" xfId="0" applyFont="1" applyAlignment="1">
      <alignment horizontal="left" vertical="center" indent="3"/>
    </xf>
    <xf numFmtId="0" fontId="25" fillId="0" borderId="0" xfId="0" applyFont="1" applyAlignment="1">
      <alignment horizontal="justify" vertical="center"/>
    </xf>
    <xf numFmtId="0" fontId="32" fillId="0" borderId="0" xfId="0" applyFont="1" applyAlignment="1">
      <alignment horizontal="justify" vertical="center"/>
    </xf>
    <xf numFmtId="0" fontId="33" fillId="0" borderId="0" xfId="0" applyFont="1" applyAlignment="1">
      <alignment horizontal="justify" vertical="center"/>
    </xf>
    <xf numFmtId="0" fontId="2" fillId="0" borderId="0" xfId="0" applyFont="1" applyAlignment="1">
      <alignment horizontal="justify" vertical="center"/>
    </xf>
    <xf numFmtId="0" fontId="34" fillId="0" borderId="0" xfId="0" applyFont="1" applyAlignment="1">
      <alignment horizontal="justify" vertical="center"/>
    </xf>
    <xf numFmtId="0" fontId="35" fillId="0" borderId="0" xfId="0" applyFont="1" applyAlignment="1">
      <alignment horizontal="justify" vertical="center"/>
    </xf>
    <xf numFmtId="0" fontId="37" fillId="0" borderId="0" xfId="0" applyFont="1" applyAlignment="1">
      <alignment horizontal="justify" vertical="center"/>
    </xf>
    <xf numFmtId="0" fontId="16"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justify" vertical="center"/>
    </xf>
    <xf numFmtId="0" fontId="30" fillId="0" borderId="0" xfId="0" applyFont="1" applyAlignment="1">
      <alignment horizontal="left" vertical="center" indent="10"/>
    </xf>
    <xf numFmtId="0" fontId="32" fillId="0" borderId="0" xfId="0" applyFont="1" applyAlignment="1">
      <alignment vertical="center"/>
    </xf>
    <xf numFmtId="0" fontId="19" fillId="0" borderId="0" xfId="0" applyFont="1" applyAlignment="1">
      <alignment horizontal="left" vertical="center" indent="10"/>
    </xf>
    <xf numFmtId="0" fontId="3" fillId="0" borderId="0" xfId="0" applyFont="1" applyAlignment="1">
      <alignment vertical="center"/>
    </xf>
    <xf numFmtId="0" fontId="19" fillId="0" borderId="0" xfId="0" applyFont="1" applyAlignment="1">
      <alignment horizontal="left" vertical="center" indent="2"/>
    </xf>
    <xf numFmtId="0" fontId="24" fillId="0" borderId="0" xfId="0" applyFont="1" applyAlignment="1">
      <alignment horizontal="left" vertical="center" indent="3"/>
    </xf>
    <xf numFmtId="0" fontId="40" fillId="0" borderId="0" xfId="0" applyFont="1" applyAlignment="1">
      <alignment horizontal="justify" vertical="center"/>
    </xf>
    <xf numFmtId="0" fontId="41" fillId="0" borderId="0" xfId="0" applyFont="1" applyAlignment="1">
      <alignment horizontal="justify" vertical="center"/>
    </xf>
    <xf numFmtId="0" fontId="39" fillId="0" borderId="0" xfId="0" applyFont="1" applyAlignment="1">
      <alignment horizontal="left" vertical="center" indent="5"/>
    </xf>
    <xf numFmtId="0" fontId="40" fillId="0" borderId="0" xfId="0" applyFont="1" applyAlignment="1">
      <alignment vertical="center"/>
    </xf>
    <xf numFmtId="0" fontId="3" fillId="0" borderId="0" xfId="0" applyFont="1" applyAlignment="1">
      <alignment horizontal="left" vertical="center" indent="4"/>
    </xf>
    <xf numFmtId="0" fontId="40" fillId="0" borderId="0" xfId="0" applyFont="1" applyAlignment="1">
      <alignment horizontal="left" vertical="center" indent="4"/>
    </xf>
    <xf numFmtId="0" fontId="19" fillId="0" borderId="0" xfId="0" applyFont="1" applyAlignment="1">
      <alignment horizontal="left" vertical="center" indent="4"/>
    </xf>
    <xf numFmtId="0" fontId="39" fillId="0" borderId="0" xfId="0" applyFont="1" applyAlignment="1">
      <alignment horizontal="left" vertical="center" indent="4"/>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16" fillId="0" borderId="74" xfId="0" applyFont="1" applyBorder="1" applyAlignment="1">
      <alignment vertical="center" wrapText="1"/>
    </xf>
    <xf numFmtId="10" fontId="16" fillId="0" borderId="27" xfId="0" applyNumberFormat="1" applyFont="1" applyBorder="1" applyAlignment="1">
      <alignment horizontal="center" vertical="center" wrapText="1"/>
    </xf>
    <xf numFmtId="0" fontId="16" fillId="0" borderId="6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4" xfId="0" applyFont="1" applyBorder="1" applyAlignment="1">
      <alignment vertical="center" wrapText="1"/>
    </xf>
    <xf numFmtId="0" fontId="19" fillId="0" borderId="27" xfId="0" applyFont="1" applyBorder="1" applyAlignment="1">
      <alignment horizontal="right" vertical="center" wrapText="1"/>
    </xf>
    <xf numFmtId="4" fontId="19" fillId="0" borderId="27" xfId="0" applyNumberFormat="1" applyFont="1" applyBorder="1" applyAlignment="1">
      <alignment horizontal="right" vertical="center" wrapText="1"/>
    </xf>
    <xf numFmtId="0" fontId="19" fillId="0" borderId="65" xfId="0" applyFont="1" applyBorder="1" applyAlignment="1">
      <alignment vertical="center" wrapText="1"/>
    </xf>
    <xf numFmtId="0" fontId="19" fillId="0" borderId="65" xfId="0" applyFont="1" applyBorder="1" applyAlignment="1">
      <alignment horizontal="center" vertical="center" wrapText="1"/>
    </xf>
    <xf numFmtId="0" fontId="19" fillId="0" borderId="65" xfId="0" applyFont="1" applyBorder="1" applyAlignment="1">
      <alignment horizontal="right" vertical="center" wrapText="1"/>
    </xf>
    <xf numFmtId="4" fontId="3" fillId="0" borderId="27" xfId="0" applyNumberFormat="1" applyFont="1" applyBorder="1" applyAlignment="1">
      <alignment horizontal="right" vertical="center" wrapText="1"/>
    </xf>
    <xf numFmtId="0" fontId="3" fillId="0" borderId="65" xfId="0" applyFont="1" applyBorder="1" applyAlignment="1">
      <alignment horizontal="right" vertical="center" wrapText="1"/>
    </xf>
    <xf numFmtId="0" fontId="3" fillId="0" borderId="74" xfId="0" applyFont="1" applyBorder="1" applyAlignment="1">
      <alignment vertical="center" wrapText="1"/>
    </xf>
    <xf numFmtId="8" fontId="3" fillId="0" borderId="27" xfId="0" applyNumberFormat="1" applyFont="1" applyBorder="1" applyAlignment="1">
      <alignment horizontal="right" vertical="center" wrapText="1"/>
    </xf>
    <xf numFmtId="0" fontId="30" fillId="0" borderId="0" xfId="0" applyFont="1" applyAlignment="1">
      <alignment horizontal="left" vertical="center" indent="5"/>
    </xf>
    <xf numFmtId="0" fontId="42" fillId="0" borderId="0" xfId="0" applyFont="1" applyAlignment="1">
      <alignment horizontal="justify" vertical="center"/>
    </xf>
    <xf numFmtId="4" fontId="16" fillId="0" borderId="20" xfId="0" applyNumberFormat="1" applyFont="1" applyBorder="1" applyAlignment="1">
      <alignment horizontal="right"/>
    </xf>
    <xf numFmtId="4" fontId="16" fillId="0" borderId="16" xfId="0" applyNumberFormat="1" applyFont="1" applyBorder="1" applyAlignment="1">
      <alignment horizontal="right"/>
    </xf>
    <xf numFmtId="4" fontId="16" fillId="0" borderId="46" xfId="0" applyNumberFormat="1" applyFont="1" applyBorder="1" applyAlignment="1">
      <alignment horizontal="right"/>
    </xf>
    <xf numFmtId="0" fontId="0" fillId="0" borderId="9" xfId="0" applyBorder="1" applyAlignment="1">
      <alignment horizontal="left"/>
    </xf>
    <xf numFmtId="0" fontId="0" fillId="0" borderId="10" xfId="0" applyBorder="1" applyAlignment="1">
      <alignment horizontal="left"/>
    </xf>
    <xf numFmtId="4" fontId="16" fillId="0" borderId="32" xfId="0" applyNumberFormat="1" applyFont="1" applyBorder="1" applyAlignment="1">
      <alignment horizontal="right"/>
    </xf>
    <xf numFmtId="4" fontId="16" fillId="0" borderId="33" xfId="0" applyNumberFormat="1" applyFont="1" applyBorder="1" applyAlignment="1">
      <alignment horizontal="right"/>
    </xf>
    <xf numFmtId="4" fontId="16" fillId="0" borderId="72" xfId="0" applyNumberFormat="1" applyFont="1" applyBorder="1" applyAlignment="1">
      <alignment horizontal="right"/>
    </xf>
    <xf numFmtId="0" fontId="0" fillId="0" borderId="0" xfId="0" applyAlignment="1">
      <alignment horizont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44" fontId="2" fillId="0" borderId="52" xfId="0" applyNumberFormat="1" applyFont="1" applyBorder="1" applyAlignment="1">
      <alignment horizontal="right" vertical="center"/>
    </xf>
    <xf numFmtId="44" fontId="2" fillId="0" borderId="53" xfId="0" applyNumberFormat="1" applyFont="1" applyBorder="1" applyAlignment="1">
      <alignment horizontal="right" vertical="center"/>
    </xf>
    <xf numFmtId="44" fontId="2" fillId="0" borderId="71" xfId="0" applyNumberFormat="1" applyFont="1" applyBorder="1" applyAlignment="1">
      <alignment horizontal="right" vertical="center"/>
    </xf>
    <xf numFmtId="0" fontId="16" fillId="0" borderId="4" xfId="0" applyFont="1" applyBorder="1" applyAlignment="1">
      <alignment horizontal="left"/>
    </xf>
    <xf numFmtId="0" fontId="16" fillId="0" borderId="5" xfId="0" applyFont="1" applyBorder="1" applyAlignment="1">
      <alignment horizontal="left"/>
    </xf>
    <xf numFmtId="0" fontId="16" fillId="0" borderId="5" xfId="0" applyFont="1" applyBorder="1" applyAlignment="1">
      <alignment horizontal="center"/>
    </xf>
    <xf numFmtId="0" fontId="16" fillId="0" borderId="31" xfId="0" applyFont="1" applyBorder="1" applyAlignment="1">
      <alignment horizontal="center"/>
    </xf>
    <xf numFmtId="0" fontId="16" fillId="0" borderId="9" xfId="0" applyFont="1" applyBorder="1" applyAlignment="1">
      <alignment horizontal="left"/>
    </xf>
    <xf numFmtId="0" fontId="16" fillId="0" borderId="10" xfId="0" applyFont="1" applyBorder="1" applyAlignment="1">
      <alignment horizontal="left"/>
    </xf>
    <xf numFmtId="0" fontId="3" fillId="2" borderId="1" xfId="0" applyFont="1" applyFill="1" applyBorder="1" applyAlignment="1">
      <alignment horizontal="left" vertical="center"/>
    </xf>
    <xf numFmtId="0" fontId="3" fillId="2" borderId="28" xfId="0" applyFont="1" applyFill="1" applyBorder="1" applyAlignment="1">
      <alignment horizontal="left" vertical="center"/>
    </xf>
    <xf numFmtId="44" fontId="3" fillId="2" borderId="1" xfId="0" applyNumberFormat="1" applyFont="1" applyFill="1" applyBorder="1" applyAlignment="1">
      <alignment horizontal="center"/>
    </xf>
    <xf numFmtId="44" fontId="3" fillId="2" borderId="28" xfId="0" applyNumberFormat="1" applyFont="1" applyFill="1" applyBorder="1" applyAlignment="1">
      <alignment horizontal="center"/>
    </xf>
    <xf numFmtId="44" fontId="3" fillId="2" borderId="3" xfId="0" applyNumberFormat="1" applyFont="1" applyFill="1" applyBorder="1" applyAlignment="1">
      <alignment horizontal="center"/>
    </xf>
    <xf numFmtId="0" fontId="8" fillId="0" borderId="0" xfId="0" applyFont="1" applyBorder="1" applyAlignment="1">
      <alignment horizontal="left" wrapText="1"/>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7" xfId="0" applyFont="1" applyFill="1" applyBorder="1" applyAlignment="1">
      <alignment horizontal="center" vertical="center"/>
    </xf>
    <xf numFmtId="0" fontId="3" fillId="2" borderId="1" xfId="0" applyFont="1" applyFill="1" applyBorder="1" applyAlignment="1">
      <alignment horizontal="center"/>
    </xf>
    <xf numFmtId="0" fontId="3" fillId="2" borderId="28" xfId="0" applyFont="1" applyFill="1" applyBorder="1" applyAlignment="1">
      <alignment horizontal="center"/>
    </xf>
    <xf numFmtId="0" fontId="3" fillId="2" borderId="3" xfId="0" applyFont="1" applyFill="1" applyBorder="1" applyAlignment="1">
      <alignment horizontal="center"/>
    </xf>
    <xf numFmtId="0" fontId="24" fillId="2" borderId="1" xfId="0" applyFont="1" applyFill="1" applyBorder="1" applyAlignment="1">
      <alignment horizontal="left" vertical="center"/>
    </xf>
    <xf numFmtId="0" fontId="24" fillId="2" borderId="28" xfId="0" applyFont="1" applyFill="1" applyBorder="1" applyAlignment="1">
      <alignment horizontal="left" vertical="center"/>
    </xf>
    <xf numFmtId="44" fontId="24" fillId="2" borderId="1" xfId="0" applyNumberFormat="1" applyFont="1" applyFill="1" applyBorder="1" applyAlignment="1">
      <alignment horizontal="center" vertical="center"/>
    </xf>
    <xf numFmtId="44" fontId="24" fillId="2" borderId="28" xfId="0" applyNumberFormat="1" applyFont="1" applyFill="1" applyBorder="1" applyAlignment="1">
      <alignment horizontal="center" vertical="center"/>
    </xf>
    <xf numFmtId="44" fontId="24" fillId="2" borderId="3" xfId="0" applyNumberFormat="1" applyFont="1" applyFill="1" applyBorder="1" applyAlignment="1">
      <alignment horizontal="center" vertical="center"/>
    </xf>
    <xf numFmtId="0" fontId="26" fillId="0" borderId="0" xfId="0" applyFont="1" applyAlignment="1">
      <alignment horizontal="center" vertical="center"/>
    </xf>
    <xf numFmtId="0" fontId="24" fillId="0" borderId="67" xfId="0" applyFont="1" applyBorder="1" applyAlignment="1">
      <alignment horizontal="left" vertical="center"/>
    </xf>
    <xf numFmtId="0" fontId="24" fillId="0" borderId="68" xfId="0" applyFont="1" applyBorder="1" applyAlignment="1">
      <alignment horizontal="left" vertical="center"/>
    </xf>
    <xf numFmtId="4" fontId="8" fillId="0" borderId="52" xfId="0" applyNumberFormat="1" applyFont="1" applyBorder="1" applyAlignment="1">
      <alignment horizontal="right" vertical="center"/>
    </xf>
    <xf numFmtId="0" fontId="8" fillId="0" borderId="53" xfId="0" applyFont="1" applyBorder="1" applyAlignment="1">
      <alignment horizontal="right" vertical="center"/>
    </xf>
    <xf numFmtId="0" fontId="8" fillId="0" borderId="71" xfId="0" applyFont="1" applyBorder="1" applyAlignment="1">
      <alignment horizontal="right" vertical="center"/>
    </xf>
    <xf numFmtId="44" fontId="3" fillId="2" borderId="1" xfId="0" applyNumberFormat="1" applyFont="1" applyFill="1" applyBorder="1" applyAlignment="1">
      <alignment horizontal="right" vertical="center"/>
    </xf>
    <xf numFmtId="44" fontId="3" fillId="2" borderId="28" xfId="0" applyNumberFormat="1" applyFont="1" applyFill="1" applyBorder="1" applyAlignment="1">
      <alignment horizontal="right" vertical="center"/>
    </xf>
    <xf numFmtId="44" fontId="3" fillId="2" borderId="3" xfId="0" applyNumberFormat="1" applyFont="1" applyFill="1" applyBorder="1" applyAlignment="1">
      <alignment horizontal="right" vertical="center"/>
    </xf>
    <xf numFmtId="44" fontId="8" fillId="0" borderId="52" xfId="0" applyNumberFormat="1" applyFont="1" applyBorder="1" applyAlignment="1">
      <alignment horizontal="right" vertical="center"/>
    </xf>
    <xf numFmtId="44" fontId="8" fillId="0" borderId="53" xfId="0" applyNumberFormat="1" applyFont="1" applyBorder="1" applyAlignment="1">
      <alignment horizontal="right" vertical="center"/>
    </xf>
    <xf numFmtId="44" fontId="8" fillId="0" borderId="71" xfId="0" applyNumberFormat="1" applyFont="1" applyBorder="1" applyAlignment="1">
      <alignment horizontal="right" vertical="center"/>
    </xf>
    <xf numFmtId="43" fontId="16" fillId="0" borderId="5" xfId="0" applyNumberFormat="1" applyFont="1" applyBorder="1" applyAlignment="1">
      <alignment horizontal="right"/>
    </xf>
    <xf numFmtId="43" fontId="16" fillId="0" borderId="31" xfId="0" applyNumberFormat="1" applyFont="1" applyBorder="1" applyAlignment="1">
      <alignment horizontal="right"/>
    </xf>
    <xf numFmtId="0" fontId="0" fillId="0" borderId="4" xfId="0" applyBorder="1" applyAlignment="1">
      <alignment horizontal="left"/>
    </xf>
    <xf numFmtId="0" fontId="0" fillId="0" borderId="5" xfId="0" applyBorder="1" applyAlignment="1">
      <alignment horizontal="left"/>
    </xf>
    <xf numFmtId="0" fontId="16" fillId="0" borderId="18" xfId="0" applyFont="1" applyBorder="1" applyAlignment="1">
      <alignment horizontal="left"/>
    </xf>
    <xf numFmtId="0" fontId="16" fillId="0" borderId="16" xfId="0" applyFont="1" applyBorder="1" applyAlignment="1">
      <alignment horizontal="left"/>
    </xf>
    <xf numFmtId="0" fontId="16" fillId="0" borderId="17" xfId="0" applyFont="1" applyBorder="1" applyAlignment="1">
      <alignment horizontal="left"/>
    </xf>
    <xf numFmtId="4" fontId="16" fillId="0" borderId="5" xfId="0" applyNumberFormat="1" applyFont="1" applyBorder="1" applyAlignment="1">
      <alignment horizontal="right"/>
    </xf>
    <xf numFmtId="4" fontId="16" fillId="0" borderId="31" xfId="0" applyNumberFormat="1" applyFont="1" applyBorder="1" applyAlignment="1">
      <alignment horizontal="right"/>
    </xf>
    <xf numFmtId="0" fontId="24" fillId="0" borderId="5" xfId="0" applyFont="1" applyBorder="1" applyAlignment="1">
      <alignment horizontal="left"/>
    </xf>
    <xf numFmtId="44" fontId="8" fillId="0" borderId="5" xfId="0" applyNumberFormat="1" applyFont="1" applyBorder="1" applyAlignment="1">
      <alignment horizontal="center"/>
    </xf>
    <xf numFmtId="0" fontId="8" fillId="0" borderId="5" xfId="0" applyFont="1" applyBorder="1" applyAlignment="1">
      <alignment horizontal="center"/>
    </xf>
    <xf numFmtId="0" fontId="16" fillId="0" borderId="0" xfId="0" applyFont="1" applyBorder="1" applyAlignment="1">
      <alignment horizontal="left"/>
    </xf>
    <xf numFmtId="0" fontId="16" fillId="0" borderId="0" xfId="0" applyFont="1" applyBorder="1" applyAlignment="1">
      <alignment horizontal="center"/>
    </xf>
    <xf numFmtId="4" fontId="8" fillId="0" borderId="68" xfId="0" applyNumberFormat="1" applyFont="1" applyBorder="1" applyAlignment="1">
      <alignment horizontal="right" vertical="center"/>
    </xf>
    <xf numFmtId="4" fontId="8" fillId="0" borderId="69" xfId="0" applyNumberFormat="1" applyFont="1" applyBorder="1" applyAlignment="1">
      <alignment horizontal="right" vertical="center"/>
    </xf>
    <xf numFmtId="0" fontId="3" fillId="0" borderId="0" xfId="1" applyFont="1" applyAlignment="1">
      <alignment horizontal="center" vertical="center"/>
    </xf>
    <xf numFmtId="0" fontId="3" fillId="0" borderId="0" xfId="1" applyFont="1" applyAlignment="1">
      <alignment horizontal="center"/>
    </xf>
    <xf numFmtId="0" fontId="4" fillId="2" borderId="0" xfId="2" applyFont="1" applyFill="1" applyAlignment="1">
      <alignment horizontal="justify" vertical="justify"/>
    </xf>
    <xf numFmtId="0" fontId="6" fillId="0" borderId="0" xfId="0" applyFont="1" applyAlignment="1">
      <alignment horizontal="justify" wrapText="1"/>
    </xf>
    <xf numFmtId="0" fontId="8" fillId="0" borderId="6"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29" xfId="3" applyFont="1" applyFill="1" applyBorder="1" applyAlignment="1">
      <alignment horizontal="center" vertical="center"/>
    </xf>
    <xf numFmtId="4" fontId="8" fillId="0" borderId="6" xfId="5" applyNumberFormat="1" applyFont="1" applyFill="1" applyBorder="1" applyAlignment="1">
      <alignment horizontal="center" vertical="center" wrapText="1"/>
    </xf>
    <xf numFmtId="4" fontId="8" fillId="0" borderId="11" xfId="5" applyNumberFormat="1" applyFont="1" applyFill="1" applyBorder="1" applyAlignment="1">
      <alignment horizontal="center" vertical="center" wrapText="1"/>
    </xf>
    <xf numFmtId="4" fontId="8" fillId="0" borderId="29" xfId="5" applyNumberFormat="1" applyFont="1" applyFill="1" applyBorder="1" applyAlignment="1">
      <alignment horizontal="center" vertical="center" wrapText="1"/>
    </xf>
    <xf numFmtId="4" fontId="5" fillId="0" borderId="20" xfId="0" applyNumberFormat="1" applyFont="1" applyBorder="1" applyAlignment="1">
      <alignment horizontal="justify" vertical="justify" wrapText="1"/>
    </xf>
    <xf numFmtId="4" fontId="5" fillId="0" borderId="16" xfId="0" applyNumberFormat="1" applyFont="1" applyBorder="1" applyAlignment="1">
      <alignment horizontal="justify" vertical="justify" wrapText="1"/>
    </xf>
    <xf numFmtId="4" fontId="5" fillId="0" borderId="17" xfId="0" applyNumberFormat="1" applyFont="1" applyBorder="1" applyAlignment="1">
      <alignment horizontal="justify" vertical="justify" wrapText="1"/>
    </xf>
    <xf numFmtId="4" fontId="8" fillId="0" borderId="5" xfId="5" applyNumberFormat="1" applyFont="1" applyFill="1" applyBorder="1" applyAlignment="1">
      <alignment horizontal="center" vertical="center" wrapText="1"/>
    </xf>
    <xf numFmtId="4" fontId="8" fillId="0" borderId="31" xfId="5" applyNumberFormat="1" applyFont="1" applyFill="1" applyBorder="1" applyAlignment="1">
      <alignment horizontal="center" vertical="center" wrapText="1"/>
    </xf>
    <xf numFmtId="0" fontId="13" fillId="3" borderId="20"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17" xfId="0" applyFont="1" applyFill="1" applyBorder="1" applyAlignment="1">
      <alignment horizontal="left" vertical="top" wrapText="1"/>
    </xf>
    <xf numFmtId="164" fontId="13" fillId="0" borderId="5" xfId="4" applyNumberFormat="1" applyFont="1" applyFill="1" applyBorder="1" applyAlignment="1">
      <alignment horizontal="center" vertical="center" wrapText="1"/>
    </xf>
    <xf numFmtId="164" fontId="13" fillId="0" borderId="31" xfId="4" applyNumberFormat="1" applyFont="1" applyFill="1" applyBorder="1" applyAlignment="1">
      <alignment horizontal="center" vertical="center" wrapText="1"/>
    </xf>
    <xf numFmtId="0" fontId="9" fillId="3" borderId="20"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3" borderId="17" xfId="2" applyFont="1" applyFill="1" applyBorder="1" applyAlignment="1">
      <alignment horizontal="left" vertical="center" wrapText="1"/>
    </xf>
    <xf numFmtId="44" fontId="11" fillId="0" borderId="5" xfId="4" applyFont="1" applyFill="1" applyBorder="1" applyAlignment="1">
      <alignment horizontal="center" vertical="top" wrapText="1"/>
    </xf>
    <xf numFmtId="44" fontId="11" fillId="0" borderId="31" xfId="4" applyFont="1" applyFill="1" applyBorder="1" applyAlignment="1">
      <alignment horizontal="center" vertical="top" wrapText="1"/>
    </xf>
    <xf numFmtId="0" fontId="11" fillId="3" borderId="20" xfId="2" applyFont="1" applyFill="1" applyBorder="1" applyAlignment="1">
      <alignment horizontal="left" vertical="center" wrapText="1"/>
    </xf>
    <xf numFmtId="0" fontId="11" fillId="3" borderId="16" xfId="2" applyFont="1" applyFill="1" applyBorder="1" applyAlignment="1">
      <alignment horizontal="left" vertical="center" wrapText="1"/>
    </xf>
    <xf numFmtId="0" fontId="11" fillId="3" borderId="17" xfId="2" applyFont="1" applyFill="1" applyBorder="1" applyAlignment="1">
      <alignment horizontal="left" vertical="center" wrapText="1"/>
    </xf>
    <xf numFmtId="44" fontId="11" fillId="0" borderId="20" xfId="4" applyFont="1" applyFill="1" applyBorder="1" applyAlignment="1">
      <alignment horizontal="justify" vertical="justify"/>
    </xf>
    <xf numFmtId="44" fontId="11" fillId="0" borderId="16" xfId="4" applyFont="1" applyFill="1" applyBorder="1" applyAlignment="1">
      <alignment horizontal="justify" vertical="justify"/>
    </xf>
    <xf numFmtId="44" fontId="11" fillId="0" borderId="46" xfId="4" applyFont="1" applyFill="1" applyBorder="1" applyAlignment="1">
      <alignment horizontal="justify" vertical="justify"/>
    </xf>
    <xf numFmtId="44" fontId="9" fillId="0" borderId="10" xfId="4" applyFont="1" applyFill="1" applyBorder="1" applyAlignment="1">
      <alignment horizontal="center" vertical="top" wrapText="1"/>
    </xf>
    <xf numFmtId="44" fontId="9" fillId="0" borderId="35" xfId="4" applyFont="1" applyFill="1" applyBorder="1" applyAlignment="1">
      <alignment horizontal="center" vertical="top" wrapText="1"/>
    </xf>
    <xf numFmtId="0" fontId="5" fillId="0" borderId="0" xfId="0" applyFont="1" applyAlignment="1">
      <alignment horizontal="left" vertical="center" wrapText="1"/>
    </xf>
    <xf numFmtId="0" fontId="6" fillId="0" borderId="0" xfId="0" applyFont="1" applyBorder="1" applyAlignment="1">
      <alignment horizontal="justify" vertical="justify" wrapText="1"/>
    </xf>
    <xf numFmtId="0" fontId="8" fillId="0" borderId="23" xfId="3" applyFont="1" applyFill="1" applyBorder="1" applyAlignment="1">
      <alignment horizontal="center" vertical="center"/>
    </xf>
    <xf numFmtId="0" fontId="8" fillId="0" borderId="24" xfId="3" applyFont="1" applyFill="1" applyBorder="1" applyAlignment="1">
      <alignment horizontal="center" vertical="center"/>
    </xf>
    <xf numFmtId="0" fontId="8" fillId="0" borderId="25" xfId="3" applyFont="1" applyFill="1" applyBorder="1" applyAlignment="1">
      <alignment horizontal="center" vertical="center"/>
    </xf>
    <xf numFmtId="4" fontId="8" fillId="0" borderId="1" xfId="5" applyNumberFormat="1" applyFont="1" applyFill="1" applyBorder="1" applyAlignment="1">
      <alignment horizontal="center" vertical="center" wrapText="1"/>
    </xf>
    <xf numFmtId="4" fontId="8" fillId="0" borderId="28" xfId="5" applyNumberFormat="1" applyFont="1" applyFill="1" applyBorder="1" applyAlignment="1">
      <alignment horizontal="center" vertical="center" wrapText="1"/>
    </xf>
    <xf numFmtId="4" fontId="8" fillId="0" borderId="3" xfId="5" applyNumberFormat="1" applyFont="1" applyFill="1" applyBorder="1" applyAlignment="1">
      <alignment horizontal="center" vertical="center" wrapText="1"/>
    </xf>
    <xf numFmtId="0" fontId="9" fillId="3" borderId="52" xfId="2" applyFont="1" applyFill="1" applyBorder="1" applyAlignment="1">
      <alignment horizontal="left" vertical="center" wrapText="1"/>
    </xf>
    <xf numFmtId="0" fontId="9" fillId="3" borderId="53" xfId="2" applyFont="1" applyFill="1" applyBorder="1" applyAlignment="1">
      <alignment horizontal="left" vertical="center" wrapText="1"/>
    </xf>
    <xf numFmtId="0" fontId="9" fillId="3" borderId="54" xfId="2" applyFont="1" applyFill="1" applyBorder="1" applyAlignment="1">
      <alignment horizontal="left" vertical="center" wrapText="1"/>
    </xf>
    <xf numFmtId="44" fontId="11" fillId="0" borderId="43" xfId="4" applyFont="1" applyFill="1" applyBorder="1" applyAlignment="1">
      <alignment horizontal="center" vertical="top" wrapText="1"/>
    </xf>
    <xf numFmtId="44" fontId="11" fillId="0" borderId="11" xfId="4" applyFont="1" applyFill="1" applyBorder="1" applyAlignment="1">
      <alignment horizontal="center" vertical="top" wrapText="1"/>
    </xf>
    <xf numFmtId="44" fontId="11" fillId="0" borderId="29" xfId="4" applyFont="1" applyFill="1" applyBorder="1" applyAlignment="1">
      <alignment horizontal="center" vertical="top" wrapText="1"/>
    </xf>
    <xf numFmtId="44" fontId="11" fillId="0" borderId="5" xfId="4" applyFont="1" applyFill="1" applyBorder="1" applyAlignment="1">
      <alignment horizontal="left" vertical="center" wrapText="1"/>
    </xf>
    <xf numFmtId="44" fontId="11" fillId="0" borderId="31" xfId="4" applyFont="1" applyFill="1" applyBorder="1" applyAlignment="1">
      <alignment horizontal="left" vertical="center" wrapText="1"/>
    </xf>
    <xf numFmtId="164" fontId="13" fillId="0" borderId="5" xfId="4" applyNumberFormat="1" applyFont="1" applyFill="1" applyBorder="1" applyAlignment="1">
      <alignment horizontal="center" vertical="top" wrapText="1"/>
    </xf>
    <xf numFmtId="164" fontId="13" fillId="0" borderId="31" xfId="4" applyNumberFormat="1" applyFont="1" applyFill="1" applyBorder="1" applyAlignment="1">
      <alignment horizontal="center" vertical="top"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13" fillId="3" borderId="14"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5" xfId="0" applyFont="1" applyFill="1" applyBorder="1" applyAlignment="1">
      <alignment horizontal="left" vertical="top" wrapText="1"/>
    </xf>
    <xf numFmtId="164" fontId="11" fillId="0" borderId="5" xfId="4" applyNumberFormat="1" applyFont="1" applyFill="1" applyBorder="1" applyAlignment="1">
      <alignment horizontal="center" vertical="top" wrapText="1"/>
    </xf>
    <xf numFmtId="164" fontId="11" fillId="0" borderId="31" xfId="4" applyNumberFormat="1" applyFont="1" applyFill="1" applyBorder="1" applyAlignment="1">
      <alignment horizontal="center" vertical="top" wrapText="1"/>
    </xf>
    <xf numFmtId="0" fontId="11" fillId="0" borderId="20" xfId="2" applyFont="1" applyBorder="1" applyAlignment="1">
      <alignment horizontal="left" vertical="center" wrapText="1"/>
    </xf>
    <xf numFmtId="0" fontId="11" fillId="0" borderId="16" xfId="2" applyFont="1" applyBorder="1" applyAlignment="1">
      <alignment horizontal="left" vertical="center" wrapText="1"/>
    </xf>
    <xf numFmtId="0" fontId="11" fillId="0" borderId="17" xfId="2" applyFont="1" applyBorder="1" applyAlignment="1">
      <alignment horizontal="left" vertical="center" wrapText="1"/>
    </xf>
    <xf numFmtId="0" fontId="9" fillId="0" borderId="20" xfId="2" applyFont="1" applyBorder="1" applyAlignment="1">
      <alignment horizontal="left" vertical="center" wrapText="1"/>
    </xf>
    <xf numFmtId="0" fontId="9" fillId="0" borderId="16" xfId="2" applyFont="1" applyBorder="1" applyAlignment="1">
      <alignment horizontal="left" vertical="center" wrapText="1"/>
    </xf>
    <xf numFmtId="0" fontId="9" fillId="0" borderId="17" xfId="2" applyFont="1" applyBorder="1" applyAlignment="1">
      <alignment horizontal="left" vertical="center" wrapText="1"/>
    </xf>
    <xf numFmtId="0" fontId="12" fillId="3" borderId="5" xfId="0" applyFont="1" applyFill="1" applyBorder="1" applyAlignment="1">
      <alignment horizontal="left" vertical="top" wrapText="1"/>
    </xf>
    <xf numFmtId="164" fontId="12" fillId="0" borderId="5" xfId="4" applyNumberFormat="1" applyFont="1" applyFill="1" applyBorder="1" applyAlignment="1">
      <alignment horizontal="center" vertical="top" wrapText="1"/>
    </xf>
    <xf numFmtId="0" fontId="6" fillId="0" borderId="0" xfId="0" applyFont="1" applyBorder="1" applyAlignment="1">
      <alignment horizontal="justify"/>
    </xf>
    <xf numFmtId="0" fontId="8" fillId="0" borderId="6" xfId="7" applyFont="1" applyFill="1" applyBorder="1" applyAlignment="1">
      <alignment horizontal="center" vertical="center"/>
    </xf>
    <xf numFmtId="0" fontId="8" fillId="0" borderId="11" xfId="7" applyFont="1" applyFill="1" applyBorder="1" applyAlignment="1">
      <alignment horizontal="center" vertical="center"/>
    </xf>
    <xf numFmtId="0" fontId="8" fillId="0" borderId="29" xfId="7" applyFont="1" applyFill="1" applyBorder="1" applyAlignment="1">
      <alignment horizontal="center" vertical="center"/>
    </xf>
    <xf numFmtId="0" fontId="8" fillId="0" borderId="20" xfId="7" applyFont="1" applyFill="1" applyBorder="1" applyAlignment="1">
      <alignment horizontal="left" vertical="center"/>
    </xf>
    <xf numFmtId="0" fontId="8" fillId="0" borderId="16" xfId="7" applyFont="1" applyFill="1" applyBorder="1" applyAlignment="1">
      <alignment horizontal="left" vertical="center"/>
    </xf>
    <xf numFmtId="0" fontId="8" fillId="0" borderId="17" xfId="7" applyFont="1" applyFill="1" applyBorder="1" applyAlignment="1">
      <alignment horizontal="left" vertical="center"/>
    </xf>
    <xf numFmtId="4" fontId="8" fillId="0" borderId="7" xfId="5" applyNumberFormat="1" applyFont="1" applyFill="1" applyBorder="1" applyAlignment="1">
      <alignment horizontal="center" vertical="center" wrapText="1"/>
    </xf>
    <xf numFmtId="4" fontId="8" fillId="0" borderId="30" xfId="5" applyNumberFormat="1" applyFont="1" applyFill="1" applyBorder="1" applyAlignment="1">
      <alignment horizontal="center" vertical="center" wrapText="1"/>
    </xf>
    <xf numFmtId="0" fontId="14" fillId="0" borderId="5" xfId="7" applyFont="1" applyBorder="1" applyAlignment="1">
      <alignment horizontal="left" vertical="center"/>
    </xf>
    <xf numFmtId="164" fontId="11" fillId="0" borderId="5" xfId="4" applyNumberFormat="1" applyFont="1" applyFill="1" applyBorder="1" applyAlignment="1">
      <alignment horizontal="center" wrapText="1"/>
    </xf>
    <xf numFmtId="0" fontId="8" fillId="0" borderId="1" xfId="7" applyFont="1" applyFill="1" applyBorder="1" applyAlignment="1">
      <alignment horizontal="center" vertical="center"/>
    </xf>
    <xf numFmtId="0" fontId="8" fillId="0" borderId="28" xfId="7" applyFont="1" applyFill="1" applyBorder="1" applyAlignment="1">
      <alignment horizontal="center" vertical="center"/>
    </xf>
    <xf numFmtId="0" fontId="8" fillId="0" borderId="3" xfId="7" applyFont="1" applyFill="1" applyBorder="1" applyAlignment="1">
      <alignment horizontal="center" vertical="center"/>
    </xf>
    <xf numFmtId="0" fontId="9" fillId="3" borderId="32" xfId="2" applyFont="1" applyFill="1" applyBorder="1" applyAlignment="1">
      <alignment vertical="center" wrapText="1"/>
    </xf>
    <xf numFmtId="0" fontId="9" fillId="3" borderId="33" xfId="2" applyFont="1" applyFill="1" applyBorder="1" applyAlignment="1">
      <alignment vertical="center" wrapText="1"/>
    </xf>
    <xf numFmtId="0" fontId="9" fillId="3" borderId="34" xfId="2" applyFont="1" applyFill="1" applyBorder="1" applyAlignment="1">
      <alignment vertical="center" wrapText="1"/>
    </xf>
    <xf numFmtId="7" fontId="9" fillId="3" borderId="45" xfId="4" applyNumberFormat="1" applyFont="1" applyFill="1" applyBorder="1" applyAlignment="1">
      <alignment horizontal="center" vertical="top" wrapText="1"/>
    </xf>
    <xf numFmtId="7" fontId="9" fillId="3" borderId="13" xfId="4" applyNumberFormat="1" applyFont="1" applyFill="1" applyBorder="1" applyAlignment="1">
      <alignment horizontal="center" vertical="top" wrapText="1"/>
    </xf>
    <xf numFmtId="7" fontId="9" fillId="3" borderId="27" xfId="4" applyNumberFormat="1" applyFont="1" applyFill="1" applyBorder="1" applyAlignment="1">
      <alignment horizontal="center" vertical="top" wrapText="1"/>
    </xf>
    <xf numFmtId="0" fontId="5" fillId="0" borderId="11" xfId="2" applyFont="1" applyBorder="1" applyAlignment="1">
      <alignment horizontal="left" vertical="center" wrapText="1"/>
    </xf>
    <xf numFmtId="0" fontId="4" fillId="2" borderId="0" xfId="0" applyFont="1" applyFill="1" applyAlignment="1">
      <alignment horizontal="justify" vertical="justify" wrapText="1"/>
    </xf>
    <xf numFmtId="0" fontId="8" fillId="0" borderId="5" xfId="6" applyFont="1" applyFill="1" applyBorder="1" applyAlignment="1">
      <alignment horizontal="center" vertical="center"/>
    </xf>
    <xf numFmtId="0" fontId="11" fillId="3" borderId="20" xfId="2" applyFont="1" applyFill="1" applyBorder="1" applyAlignment="1">
      <alignment vertical="center" wrapText="1"/>
    </xf>
    <xf numFmtId="0" fontId="11" fillId="3" borderId="16" xfId="2" applyFont="1" applyFill="1" applyBorder="1" applyAlignment="1">
      <alignment vertical="center" wrapText="1"/>
    </xf>
    <xf numFmtId="0" fontId="11" fillId="3" borderId="17" xfId="2" applyFont="1" applyFill="1" applyBorder="1" applyAlignment="1">
      <alignment vertical="center" wrapText="1"/>
    </xf>
    <xf numFmtId="164" fontId="11" fillId="0" borderId="31" xfId="4" applyNumberFormat="1" applyFont="1" applyFill="1" applyBorder="1" applyAlignment="1">
      <alignment horizontal="center" wrapText="1"/>
    </xf>
    <xf numFmtId="0" fontId="14" fillId="0" borderId="20" xfId="7" applyFont="1" applyBorder="1" applyAlignment="1">
      <alignment vertical="center"/>
    </xf>
    <xf numFmtId="0" fontId="14" fillId="0" borderId="16" xfId="7" applyFont="1" applyBorder="1" applyAlignment="1">
      <alignment vertical="center"/>
    </xf>
    <xf numFmtId="0" fontId="14" fillId="0" borderId="17" xfId="7" applyFont="1" applyBorder="1" applyAlignment="1">
      <alignment vertical="center"/>
    </xf>
    <xf numFmtId="164" fontId="11" fillId="0" borderId="20" xfId="4" applyNumberFormat="1" applyFont="1" applyFill="1" applyBorder="1" applyAlignment="1">
      <alignment horizontal="justify" vertical="justify" wrapText="1"/>
    </xf>
    <xf numFmtId="164" fontId="11" fillId="0" borderId="16" xfId="4" applyNumberFormat="1" applyFont="1" applyFill="1" applyBorder="1" applyAlignment="1">
      <alignment horizontal="justify" vertical="justify" wrapText="1"/>
    </xf>
    <xf numFmtId="164" fontId="11" fillId="0" borderId="46" xfId="4" applyNumberFormat="1" applyFont="1" applyFill="1" applyBorder="1" applyAlignment="1">
      <alignment horizontal="justify" vertical="justify" wrapText="1"/>
    </xf>
    <xf numFmtId="0" fontId="11" fillId="3" borderId="41" xfId="2" applyFont="1" applyFill="1" applyBorder="1" applyAlignment="1">
      <alignment horizontal="left" vertical="center" wrapText="1"/>
    </xf>
    <xf numFmtId="0" fontId="11" fillId="3" borderId="55" xfId="2" applyFont="1" applyFill="1" applyBorder="1" applyAlignment="1">
      <alignment horizontal="left" vertical="center" wrapText="1"/>
    </xf>
    <xf numFmtId="0" fontId="11" fillId="3" borderId="42" xfId="2" applyFont="1" applyFill="1" applyBorder="1" applyAlignment="1">
      <alignment horizontal="left" vertical="center" wrapText="1"/>
    </xf>
    <xf numFmtId="164" fontId="11" fillId="0" borderId="7" xfId="4" applyNumberFormat="1" applyFont="1" applyFill="1" applyBorder="1" applyAlignment="1">
      <alignment horizontal="center" wrapText="1"/>
    </xf>
    <xf numFmtId="164" fontId="11" fillId="0" borderId="30" xfId="4" applyNumberFormat="1" applyFont="1" applyFill="1" applyBorder="1" applyAlignment="1">
      <alignment horizontal="center" wrapText="1"/>
    </xf>
    <xf numFmtId="0" fontId="12" fillId="0" borderId="5" xfId="0" applyFont="1" applyFill="1" applyBorder="1" applyAlignment="1">
      <alignment horizontal="left" vertical="center" wrapText="1"/>
    </xf>
    <xf numFmtId="44" fontId="13" fillId="3" borderId="5" xfId="0" applyNumberFormat="1" applyFont="1" applyFill="1" applyBorder="1" applyAlignment="1">
      <alignment horizontal="center" vertical="top" wrapText="1"/>
    </xf>
    <xf numFmtId="0" fontId="13" fillId="0" borderId="5" xfId="0" applyFont="1" applyFill="1" applyBorder="1" applyAlignment="1">
      <alignment horizontal="left" vertical="center" wrapText="1"/>
    </xf>
    <xf numFmtId="0" fontId="13" fillId="3" borderId="5" xfId="0" applyFont="1" applyFill="1" applyBorder="1" applyAlignment="1">
      <alignment horizontal="center" vertical="top" wrapText="1"/>
    </xf>
    <xf numFmtId="7" fontId="13" fillId="0" borderId="5" xfId="4" applyNumberFormat="1" applyFont="1" applyFill="1" applyBorder="1" applyAlignment="1">
      <alignment horizontal="center" vertical="top" wrapText="1"/>
    </xf>
    <xf numFmtId="0" fontId="13" fillId="3" borderId="20" xfId="0" applyFont="1" applyFill="1" applyBorder="1" applyAlignment="1">
      <alignment horizontal="justify" vertical="justify" wrapText="1"/>
    </xf>
    <xf numFmtId="0" fontId="13" fillId="3" borderId="16" xfId="0" applyFont="1" applyFill="1" applyBorder="1" applyAlignment="1">
      <alignment horizontal="justify" vertical="justify" wrapText="1"/>
    </xf>
    <xf numFmtId="0" fontId="13" fillId="3" borderId="17" xfId="0" applyFont="1" applyFill="1" applyBorder="1" applyAlignment="1">
      <alignment horizontal="justify" vertical="justify" wrapText="1"/>
    </xf>
    <xf numFmtId="0" fontId="8" fillId="4" borderId="5" xfId="6" applyFont="1" applyFill="1" applyBorder="1" applyAlignment="1">
      <alignment horizontal="left"/>
    </xf>
    <xf numFmtId="4" fontId="8" fillId="4" borderId="5" xfId="5" applyNumberFormat="1" applyFont="1" applyFill="1" applyBorder="1" applyAlignment="1">
      <alignment horizontal="center" vertical="center" wrapText="1"/>
    </xf>
    <xf numFmtId="0" fontId="8" fillId="4" borderId="5" xfId="6" applyFont="1" applyFill="1" applyBorder="1" applyAlignment="1">
      <alignment horizontal="left" vertical="center"/>
    </xf>
    <xf numFmtId="10" fontId="28" fillId="3" borderId="5" xfId="0" applyNumberFormat="1" applyFont="1" applyFill="1" applyBorder="1" applyAlignment="1">
      <alignment horizontal="justify" vertical="justify" wrapText="1"/>
    </xf>
    <xf numFmtId="7" fontId="13" fillId="0" borderId="20" xfId="4" applyNumberFormat="1" applyFont="1" applyFill="1" applyBorder="1" applyAlignment="1">
      <alignment horizontal="justify" vertical="justify" wrapText="1"/>
    </xf>
    <xf numFmtId="7" fontId="13" fillId="0" borderId="16" xfId="4" applyNumberFormat="1" applyFont="1" applyFill="1" applyBorder="1" applyAlignment="1">
      <alignment horizontal="justify" vertical="justify" wrapText="1"/>
    </xf>
    <xf numFmtId="7" fontId="13" fillId="0" borderId="17" xfId="4" applyNumberFormat="1" applyFont="1" applyFill="1" applyBorder="1" applyAlignment="1">
      <alignment horizontal="justify" vertical="justify" wrapText="1"/>
    </xf>
    <xf numFmtId="0" fontId="13" fillId="3" borderId="20" xfId="0" applyNumberFormat="1" applyFont="1" applyFill="1" applyBorder="1" applyAlignment="1">
      <alignment horizontal="justify" vertical="justify" wrapText="1"/>
    </xf>
    <xf numFmtId="0" fontId="13" fillId="3" borderId="16" xfId="0" applyNumberFormat="1" applyFont="1" applyFill="1" applyBorder="1" applyAlignment="1">
      <alignment horizontal="justify" vertical="justify" wrapText="1"/>
    </xf>
    <xf numFmtId="0" fontId="13" fillId="3" borderId="17" xfId="0" applyNumberFormat="1" applyFont="1" applyFill="1" applyBorder="1" applyAlignment="1">
      <alignment horizontal="justify" vertical="justify" wrapText="1"/>
    </xf>
    <xf numFmtId="49" fontId="8" fillId="0" borderId="5" xfId="6" applyNumberFormat="1" applyFont="1" applyFill="1" applyBorder="1" applyAlignment="1">
      <alignment horizontal="left" vertical="center" wrapText="1"/>
    </xf>
    <xf numFmtId="4" fontId="16" fillId="0" borderId="5" xfId="6" applyNumberFormat="1" applyFont="1" applyFill="1" applyBorder="1" applyAlignment="1">
      <alignment horizontal="center" wrapText="1"/>
    </xf>
    <xf numFmtId="49" fontId="16" fillId="0" borderId="5" xfId="6" applyNumberFormat="1" applyFont="1" applyFill="1" applyBorder="1" applyAlignment="1">
      <alignment horizontal="left" vertical="center" wrapText="1"/>
    </xf>
    <xf numFmtId="4" fontId="16" fillId="0" borderId="20" xfId="6" applyNumberFormat="1" applyFont="1" applyFill="1" applyBorder="1" applyAlignment="1">
      <alignment horizontal="justify" vertical="justify" wrapText="1"/>
    </xf>
    <xf numFmtId="4" fontId="16" fillId="0" borderId="16" xfId="6" applyNumberFormat="1" applyFont="1" applyFill="1" applyBorder="1" applyAlignment="1">
      <alignment horizontal="justify" vertical="justify" wrapText="1"/>
    </xf>
    <xf numFmtId="4" fontId="16" fillId="0" borderId="17" xfId="6" applyNumberFormat="1" applyFont="1" applyFill="1" applyBorder="1" applyAlignment="1">
      <alignment horizontal="justify" vertical="justify" wrapText="1"/>
    </xf>
    <xf numFmtId="44" fontId="13" fillId="3" borderId="20" xfId="0" applyNumberFormat="1" applyFont="1" applyFill="1" applyBorder="1" applyAlignment="1">
      <alignment horizontal="justify" vertical="justify" wrapText="1"/>
    </xf>
    <xf numFmtId="44" fontId="13" fillId="3" borderId="16" xfId="0" applyNumberFormat="1" applyFont="1" applyFill="1" applyBorder="1" applyAlignment="1">
      <alignment horizontal="justify" vertical="justify" wrapText="1"/>
    </xf>
    <xf numFmtId="44" fontId="13" fillId="3" borderId="17" xfId="0" applyNumberFormat="1" applyFont="1" applyFill="1" applyBorder="1" applyAlignment="1">
      <alignment horizontal="justify" vertical="justify" wrapText="1"/>
    </xf>
    <xf numFmtId="4" fontId="16" fillId="0" borderId="20" xfId="6" applyNumberFormat="1" applyFont="1" applyFill="1" applyBorder="1" applyAlignment="1">
      <alignment horizontal="justify" vertical="center" wrapText="1"/>
    </xf>
    <xf numFmtId="4" fontId="16" fillId="0" borderId="16" xfId="6" applyNumberFormat="1" applyFont="1" applyFill="1" applyBorder="1" applyAlignment="1">
      <alignment horizontal="justify" vertical="center" wrapText="1"/>
    </xf>
    <xf numFmtId="4" fontId="16" fillId="0" borderId="17" xfId="6" applyNumberFormat="1" applyFont="1" applyFill="1" applyBorder="1" applyAlignment="1">
      <alignment horizontal="justify" vertical="center" wrapText="1"/>
    </xf>
    <xf numFmtId="4" fontId="16" fillId="0" borderId="20" xfId="6" applyNumberFormat="1" applyFont="1" applyFill="1" applyBorder="1" applyAlignment="1">
      <alignment horizontal="center" wrapText="1"/>
    </xf>
    <xf numFmtId="4" fontId="16" fillId="0" borderId="16" xfId="6" applyNumberFormat="1" applyFont="1" applyFill="1" applyBorder="1" applyAlignment="1">
      <alignment horizontal="center" wrapText="1"/>
    </xf>
    <xf numFmtId="4" fontId="16" fillId="0" borderId="17" xfId="6" applyNumberFormat="1" applyFont="1" applyFill="1" applyBorder="1" applyAlignment="1">
      <alignment horizontal="center" wrapText="1"/>
    </xf>
    <xf numFmtId="0" fontId="12" fillId="3" borderId="5" xfId="0" applyFont="1" applyFill="1" applyBorder="1" applyAlignment="1">
      <alignment horizontal="left" vertical="center" wrapText="1"/>
    </xf>
    <xf numFmtId="0" fontId="4" fillId="2" borderId="0" xfId="8" applyFont="1" applyFill="1" applyBorder="1" applyAlignment="1">
      <alignment horizontal="justify" vertical="justify" wrapText="1"/>
    </xf>
    <xf numFmtId="0" fontId="8" fillId="4" borderId="19" xfId="1" applyFont="1" applyFill="1" applyBorder="1" applyAlignment="1">
      <alignment horizontal="center" vertical="center"/>
    </xf>
    <xf numFmtId="0" fontId="8" fillId="4" borderId="36" xfId="1" applyFont="1" applyFill="1" applyBorder="1" applyAlignment="1">
      <alignment horizontal="center" vertical="center"/>
    </xf>
    <xf numFmtId="0" fontId="8" fillId="4" borderId="5" xfId="1" applyFont="1" applyFill="1" applyBorder="1" applyAlignment="1">
      <alignment horizontal="center" vertical="center"/>
    </xf>
    <xf numFmtId="4" fontId="8" fillId="4" borderId="19" xfId="5" applyNumberFormat="1" applyFont="1" applyFill="1" applyBorder="1" applyAlignment="1">
      <alignment horizontal="center" vertical="center" wrapText="1"/>
    </xf>
    <xf numFmtId="4" fontId="8" fillId="4" borderId="36" xfId="5" applyNumberFormat="1" applyFont="1" applyFill="1" applyBorder="1" applyAlignment="1">
      <alignment horizontal="center" vertical="center" wrapText="1"/>
    </xf>
    <xf numFmtId="11" fontId="8" fillId="4" borderId="21" xfId="5" applyNumberFormat="1" applyFont="1" applyFill="1" applyBorder="1" applyAlignment="1">
      <alignment horizontal="center" vertical="center" wrapText="1"/>
    </xf>
    <xf numFmtId="11" fontId="8" fillId="4" borderId="22" xfId="5" applyNumberFormat="1" applyFont="1" applyFill="1" applyBorder="1" applyAlignment="1">
      <alignment horizontal="center" vertical="center" wrapText="1"/>
    </xf>
    <xf numFmtId="11" fontId="8" fillId="4" borderId="41" xfId="5" applyNumberFormat="1" applyFont="1" applyFill="1" applyBorder="1" applyAlignment="1">
      <alignment horizontal="center" vertical="center" wrapText="1"/>
    </xf>
    <xf numFmtId="11" fontId="8" fillId="4" borderId="42" xfId="5" applyNumberFormat="1" applyFont="1" applyFill="1" applyBorder="1" applyAlignment="1">
      <alignment horizontal="center" vertical="center" wrapText="1"/>
    </xf>
    <xf numFmtId="49" fontId="14" fillId="0" borderId="5" xfId="1" applyNumberFormat="1" applyFont="1" applyFill="1" applyBorder="1" applyAlignment="1">
      <alignment horizontal="center" vertical="center"/>
    </xf>
    <xf numFmtId="4" fontId="14" fillId="0" borderId="5" xfId="1" applyNumberFormat="1" applyFont="1" applyFill="1" applyBorder="1" applyAlignment="1">
      <alignment horizontal="center" vertical="center" wrapText="1"/>
    </xf>
    <xf numFmtId="49" fontId="14" fillId="0" borderId="5" xfId="1" applyNumberFormat="1" applyFont="1" applyFill="1" applyBorder="1" applyAlignment="1">
      <alignment horizontal="center" vertical="center" wrapText="1"/>
    </xf>
    <xf numFmtId="4" fontId="14" fillId="0" borderId="20" xfId="1" applyNumberFormat="1" applyFont="1" applyFill="1" applyBorder="1" applyAlignment="1">
      <alignment horizontal="center" vertical="center" wrapText="1"/>
    </xf>
    <xf numFmtId="4" fontId="14" fillId="0" borderId="16" xfId="1" applyNumberFormat="1" applyFont="1" applyFill="1" applyBorder="1" applyAlignment="1">
      <alignment horizontal="center" vertical="center" wrapText="1"/>
    </xf>
    <xf numFmtId="4" fontId="14" fillId="0" borderId="17" xfId="1" applyNumberFormat="1" applyFont="1" applyFill="1" applyBorder="1" applyAlignment="1">
      <alignment horizontal="center" vertical="center" wrapText="1"/>
    </xf>
    <xf numFmtId="49" fontId="14" fillId="0" borderId="20" xfId="1" applyNumberFormat="1" applyFont="1" applyFill="1" applyBorder="1" applyAlignment="1">
      <alignment horizontal="center" vertical="center" wrapText="1"/>
    </xf>
    <xf numFmtId="49" fontId="14" fillId="0" borderId="16" xfId="1" applyNumberFormat="1" applyFont="1" applyFill="1" applyBorder="1" applyAlignment="1">
      <alignment horizontal="center" vertical="center" wrapText="1"/>
    </xf>
    <xf numFmtId="49" fontId="14" fillId="0" borderId="17" xfId="1" applyNumberFormat="1" applyFont="1" applyFill="1" applyBorder="1" applyAlignment="1">
      <alignment horizontal="center" vertical="center" wrapText="1"/>
    </xf>
    <xf numFmtId="0" fontId="10" fillId="0" borderId="20"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4" fontId="10" fillId="0" borderId="20"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4" fontId="10" fillId="0" borderId="17" xfId="1" applyNumberFormat="1" applyFont="1" applyFill="1" applyBorder="1" applyAlignment="1">
      <alignment horizontal="center" vertical="center" wrapText="1"/>
    </xf>
    <xf numFmtId="49" fontId="14" fillId="0" borderId="5" xfId="9" applyNumberFormat="1" applyFont="1" applyFill="1" applyBorder="1" applyAlignment="1">
      <alignment horizontal="left" vertical="center" wrapText="1"/>
    </xf>
    <xf numFmtId="4" fontId="14" fillId="4" borderId="20" xfId="1" applyNumberFormat="1" applyFont="1" applyFill="1" applyBorder="1" applyAlignment="1">
      <alignment horizontal="center" vertical="center" wrapText="1"/>
    </xf>
    <xf numFmtId="4" fontId="14" fillId="4" borderId="17" xfId="1" applyNumberFormat="1" applyFont="1" applyFill="1" applyBorder="1" applyAlignment="1">
      <alignment horizontal="center" vertical="center" wrapText="1"/>
    </xf>
    <xf numFmtId="49" fontId="14" fillId="0" borderId="5" xfId="1" applyNumberFormat="1" applyFont="1" applyFill="1" applyBorder="1" applyAlignment="1">
      <alignment horizontal="left" vertical="center" wrapText="1"/>
    </xf>
    <xf numFmtId="4" fontId="14" fillId="0" borderId="5" xfId="1" applyNumberFormat="1" applyFont="1" applyFill="1" applyBorder="1" applyAlignment="1">
      <alignment horizontal="left" vertical="center" wrapText="1"/>
    </xf>
    <xf numFmtId="0" fontId="8" fillId="4" borderId="5" xfId="10" applyFont="1" applyFill="1" applyBorder="1" applyAlignment="1">
      <alignment horizontal="center" vertical="center" wrapText="1"/>
    </xf>
    <xf numFmtId="4" fontId="14" fillId="0" borderId="5" xfId="10" applyNumberFormat="1" applyFont="1" applyFill="1" applyBorder="1" applyAlignment="1">
      <alignment horizontal="right" vertical="center" wrapText="1"/>
    </xf>
    <xf numFmtId="4" fontId="14" fillId="0" borderId="5" xfId="10" applyNumberFormat="1" applyFont="1" applyFill="1" applyBorder="1" applyAlignment="1">
      <alignment horizontal="center" vertical="center" wrapText="1"/>
    </xf>
    <xf numFmtId="4" fontId="10" fillId="0" borderId="5" xfId="10" applyNumberFormat="1" applyFont="1" applyFill="1" applyBorder="1" applyAlignment="1">
      <alignment horizontal="right" vertical="center" wrapText="1"/>
    </xf>
    <xf numFmtId="4" fontId="10" fillId="0" borderId="20" xfId="10" applyNumberFormat="1" applyFont="1" applyFill="1" applyBorder="1" applyAlignment="1">
      <alignment horizontal="right" vertical="center" wrapText="1"/>
    </xf>
    <xf numFmtId="4" fontId="10" fillId="0" borderId="17" xfId="10" applyNumberFormat="1" applyFont="1" applyFill="1" applyBorder="1" applyAlignment="1">
      <alignment horizontal="right" vertical="center" wrapText="1"/>
    </xf>
    <xf numFmtId="0" fontId="10" fillId="0" borderId="5" xfId="1" applyFont="1" applyFill="1" applyBorder="1" applyAlignment="1">
      <alignment horizontal="left" vertical="center" wrapText="1"/>
    </xf>
    <xf numFmtId="4" fontId="10" fillId="0" borderId="5" xfId="1" applyNumberFormat="1" applyFont="1" applyFill="1" applyBorder="1" applyAlignment="1">
      <alignment horizontal="center" vertical="center" wrapText="1"/>
    </xf>
    <xf numFmtId="0" fontId="16" fillId="2" borderId="0" xfId="10" applyFont="1" applyFill="1" applyAlignment="1">
      <alignment horizontal="justify" vertical="justify" wrapText="1"/>
    </xf>
    <xf numFmtId="0" fontId="8" fillId="4" borderId="5" xfId="10" applyFont="1" applyFill="1" applyBorder="1" applyAlignment="1">
      <alignment horizontal="center" vertical="center"/>
    </xf>
    <xf numFmtId="4" fontId="8" fillId="4" borderId="5" xfId="11" applyNumberFormat="1" applyFont="1" applyFill="1" applyBorder="1" applyAlignment="1">
      <alignment horizontal="center" vertical="center" wrapText="1"/>
    </xf>
    <xf numFmtId="0" fontId="8" fillId="4" borderId="20" xfId="10" applyFont="1" applyFill="1" applyBorder="1" applyAlignment="1">
      <alignment horizontal="center" vertical="center" wrapText="1"/>
    </xf>
    <xf numFmtId="0" fontId="8" fillId="4" borderId="17" xfId="10" applyFont="1" applyFill="1" applyBorder="1" applyAlignment="1">
      <alignment horizontal="center" vertical="center" wrapText="1"/>
    </xf>
    <xf numFmtId="4" fontId="14" fillId="4" borderId="5" xfId="11" applyNumberFormat="1" applyFont="1" applyFill="1" applyBorder="1" applyAlignment="1">
      <alignment horizontal="right" vertical="center" wrapText="1"/>
    </xf>
    <xf numFmtId="4" fontId="14" fillId="4" borderId="5" xfId="11" applyNumberFormat="1" applyFont="1" applyFill="1" applyBorder="1" applyAlignment="1">
      <alignment horizontal="center" vertical="center" wrapText="1"/>
    </xf>
    <xf numFmtId="4" fontId="14" fillId="4" borderId="20" xfId="11" applyNumberFormat="1" applyFont="1" applyFill="1" applyBorder="1" applyAlignment="1">
      <alignment horizontal="right" vertical="center" wrapText="1"/>
    </xf>
    <xf numFmtId="4" fontId="14" fillId="4" borderId="17" xfId="11" applyNumberFormat="1" applyFont="1" applyFill="1" applyBorder="1" applyAlignment="1">
      <alignment horizontal="right" vertical="center" wrapText="1"/>
    </xf>
    <xf numFmtId="4" fontId="10" fillId="4" borderId="5" xfId="11" applyNumberFormat="1" applyFont="1" applyFill="1" applyBorder="1" applyAlignment="1">
      <alignment horizontal="right" vertical="center" wrapText="1"/>
    </xf>
    <xf numFmtId="4" fontId="10" fillId="4" borderId="20" xfId="11" applyNumberFormat="1" applyFont="1" applyFill="1" applyBorder="1" applyAlignment="1">
      <alignment horizontal="center" vertical="center" wrapText="1"/>
    </xf>
    <xf numFmtId="4" fontId="10" fillId="4" borderId="17" xfId="11" applyNumberFormat="1" applyFont="1" applyFill="1" applyBorder="1" applyAlignment="1">
      <alignment horizontal="center" vertical="center" wrapText="1"/>
    </xf>
    <xf numFmtId="4" fontId="10" fillId="4" borderId="5" xfId="11" applyNumberFormat="1" applyFont="1" applyFill="1" applyBorder="1" applyAlignment="1">
      <alignment horizontal="center" vertical="center" wrapText="1"/>
    </xf>
    <xf numFmtId="4" fontId="10" fillId="4" borderId="20" xfId="11" applyNumberFormat="1" applyFont="1" applyFill="1" applyBorder="1" applyAlignment="1">
      <alignment horizontal="right" vertical="center" wrapText="1"/>
    </xf>
    <xf numFmtId="4" fontId="10" fillId="4" borderId="17" xfId="11" applyNumberFormat="1" applyFont="1" applyFill="1" applyBorder="1" applyAlignment="1">
      <alignment horizontal="right" vertical="center" wrapText="1"/>
    </xf>
    <xf numFmtId="4" fontId="6" fillId="0" borderId="5" xfId="0" applyNumberFormat="1" applyFont="1" applyBorder="1" applyAlignment="1">
      <alignment horizontal="right" wrapText="1"/>
    </xf>
    <xf numFmtId="4" fontId="6" fillId="0" borderId="20" xfId="0" applyNumberFormat="1" applyFont="1" applyBorder="1" applyAlignment="1">
      <alignment horizontal="right" wrapText="1"/>
    </xf>
    <xf numFmtId="4" fontId="6" fillId="0" borderId="17" xfId="0" applyNumberFormat="1" applyFont="1" applyBorder="1" applyAlignment="1">
      <alignment horizontal="right" wrapText="1"/>
    </xf>
    <xf numFmtId="4" fontId="6" fillId="0" borderId="16" xfId="0" applyNumberFormat="1" applyFont="1" applyBorder="1" applyAlignment="1">
      <alignment horizontal="center" wrapText="1"/>
    </xf>
    <xf numFmtId="4" fontId="6" fillId="0" borderId="0" xfId="0" applyNumberFormat="1" applyFont="1" applyBorder="1" applyAlignment="1">
      <alignment horizontal="center" wrapText="1"/>
    </xf>
    <xf numFmtId="4" fontId="14" fillId="0" borderId="0" xfId="10" applyNumberFormat="1" applyFont="1" applyFill="1" applyBorder="1" applyAlignment="1">
      <alignment horizontal="right" vertical="center" wrapText="1"/>
    </xf>
    <xf numFmtId="4" fontId="14" fillId="0" borderId="49" xfId="10" applyNumberFormat="1" applyFont="1" applyFill="1" applyBorder="1" applyAlignment="1">
      <alignment horizontal="center" vertical="center" wrapText="1"/>
    </xf>
    <xf numFmtId="4" fontId="14" fillId="0" borderId="0" xfId="10" applyNumberFormat="1" applyFont="1" applyFill="1" applyBorder="1" applyAlignment="1">
      <alignment horizontal="center" vertical="center" wrapText="1"/>
    </xf>
    <xf numFmtId="4" fontId="14" fillId="0" borderId="20" xfId="10" applyNumberFormat="1" applyFont="1" applyFill="1" applyBorder="1" applyAlignment="1">
      <alignment horizontal="right" vertical="center" wrapText="1"/>
    </xf>
    <xf numFmtId="4" fontId="14" fillId="0" borderId="17" xfId="10" applyNumberFormat="1" applyFont="1" applyFill="1" applyBorder="1" applyAlignment="1">
      <alignment horizontal="right" vertical="center" wrapText="1"/>
    </xf>
    <xf numFmtId="4" fontId="16" fillId="0" borderId="5" xfId="0" applyNumberFormat="1" applyFont="1" applyBorder="1" applyAlignment="1">
      <alignment horizontal="right" vertical="center" wrapText="1"/>
    </xf>
    <xf numFmtId="0" fontId="16" fillId="0" borderId="5" xfId="10" applyFont="1" applyBorder="1" applyAlignment="1">
      <alignment horizontal="center" vertical="center" wrapText="1"/>
    </xf>
    <xf numFmtId="4" fontId="6" fillId="0" borderId="20" xfId="0" applyNumberFormat="1" applyFont="1" applyBorder="1" applyAlignment="1">
      <alignment horizontal="center" wrapText="1"/>
    </xf>
    <xf numFmtId="4" fontId="6" fillId="0" borderId="17" xfId="0" applyNumberFormat="1" applyFont="1" applyBorder="1" applyAlignment="1">
      <alignment horizontal="center" wrapText="1"/>
    </xf>
    <xf numFmtId="4" fontId="6" fillId="0" borderId="5" xfId="0" applyNumberFormat="1" applyFont="1" applyBorder="1" applyAlignment="1">
      <alignment horizontal="center" wrapText="1"/>
    </xf>
    <xf numFmtId="4" fontId="8" fillId="0" borderId="5" xfId="0" applyNumberFormat="1" applyFont="1" applyBorder="1" applyAlignment="1">
      <alignment horizontal="right" vertical="center" wrapText="1"/>
    </xf>
    <xf numFmtId="0" fontId="5" fillId="0" borderId="12" xfId="0" applyFont="1" applyBorder="1" applyAlignment="1">
      <alignment horizontal="left" vertical="center" wrapText="1"/>
    </xf>
    <xf numFmtId="0" fontId="16" fillId="2" borderId="0" xfId="12" applyFont="1" applyFill="1" applyAlignment="1">
      <alignment horizontal="justify" vertical="justify" wrapText="1"/>
    </xf>
    <xf numFmtId="0" fontId="8" fillId="4" borderId="5" xfId="12" applyFont="1" applyFill="1" applyBorder="1" applyAlignment="1">
      <alignment horizontal="center" vertical="center"/>
    </xf>
    <xf numFmtId="4" fontId="8" fillId="4" borderId="5" xfId="13" applyNumberFormat="1" applyFont="1" applyFill="1" applyBorder="1" applyAlignment="1">
      <alignment horizontal="center" vertical="center" wrapText="1"/>
    </xf>
    <xf numFmtId="0" fontId="8" fillId="4" borderId="5" xfId="12" applyFont="1" applyFill="1" applyBorder="1" applyAlignment="1">
      <alignment horizontal="center" vertical="center" wrapText="1"/>
    </xf>
    <xf numFmtId="49" fontId="16" fillId="0" borderId="5" xfId="12" applyNumberFormat="1" applyFont="1" applyFill="1" applyBorder="1" applyAlignment="1">
      <alignment horizontal="left" vertical="center" wrapText="1"/>
    </xf>
    <xf numFmtId="4" fontId="16" fillId="0" borderId="5" xfId="12" applyNumberFormat="1" applyFont="1" applyFill="1" applyBorder="1" applyAlignment="1">
      <alignment horizontal="right" vertical="center" wrapText="1"/>
    </xf>
    <xf numFmtId="4" fontId="16" fillId="0" borderId="12" xfId="14" applyNumberFormat="1" applyFont="1" applyFill="1" applyBorder="1" applyAlignment="1">
      <alignment horizontal="left" vertical="center" wrapText="1"/>
    </xf>
    <xf numFmtId="4" fontId="16" fillId="0" borderId="22" xfId="14" applyNumberFormat="1" applyFont="1" applyFill="1" applyBorder="1" applyAlignment="1">
      <alignment horizontal="left" vertical="center" wrapText="1"/>
    </xf>
    <xf numFmtId="4" fontId="8" fillId="0" borderId="5" xfId="10" applyNumberFormat="1" applyFont="1" applyFill="1" applyBorder="1" applyAlignment="1">
      <alignment horizontal="right" vertical="center" wrapText="1"/>
    </xf>
    <xf numFmtId="4" fontId="8" fillId="0" borderId="5" xfId="10" applyNumberFormat="1" applyFont="1" applyFill="1" applyBorder="1" applyAlignment="1">
      <alignment horizontal="center" vertical="center" wrapText="1"/>
    </xf>
    <xf numFmtId="49" fontId="8" fillId="0" borderId="20" xfId="12" applyNumberFormat="1" applyFont="1" applyFill="1" applyBorder="1" applyAlignment="1">
      <alignment horizontal="center" vertical="center" wrapText="1"/>
    </xf>
    <xf numFmtId="49" fontId="8" fillId="0" borderId="16" xfId="12" applyNumberFormat="1" applyFont="1" applyFill="1" applyBorder="1" applyAlignment="1">
      <alignment horizontal="center" vertical="center" wrapText="1"/>
    </xf>
    <xf numFmtId="49" fontId="8" fillId="0" borderId="17" xfId="12" applyNumberFormat="1" applyFont="1" applyFill="1" applyBorder="1" applyAlignment="1">
      <alignment horizontal="center" vertical="center" wrapText="1"/>
    </xf>
    <xf numFmtId="4" fontId="8" fillId="0" borderId="5" xfId="12" applyNumberFormat="1" applyFont="1" applyFill="1" applyBorder="1" applyAlignment="1">
      <alignment horizontal="right" vertical="center" wrapText="1"/>
    </xf>
    <xf numFmtId="4" fontId="16" fillId="0" borderId="5" xfId="12" applyNumberFormat="1" applyFont="1" applyFill="1" applyBorder="1" applyAlignment="1">
      <alignment horizontal="center" wrapText="1"/>
    </xf>
    <xf numFmtId="0" fontId="5" fillId="0" borderId="0" xfId="0" applyFont="1" applyBorder="1" applyAlignment="1">
      <alignment horizontal="left" vertical="center"/>
    </xf>
    <xf numFmtId="0" fontId="4" fillId="2" borderId="0" xfId="15" applyFont="1" applyFill="1" applyBorder="1" applyAlignment="1">
      <alignment horizontal="left" vertical="top" wrapText="1"/>
    </xf>
    <xf numFmtId="0" fontId="8" fillId="4" borderId="5" xfId="14" applyFont="1" applyFill="1" applyBorder="1" applyAlignment="1">
      <alignment horizontal="center" vertical="center"/>
    </xf>
    <xf numFmtId="4" fontId="8" fillId="4" borderId="5" xfId="16" applyNumberFormat="1" applyFont="1" applyFill="1" applyBorder="1" applyAlignment="1">
      <alignment horizontal="center" vertical="center" wrapText="1"/>
    </xf>
    <xf numFmtId="0" fontId="8" fillId="4" borderId="21" xfId="14" applyFont="1" applyFill="1" applyBorder="1" applyAlignment="1">
      <alignment horizontal="center" vertical="center" wrapText="1"/>
    </xf>
    <xf numFmtId="0" fontId="8" fillId="4" borderId="12" xfId="14" applyFont="1" applyFill="1" applyBorder="1" applyAlignment="1">
      <alignment horizontal="center" vertical="center" wrapText="1"/>
    </xf>
    <xf numFmtId="0" fontId="8" fillId="4" borderId="22" xfId="14" applyFont="1" applyFill="1" applyBorder="1" applyAlignment="1">
      <alignment horizontal="center" vertical="center" wrapText="1"/>
    </xf>
    <xf numFmtId="0" fontId="8" fillId="4" borderId="14" xfId="14" applyFont="1" applyFill="1" applyBorder="1" applyAlignment="1">
      <alignment horizontal="center" vertical="center" wrapText="1"/>
    </xf>
    <xf numFmtId="0" fontId="8" fillId="4" borderId="0" xfId="14" applyFont="1" applyFill="1" applyBorder="1" applyAlignment="1">
      <alignment horizontal="center" vertical="center" wrapText="1"/>
    </xf>
    <xf numFmtId="0" fontId="8" fillId="4" borderId="15" xfId="14" applyFont="1" applyFill="1" applyBorder="1" applyAlignment="1">
      <alignment horizontal="center" vertical="center" wrapText="1"/>
    </xf>
    <xf numFmtId="4" fontId="16" fillId="0" borderId="41" xfId="12" applyNumberFormat="1" applyFont="1" applyFill="1" applyBorder="1" applyAlignment="1">
      <alignment horizontal="center" wrapText="1"/>
    </xf>
    <xf numFmtId="4" fontId="16" fillId="0" borderId="55" xfId="12" applyNumberFormat="1" applyFont="1" applyFill="1" applyBorder="1" applyAlignment="1">
      <alignment horizontal="center" wrapText="1"/>
    </xf>
    <xf numFmtId="4" fontId="16" fillId="0" borderId="42" xfId="12" applyNumberFormat="1" applyFont="1" applyFill="1" applyBorder="1" applyAlignment="1">
      <alignment horizontal="center" wrapText="1"/>
    </xf>
    <xf numFmtId="49" fontId="16" fillId="0" borderId="5" xfId="14" applyNumberFormat="1" applyFont="1" applyFill="1" applyBorder="1" applyAlignment="1">
      <alignment horizontal="left" vertical="center" wrapText="1"/>
    </xf>
    <xf numFmtId="4" fontId="16" fillId="0" borderId="59" xfId="14" applyNumberFormat="1" applyFont="1" applyFill="1" applyBorder="1" applyAlignment="1">
      <alignment horizontal="left" wrapText="1"/>
    </xf>
    <xf numFmtId="4" fontId="16" fillId="0" borderId="49" xfId="14" applyNumberFormat="1" applyFont="1" applyFill="1" applyBorder="1" applyAlignment="1">
      <alignment horizontal="left" wrapText="1"/>
    </xf>
    <xf numFmtId="4" fontId="16" fillId="0" borderId="56" xfId="14" applyNumberFormat="1" applyFont="1" applyFill="1" applyBorder="1" applyAlignment="1">
      <alignment horizontal="left" wrapText="1"/>
    </xf>
    <xf numFmtId="49" fontId="8" fillId="0" borderId="20" xfId="14" applyNumberFormat="1" applyFont="1" applyFill="1" applyBorder="1" applyAlignment="1">
      <alignment horizontal="left" wrapText="1"/>
    </xf>
    <xf numFmtId="49" fontId="8" fillId="0" borderId="16" xfId="14" applyNumberFormat="1" applyFont="1" applyFill="1" applyBorder="1" applyAlignment="1">
      <alignment horizontal="left" wrapText="1"/>
    </xf>
    <xf numFmtId="49" fontId="8" fillId="0" borderId="17" xfId="14" applyNumberFormat="1" applyFont="1" applyFill="1" applyBorder="1" applyAlignment="1">
      <alignment horizontal="left" wrapText="1"/>
    </xf>
    <xf numFmtId="0" fontId="16" fillId="2" borderId="0" xfId="10" applyFont="1" applyFill="1" applyAlignment="1">
      <alignment horizontal="left" vertical="justify" wrapText="1"/>
    </xf>
    <xf numFmtId="49" fontId="16" fillId="0" borderId="20" xfId="14" applyNumberFormat="1" applyFont="1" applyFill="1" applyBorder="1" applyAlignment="1">
      <alignment horizontal="left" vertical="center" wrapText="1"/>
    </xf>
    <xf numFmtId="49" fontId="16" fillId="0" borderId="16" xfId="14" applyNumberFormat="1" applyFont="1" applyFill="1" applyBorder="1" applyAlignment="1">
      <alignment horizontal="left" vertical="center" wrapText="1"/>
    </xf>
    <xf numFmtId="49" fontId="16" fillId="0" borderId="17" xfId="14" applyNumberFormat="1" applyFont="1" applyFill="1" applyBorder="1" applyAlignment="1">
      <alignment horizontal="left" vertical="center" wrapText="1"/>
    </xf>
    <xf numFmtId="4" fontId="16" fillId="0" borderId="5" xfId="10" applyNumberFormat="1" applyFont="1" applyFill="1" applyBorder="1" applyAlignment="1">
      <alignment horizontal="right" vertical="center" wrapText="1"/>
    </xf>
    <xf numFmtId="4" fontId="16" fillId="0" borderId="5" xfId="10" applyNumberFormat="1" applyFont="1" applyFill="1" applyBorder="1" applyAlignment="1">
      <alignment horizontal="center" wrapText="1"/>
    </xf>
    <xf numFmtId="0" fontId="16" fillId="0" borderId="5" xfId="10" applyFont="1" applyBorder="1" applyAlignment="1">
      <alignment horizontal="center"/>
    </xf>
    <xf numFmtId="0" fontId="16" fillId="0" borderId="20" xfId="10" applyFont="1" applyBorder="1" applyAlignment="1">
      <alignment horizontal="center"/>
    </xf>
    <xf numFmtId="0" fontId="16" fillId="0" borderId="16" xfId="10" applyFont="1" applyBorder="1" applyAlignment="1">
      <alignment horizontal="center"/>
    </xf>
    <xf numFmtId="0" fontId="16" fillId="0" borderId="17" xfId="10" applyFont="1" applyBorder="1" applyAlignment="1">
      <alignment horizontal="center"/>
    </xf>
    <xf numFmtId="49" fontId="16" fillId="0" borderId="5" xfId="18" applyNumberFormat="1" applyFont="1" applyFill="1" applyBorder="1" applyAlignment="1">
      <alignment horizontal="left" vertical="center" wrapText="1"/>
    </xf>
    <xf numFmtId="4" fontId="16" fillId="0" borderId="5" xfId="18" applyNumberFormat="1" applyFont="1" applyFill="1" applyBorder="1" applyAlignment="1">
      <alignment horizontal="right" vertical="center" wrapText="1"/>
    </xf>
    <xf numFmtId="4" fontId="16" fillId="0" borderId="5" xfId="18" applyNumberFormat="1" applyFont="1" applyFill="1" applyBorder="1" applyAlignment="1">
      <alignment horizontal="center" wrapText="1"/>
    </xf>
    <xf numFmtId="0" fontId="4" fillId="2" borderId="0" xfId="17" applyFont="1" applyFill="1" applyBorder="1" applyAlignment="1">
      <alignment horizontal="left" vertical="top" wrapText="1"/>
    </xf>
    <xf numFmtId="0" fontId="8" fillId="4" borderId="5" xfId="18" applyFont="1" applyFill="1" applyBorder="1" applyAlignment="1">
      <alignment horizontal="center" vertical="center"/>
    </xf>
    <xf numFmtId="4" fontId="8" fillId="4" borderId="5" xfId="19"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Fill="1" applyAlignment="1">
      <alignment vertical="center" wrapText="1"/>
    </xf>
    <xf numFmtId="0" fontId="8" fillId="0" borderId="5" xfId="18" applyFont="1" applyFill="1" applyBorder="1" applyAlignment="1">
      <alignment horizontal="left" vertical="center" wrapText="1"/>
    </xf>
    <xf numFmtId="4" fontId="8" fillId="0" borderId="5" xfId="18" applyNumberFormat="1" applyFont="1" applyFill="1" applyBorder="1" applyAlignment="1">
      <alignment horizontal="right" vertical="center" wrapText="1"/>
    </xf>
    <xf numFmtId="0" fontId="5" fillId="0" borderId="0" xfId="2" applyFont="1" applyBorder="1" applyAlignment="1">
      <alignment horizontal="left" vertical="center" wrapText="1"/>
    </xf>
    <xf numFmtId="0" fontId="7" fillId="2" borderId="0" xfId="0" applyFont="1" applyFill="1" applyAlignment="1">
      <alignment horizontal="left" vertical="justify" wrapText="1"/>
    </xf>
    <xf numFmtId="4" fontId="16" fillId="0" borderId="5" xfId="12" applyNumberFormat="1" applyFont="1" applyBorder="1" applyAlignment="1">
      <alignment horizontal="right" vertical="center" wrapText="1"/>
    </xf>
    <xf numFmtId="164" fontId="4" fillId="0" borderId="5" xfId="21" applyNumberFormat="1" applyFont="1" applyFill="1" applyBorder="1" applyAlignment="1">
      <alignment horizontal="right" vertical="center"/>
    </xf>
    <xf numFmtId="4" fontId="16" fillId="0" borderId="5" xfId="12" applyNumberFormat="1" applyFont="1" applyBorder="1" applyAlignment="1">
      <alignment horizontal="center" vertical="center" wrapText="1"/>
    </xf>
    <xf numFmtId="4" fontId="16" fillId="0" borderId="5" xfId="12" applyNumberFormat="1" applyFont="1" applyBorder="1" applyAlignment="1">
      <alignment horizontal="center" wrapText="1"/>
    </xf>
    <xf numFmtId="49" fontId="8" fillId="0" borderId="20" xfId="12" applyNumberFormat="1" applyFont="1" applyFill="1" applyBorder="1" applyAlignment="1">
      <alignment horizontal="left" wrapText="1"/>
    </xf>
    <xf numFmtId="49" fontId="8" fillId="0" borderId="17" xfId="12" applyNumberFormat="1" applyFont="1" applyFill="1" applyBorder="1" applyAlignment="1">
      <alignment horizontal="left" wrapText="1"/>
    </xf>
    <xf numFmtId="4" fontId="8" fillId="0" borderId="5" xfId="12" applyNumberFormat="1" applyFont="1" applyFill="1" applyBorder="1" applyAlignment="1">
      <alignment horizontal="right" wrapText="1"/>
    </xf>
    <xf numFmtId="4" fontId="8" fillId="0" borderId="5" xfId="12" applyNumberFormat="1" applyFont="1" applyFill="1" applyBorder="1" applyAlignment="1">
      <alignment horizontal="center" wrapText="1"/>
    </xf>
    <xf numFmtId="4" fontId="16" fillId="0" borderId="20" xfId="12" applyNumberFormat="1" applyFont="1" applyFill="1" applyBorder="1" applyAlignment="1">
      <alignment horizontal="right" vertical="center" wrapText="1"/>
    </xf>
    <xf numFmtId="4" fontId="16" fillId="0" borderId="17" xfId="12" applyNumberFormat="1" applyFont="1" applyFill="1" applyBorder="1" applyAlignment="1">
      <alignment horizontal="right" vertical="center" wrapText="1"/>
    </xf>
    <xf numFmtId="4" fontId="16" fillId="0" borderId="5" xfId="12" applyNumberFormat="1" applyFont="1" applyBorder="1" applyAlignment="1">
      <alignment horizontal="center" vertical="top" wrapText="1"/>
    </xf>
    <xf numFmtId="43" fontId="4" fillId="0" borderId="5" xfId="21" applyFont="1" applyFill="1" applyBorder="1" applyAlignment="1">
      <alignment horizontal="right" vertical="center"/>
    </xf>
    <xf numFmtId="0" fontId="4" fillId="0" borderId="20" xfId="20" applyFont="1" applyFill="1" applyBorder="1" applyAlignment="1">
      <alignment horizontal="left" vertical="center" wrapText="1"/>
    </xf>
    <xf numFmtId="0" fontId="4" fillId="0" borderId="17" xfId="20" applyFont="1" applyFill="1" applyBorder="1" applyAlignment="1">
      <alignment horizontal="left" vertical="center" wrapText="1"/>
    </xf>
    <xf numFmtId="4" fontId="16" fillId="0" borderId="5" xfId="12" applyNumberFormat="1" applyFont="1" applyFill="1" applyBorder="1" applyAlignment="1">
      <alignment horizontal="right" wrapText="1"/>
    </xf>
    <xf numFmtId="164" fontId="4" fillId="0" borderId="5" xfId="21" applyNumberFormat="1" applyFont="1" applyFill="1" applyBorder="1" applyAlignment="1">
      <alignment horizontal="right"/>
    </xf>
    <xf numFmtId="4" fontId="16" fillId="0" borderId="5" xfId="12" applyNumberFormat="1" applyFont="1" applyBorder="1" applyAlignment="1">
      <alignment horizontal="right" wrapText="1"/>
    </xf>
    <xf numFmtId="43" fontId="4" fillId="0" borderId="5" xfId="21" applyFont="1" applyFill="1" applyBorder="1" applyAlignment="1">
      <alignment horizontal="right"/>
    </xf>
    <xf numFmtId="0" fontId="5" fillId="0" borderId="0" xfId="20" applyFont="1" applyFill="1" applyBorder="1" applyAlignment="1">
      <alignment horizontal="center" vertical="center" wrapText="1"/>
    </xf>
    <xf numFmtId="0" fontId="8" fillId="4" borderId="5" xfId="12" applyFont="1" applyFill="1" applyBorder="1" applyAlignment="1">
      <alignment horizontal="left" vertical="center"/>
    </xf>
    <xf numFmtId="49" fontId="16" fillId="0" borderId="20" xfId="12" applyNumberFormat="1" applyFont="1" applyFill="1" applyBorder="1" applyAlignment="1">
      <alignment horizontal="left" vertical="center" wrapText="1"/>
    </xf>
    <xf numFmtId="49" fontId="16" fillId="0" borderId="17" xfId="12" applyNumberFormat="1" applyFont="1" applyFill="1" applyBorder="1" applyAlignment="1">
      <alignment horizontal="left" vertical="center" wrapText="1"/>
    </xf>
    <xf numFmtId="0" fontId="0" fillId="2" borderId="0" xfId="0" applyFill="1" applyAlignment="1">
      <alignment horizontal="left" vertical="center" wrapText="1"/>
    </xf>
    <xf numFmtId="0" fontId="3" fillId="0" borderId="0" xfId="22" applyFont="1" applyAlignment="1">
      <alignment horizontal="center"/>
    </xf>
    <xf numFmtId="0" fontId="8" fillId="4" borderId="5" xfId="22" applyFont="1" applyFill="1" applyBorder="1" applyAlignment="1">
      <alignment horizontal="center" vertical="center"/>
    </xf>
    <xf numFmtId="0" fontId="8" fillId="0" borderId="5" xfId="12" applyFont="1" applyFill="1" applyBorder="1" applyAlignment="1">
      <alignment horizontal="left" vertical="center" wrapText="1"/>
    </xf>
    <xf numFmtId="4" fontId="8" fillId="0" borderId="5" xfId="12" applyNumberFormat="1" applyFont="1" applyFill="1" applyBorder="1" applyAlignment="1">
      <alignment horizontal="center" vertical="center" wrapText="1"/>
    </xf>
    <xf numFmtId="49" fontId="14" fillId="0" borderId="5" xfId="22" applyNumberFormat="1" applyFont="1" applyFill="1" applyBorder="1" applyAlignment="1">
      <alignment horizontal="left" vertical="center" wrapText="1"/>
    </xf>
    <xf numFmtId="4" fontId="14" fillId="0" borderId="5" xfId="22" applyNumberFormat="1" applyFont="1" applyFill="1" applyBorder="1" applyAlignment="1">
      <alignment horizontal="right" vertical="center" wrapText="1"/>
    </xf>
    <xf numFmtId="4" fontId="14" fillId="0" borderId="5" xfId="22" applyNumberFormat="1" applyFont="1" applyBorder="1" applyAlignment="1">
      <alignment horizontal="right" vertical="center" wrapText="1"/>
    </xf>
    <xf numFmtId="0" fontId="14" fillId="0" borderId="5" xfId="22" applyFont="1" applyBorder="1" applyAlignment="1">
      <alignment horizontal="center" wrapText="1"/>
    </xf>
    <xf numFmtId="4" fontId="14" fillId="0" borderId="5" xfId="12" applyNumberFormat="1" applyFont="1" applyBorder="1" applyAlignment="1">
      <alignment horizontal="center" wrapText="1"/>
    </xf>
    <xf numFmtId="49" fontId="10" fillId="0" borderId="5" xfId="22" applyNumberFormat="1" applyFont="1" applyFill="1" applyBorder="1" applyAlignment="1">
      <alignment horizontal="left" vertical="center" wrapText="1"/>
    </xf>
    <xf numFmtId="4" fontId="14" fillId="0" borderId="5" xfId="22" applyNumberFormat="1" applyFont="1" applyFill="1" applyBorder="1" applyAlignment="1">
      <alignment horizontal="center" wrapText="1"/>
    </xf>
    <xf numFmtId="4" fontId="14" fillId="0" borderId="5" xfId="22" applyNumberFormat="1" applyFont="1" applyBorder="1" applyAlignment="1">
      <alignment horizontal="center" wrapText="1"/>
    </xf>
    <xf numFmtId="0" fontId="6" fillId="0" borderId="5" xfId="20" applyFont="1" applyFill="1" applyBorder="1" applyAlignment="1">
      <alignment horizontal="center"/>
    </xf>
    <xf numFmtId="49" fontId="8" fillId="0" borderId="5" xfId="22" applyNumberFormat="1" applyFont="1" applyFill="1" applyBorder="1" applyAlignment="1">
      <alignment horizontal="left" wrapText="1"/>
    </xf>
    <xf numFmtId="0" fontId="17" fillId="0" borderId="0" xfId="0" applyFont="1" applyBorder="1" applyAlignment="1">
      <alignment horizontal="center"/>
    </xf>
    <xf numFmtId="49" fontId="10" fillId="0" borderId="20" xfId="22" applyNumberFormat="1" applyFont="1" applyFill="1" applyBorder="1" applyAlignment="1">
      <alignment horizontal="left" wrapText="1"/>
    </xf>
    <xf numFmtId="49" fontId="10" fillId="0" borderId="16" xfId="22" applyNumberFormat="1" applyFont="1" applyFill="1" applyBorder="1" applyAlignment="1">
      <alignment horizontal="left" wrapText="1"/>
    </xf>
    <xf numFmtId="49" fontId="10" fillId="0" borderId="17" xfId="22" applyNumberFormat="1" applyFont="1" applyFill="1" applyBorder="1" applyAlignment="1">
      <alignment horizontal="left" wrapText="1"/>
    </xf>
    <xf numFmtId="4" fontId="10" fillId="0" borderId="5" xfId="22" applyNumberFormat="1" applyFont="1" applyFill="1" applyBorder="1" applyAlignment="1">
      <alignment horizontal="right" wrapText="1"/>
    </xf>
    <xf numFmtId="4" fontId="10" fillId="0" borderId="5" xfId="22" applyNumberFormat="1" applyFont="1" applyFill="1" applyBorder="1" applyAlignment="1">
      <alignment horizontal="center" wrapText="1"/>
    </xf>
    <xf numFmtId="0" fontId="7" fillId="0" borderId="5" xfId="15" applyFont="1" applyFill="1" applyBorder="1" applyAlignment="1">
      <alignment horizontal="left"/>
    </xf>
    <xf numFmtId="4" fontId="14" fillId="0" borderId="5" xfId="22" applyNumberFormat="1" applyFont="1" applyFill="1" applyBorder="1" applyAlignment="1">
      <alignment horizontal="right" wrapText="1"/>
    </xf>
    <xf numFmtId="4" fontId="14" fillId="0" borderId="5" xfId="22" applyNumberFormat="1" applyFont="1" applyBorder="1" applyAlignment="1">
      <alignment horizontal="right" wrapText="1"/>
    </xf>
    <xf numFmtId="0" fontId="6" fillId="0" borderId="5" xfId="15" applyFont="1" applyFill="1" applyBorder="1" applyAlignment="1">
      <alignment horizontal="center"/>
    </xf>
    <xf numFmtId="0" fontId="7" fillId="0" borderId="5" xfId="15" applyFont="1" applyFill="1" applyBorder="1" applyAlignment="1">
      <alignment horizontal="left" wrapText="1"/>
    </xf>
    <xf numFmtId="9" fontId="7" fillId="0" borderId="5" xfId="15" applyNumberFormat="1" applyFont="1" applyFill="1" applyBorder="1" applyAlignment="1">
      <alignment horizontal="center"/>
    </xf>
    <xf numFmtId="0" fontId="18" fillId="0" borderId="5" xfId="23" applyFont="1" applyBorder="1" applyAlignment="1">
      <alignment horizontal="center"/>
    </xf>
    <xf numFmtId="0" fontId="4" fillId="0" borderId="5" xfId="2" applyFont="1" applyBorder="1" applyAlignment="1">
      <alignment horizontal="center" wrapText="1"/>
    </xf>
    <xf numFmtId="0" fontId="16" fillId="0" borderId="20" xfId="23" applyFont="1" applyBorder="1" applyAlignment="1">
      <alignment horizontal="left"/>
    </xf>
    <xf numFmtId="0" fontId="16" fillId="0" borderId="16" xfId="23" applyFont="1" applyBorder="1" applyAlignment="1">
      <alignment horizontal="left"/>
    </xf>
    <xf numFmtId="0" fontId="16" fillId="0" borderId="17" xfId="23" applyFont="1" applyBorder="1" applyAlignment="1">
      <alignment horizontal="left"/>
    </xf>
    <xf numFmtId="0" fontId="16" fillId="0" borderId="20" xfId="23" applyFont="1" applyBorder="1" applyAlignment="1">
      <alignment horizontal="center"/>
    </xf>
    <xf numFmtId="0" fontId="16" fillId="0" borderId="16" xfId="23" applyFont="1" applyBorder="1" applyAlignment="1">
      <alignment horizontal="center"/>
    </xf>
    <xf numFmtId="0" fontId="16" fillId="0" borderId="17" xfId="23" applyFont="1" applyBorder="1" applyAlignment="1">
      <alignment horizontal="center"/>
    </xf>
    <xf numFmtId="0" fontId="5" fillId="0" borderId="12" xfId="2" applyFont="1" applyBorder="1" applyAlignment="1">
      <alignment horizontal="left" vertical="center" wrapText="1"/>
    </xf>
    <xf numFmtId="0" fontId="16" fillId="2" borderId="0" xfId="12" applyFont="1" applyFill="1" applyAlignment="1">
      <alignment horizontal="left" vertical="justify"/>
    </xf>
    <xf numFmtId="0" fontId="16" fillId="2" borderId="0" xfId="23" applyFont="1" applyFill="1" applyAlignment="1">
      <alignment horizontal="left" vertical="justify" wrapText="1"/>
    </xf>
    <xf numFmtId="0" fontId="8" fillId="4" borderId="5" xfId="23" applyFont="1" applyFill="1" applyBorder="1" applyAlignment="1">
      <alignment horizontal="center" vertical="center"/>
    </xf>
    <xf numFmtId="0" fontId="16" fillId="0" borderId="20" xfId="23" applyFont="1" applyBorder="1" applyAlignment="1">
      <alignment horizontal="left" vertical="top" wrapText="1"/>
    </xf>
    <xf numFmtId="0" fontId="16" fillId="0" borderId="16" xfId="23" applyFont="1" applyBorder="1" applyAlignment="1">
      <alignment horizontal="left" vertical="top" wrapText="1"/>
    </xf>
    <xf numFmtId="0" fontId="16" fillId="0" borderId="17" xfId="23" applyFont="1" applyBorder="1" applyAlignment="1">
      <alignment horizontal="left" vertical="top" wrapText="1"/>
    </xf>
    <xf numFmtId="0" fontId="4" fillId="0" borderId="5" xfId="2" applyFont="1" applyBorder="1" applyAlignment="1">
      <alignment horizontal="left" vertical="justify" wrapText="1"/>
    </xf>
    <xf numFmtId="0" fontId="10" fillId="0" borderId="5" xfId="22" applyFont="1" applyFill="1" applyBorder="1" applyAlignment="1">
      <alignment horizontal="left" wrapText="1"/>
    </xf>
    <xf numFmtId="4" fontId="10" fillId="0" borderId="20" xfId="22" applyNumberFormat="1" applyFont="1" applyFill="1" applyBorder="1" applyAlignment="1">
      <alignment horizontal="right" wrapText="1"/>
    </xf>
    <xf numFmtId="4" fontId="10" fillId="0" borderId="17" xfId="22" applyNumberFormat="1" applyFont="1" applyFill="1" applyBorder="1" applyAlignment="1">
      <alignment horizontal="right" wrapText="1"/>
    </xf>
    <xf numFmtId="0" fontId="14" fillId="0" borderId="5" xfId="22" applyFont="1" applyBorder="1" applyAlignment="1">
      <alignment horizontal="center"/>
    </xf>
    <xf numFmtId="0" fontId="16" fillId="4" borderId="5" xfId="12" applyFont="1" applyFill="1" applyBorder="1" applyAlignment="1">
      <alignment horizontal="left" vertical="top" wrapText="1"/>
    </xf>
    <xf numFmtId="0" fontId="16" fillId="4" borderId="5" xfId="12" applyFont="1" applyFill="1" applyBorder="1" applyAlignment="1">
      <alignment horizontal="left" vertical="center" wrapText="1"/>
    </xf>
    <xf numFmtId="4" fontId="16" fillId="4" borderId="5" xfId="13" applyNumberFormat="1" applyFont="1" applyFill="1" applyBorder="1" applyAlignment="1">
      <alignment horizontal="right" vertical="top" wrapText="1"/>
    </xf>
    <xf numFmtId="0" fontId="16" fillId="4" borderId="5" xfId="12" applyFont="1" applyFill="1" applyBorder="1" applyAlignment="1">
      <alignment horizontal="center" vertical="center" wrapText="1"/>
    </xf>
    <xf numFmtId="0" fontId="16" fillId="4" borderId="5" xfId="12" applyFont="1" applyFill="1" applyBorder="1" applyAlignment="1">
      <alignment horizontal="left" vertical="center"/>
    </xf>
    <xf numFmtId="4" fontId="16" fillId="4" borderId="5" xfId="12" applyNumberFormat="1" applyFont="1" applyFill="1" applyBorder="1" applyAlignment="1">
      <alignment horizontal="right" vertical="center" wrapText="1"/>
    </xf>
    <xf numFmtId="0" fontId="8" fillId="0" borderId="0" xfId="12" applyFont="1" applyBorder="1" applyAlignment="1">
      <alignment horizontal="center"/>
    </xf>
    <xf numFmtId="4" fontId="16" fillId="4" borderId="5" xfId="13" applyNumberFormat="1" applyFont="1" applyFill="1" applyBorder="1" applyAlignment="1">
      <alignment horizontal="right" vertical="center" wrapText="1"/>
    </xf>
    <xf numFmtId="0" fontId="16" fillId="0" borderId="5" xfId="12" applyFont="1" applyBorder="1" applyAlignment="1">
      <alignment horizontal="center"/>
    </xf>
    <xf numFmtId="49" fontId="8" fillId="0" borderId="5" xfId="12" applyNumberFormat="1" applyFont="1" applyFill="1" applyBorder="1" applyAlignment="1">
      <alignment horizontal="left" vertical="center" wrapText="1"/>
    </xf>
    <xf numFmtId="49" fontId="16" fillId="0" borderId="5" xfId="12" applyNumberFormat="1" applyFont="1" applyFill="1" applyBorder="1" applyAlignment="1">
      <alignment horizontal="center" vertical="center" wrapText="1"/>
    </xf>
    <xf numFmtId="0" fontId="16" fillId="0" borderId="5" xfId="12" applyFont="1" applyBorder="1" applyAlignment="1">
      <alignment horizontal="left" wrapText="1"/>
    </xf>
    <xf numFmtId="49" fontId="16" fillId="0" borderId="5" xfId="24" applyNumberFormat="1" applyFont="1" applyFill="1" applyBorder="1" applyAlignment="1">
      <alignment horizontal="left" vertical="top" wrapText="1"/>
    </xf>
    <xf numFmtId="4" fontId="16" fillId="0" borderId="5" xfId="24" applyNumberFormat="1" applyFont="1" applyFill="1" applyBorder="1" applyAlignment="1">
      <alignment horizontal="right" vertical="center" wrapText="1"/>
    </xf>
    <xf numFmtId="0" fontId="8" fillId="4" borderId="5" xfId="24" applyFont="1" applyFill="1" applyBorder="1" applyAlignment="1">
      <alignment horizontal="center" vertical="center"/>
    </xf>
    <xf numFmtId="4" fontId="16" fillId="0" borderId="5" xfId="24" applyNumberFormat="1" applyFont="1" applyFill="1" applyBorder="1" applyAlignment="1">
      <alignment horizontal="center" vertical="center" wrapText="1"/>
    </xf>
    <xf numFmtId="0" fontId="16" fillId="4" borderId="5" xfId="24" applyFont="1" applyFill="1" applyBorder="1" applyAlignment="1">
      <alignment horizontal="left" vertical="top"/>
    </xf>
    <xf numFmtId="4" fontId="16" fillId="0" borderId="5" xfId="24" applyNumberFormat="1" applyFont="1" applyFill="1" applyBorder="1" applyAlignment="1">
      <alignment horizontal="right" vertical="top" wrapText="1"/>
    </xf>
    <xf numFmtId="0" fontId="4" fillId="2" borderId="0" xfId="0" applyFont="1" applyFill="1" applyAlignment="1">
      <alignment horizontal="left" vertical="justify" wrapText="1"/>
    </xf>
    <xf numFmtId="0" fontId="8" fillId="0" borderId="5" xfId="24" applyFont="1" applyFill="1" applyBorder="1" applyAlignment="1">
      <alignment horizontal="center" vertical="center"/>
    </xf>
    <xf numFmtId="4" fontId="8" fillId="0" borderId="5" xfId="25" applyNumberFormat="1" applyFont="1" applyFill="1" applyBorder="1" applyAlignment="1">
      <alignment horizontal="center" vertical="center" wrapText="1"/>
    </xf>
    <xf numFmtId="0" fontId="8" fillId="0" borderId="5" xfId="24" applyFont="1" applyFill="1" applyBorder="1" applyAlignment="1">
      <alignment horizontal="center" vertical="center" wrapText="1"/>
    </xf>
    <xf numFmtId="0" fontId="10" fillId="4" borderId="20" xfId="27" applyFont="1" applyFill="1" applyBorder="1" applyAlignment="1">
      <alignment horizontal="left" vertical="center"/>
    </xf>
    <xf numFmtId="0" fontId="10" fillId="4" borderId="17" xfId="27" applyFont="1" applyFill="1" applyBorder="1" applyAlignment="1">
      <alignment horizontal="left" vertical="center"/>
    </xf>
    <xf numFmtId="0" fontId="9" fillId="0" borderId="20"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4" fontId="8" fillId="0" borderId="20" xfId="28" applyNumberFormat="1" applyFont="1" applyFill="1" applyBorder="1" applyAlignment="1">
      <alignment horizontal="right" vertical="center" wrapText="1"/>
    </xf>
    <xf numFmtId="4" fontId="8" fillId="0" borderId="17" xfId="28" applyNumberFormat="1" applyFont="1" applyFill="1" applyBorder="1" applyAlignment="1">
      <alignment horizontal="right" vertical="center" wrapText="1"/>
    </xf>
    <xf numFmtId="0" fontId="8" fillId="0" borderId="20" xfId="27" applyFont="1" applyFill="1" applyBorder="1" applyAlignment="1">
      <alignment horizontal="center" vertical="center" wrapText="1"/>
    </xf>
    <xf numFmtId="0" fontId="8" fillId="0" borderId="17" xfId="27" applyFont="1" applyFill="1" applyBorder="1" applyAlignment="1">
      <alignment horizontal="center" vertical="center" wrapText="1"/>
    </xf>
    <xf numFmtId="0" fontId="8" fillId="0" borderId="16" xfId="27" applyFont="1" applyFill="1" applyBorder="1" applyAlignment="1">
      <alignment horizontal="center" vertical="center" wrapText="1"/>
    </xf>
    <xf numFmtId="0" fontId="14" fillId="4" borderId="5" xfId="27" applyFont="1" applyFill="1" applyBorder="1" applyAlignment="1">
      <alignment horizontal="left" vertical="center"/>
    </xf>
    <xf numFmtId="0" fontId="14" fillId="4" borderId="5" xfId="27" applyFont="1" applyFill="1" applyBorder="1" applyAlignment="1">
      <alignment horizontal="left" vertical="center" wrapText="1"/>
    </xf>
    <xf numFmtId="4" fontId="14" fillId="4" borderId="5" xfId="28" applyNumberFormat="1" applyFont="1" applyFill="1" applyBorder="1" applyAlignment="1">
      <alignment horizontal="right" vertical="center" wrapText="1"/>
    </xf>
    <xf numFmtId="49" fontId="14" fillId="0" borderId="5" xfId="27" applyNumberFormat="1" applyFont="1" applyFill="1" applyBorder="1" applyAlignment="1">
      <alignment horizontal="center" vertical="center" wrapText="1"/>
    </xf>
    <xf numFmtId="4" fontId="14" fillId="0" borderId="5" xfId="27" applyNumberFormat="1" applyFont="1" applyFill="1" applyBorder="1" applyAlignment="1">
      <alignment horizontal="center" wrapText="1"/>
    </xf>
    <xf numFmtId="0" fontId="19" fillId="2" borderId="0" xfId="27" applyFont="1" applyFill="1" applyAlignment="1">
      <alignment horizontal="center" vertical="justify" wrapText="1"/>
    </xf>
    <xf numFmtId="0" fontId="8" fillId="0" borderId="5" xfId="27" applyFont="1" applyFill="1" applyBorder="1" applyAlignment="1">
      <alignment horizontal="center" vertical="center"/>
    </xf>
    <xf numFmtId="4" fontId="8" fillId="0" borderId="5" xfId="28" applyNumberFormat="1" applyFont="1" applyFill="1" applyBorder="1" applyAlignment="1">
      <alignment horizontal="center" vertical="center" wrapText="1"/>
    </xf>
    <xf numFmtId="0" fontId="8" fillId="0" borderId="5" xfId="27" applyFont="1" applyFill="1" applyBorder="1" applyAlignment="1">
      <alignment horizontal="center" vertical="center" wrapText="1"/>
    </xf>
    <xf numFmtId="49" fontId="16" fillId="0" borderId="5" xfId="24" applyNumberFormat="1" applyFont="1" applyFill="1" applyBorder="1" applyAlignment="1">
      <alignment horizontal="center" vertical="center" wrapText="1"/>
    </xf>
    <xf numFmtId="11" fontId="16" fillId="0" borderId="5" xfId="24" applyNumberFormat="1" applyFont="1" applyFill="1" applyBorder="1" applyAlignment="1">
      <alignment horizontal="right" wrapText="1"/>
    </xf>
    <xf numFmtId="0" fontId="8" fillId="0" borderId="5" xfId="24" applyFont="1" applyFill="1" applyBorder="1" applyAlignment="1">
      <alignment horizontal="left" vertical="center" wrapText="1"/>
    </xf>
    <xf numFmtId="4" fontId="8" fillId="0" borderId="5" xfId="24" applyNumberFormat="1" applyFont="1" applyFill="1" applyBorder="1" applyAlignment="1">
      <alignment horizontal="right" vertical="center" wrapText="1"/>
    </xf>
    <xf numFmtId="0" fontId="14" fillId="4" borderId="5" xfId="27" applyFont="1" applyFill="1" applyBorder="1" applyAlignment="1">
      <alignment horizontal="left" vertical="top"/>
    </xf>
    <xf numFmtId="4" fontId="14" fillId="4" borderId="5" xfId="28" applyNumberFormat="1" applyFont="1" applyFill="1" applyBorder="1" applyAlignment="1">
      <alignment horizontal="left" vertical="center" wrapText="1"/>
    </xf>
    <xf numFmtId="0" fontId="11" fillId="0" borderId="5" xfId="0" applyFont="1" applyBorder="1" applyAlignment="1">
      <alignment horizontal="left" vertical="center"/>
    </xf>
    <xf numFmtId="4" fontId="14" fillId="4" borderId="20" xfId="28" applyNumberFormat="1" applyFont="1" applyFill="1" applyBorder="1" applyAlignment="1">
      <alignment horizontal="right" vertical="center" wrapText="1"/>
    </xf>
    <xf numFmtId="4" fontId="14" fillId="4" borderId="17" xfId="28" applyNumberFormat="1" applyFont="1" applyFill="1" applyBorder="1" applyAlignment="1">
      <alignment horizontal="right" vertical="center" wrapText="1"/>
    </xf>
    <xf numFmtId="49" fontId="14" fillId="0" borderId="20" xfId="27" applyNumberFormat="1" applyFont="1" applyFill="1" applyBorder="1" applyAlignment="1">
      <alignment horizontal="center" vertical="center" wrapText="1"/>
    </xf>
    <xf numFmtId="49" fontId="14" fillId="0" borderId="17" xfId="27" applyNumberFormat="1" applyFont="1" applyFill="1" applyBorder="1" applyAlignment="1">
      <alignment horizontal="center" vertical="center" wrapText="1"/>
    </xf>
    <xf numFmtId="4" fontId="14" fillId="0" borderId="20" xfId="27" applyNumberFormat="1" applyFont="1" applyFill="1" applyBorder="1" applyAlignment="1">
      <alignment horizontal="center" wrapText="1"/>
    </xf>
    <xf numFmtId="4" fontId="14" fillId="0" borderId="16" xfId="27" applyNumberFormat="1" applyFont="1" applyFill="1" applyBorder="1" applyAlignment="1">
      <alignment horizontal="center" wrapText="1"/>
    </xf>
    <xf numFmtId="4" fontId="14" fillId="0" borderId="17" xfId="27" applyNumberFormat="1" applyFont="1" applyFill="1" applyBorder="1" applyAlignment="1">
      <alignment horizontal="center" wrapText="1"/>
    </xf>
    <xf numFmtId="0" fontId="6" fillId="0" borderId="0" xfId="0" applyFont="1" applyAlignment="1">
      <alignment horizontal="left" vertical="center" wrapText="1"/>
    </xf>
    <xf numFmtId="0" fontId="4" fillId="2" borderId="0" xfId="2" applyFont="1" applyFill="1" applyAlignment="1">
      <alignment horizontal="left" vertical="justify" wrapText="1"/>
    </xf>
    <xf numFmtId="0" fontId="8" fillId="0" borderId="5" xfId="29" applyFont="1" applyFill="1" applyBorder="1" applyAlignment="1">
      <alignment horizontal="center" vertical="center"/>
    </xf>
    <xf numFmtId="4" fontId="8" fillId="0" borderId="5" xfId="30" applyNumberFormat="1" applyFont="1" applyFill="1" applyBorder="1" applyAlignment="1">
      <alignment horizontal="center" vertical="center" wrapText="1"/>
    </xf>
    <xf numFmtId="0" fontId="8" fillId="0" borderId="5" xfId="29" applyFont="1" applyFill="1" applyBorder="1" applyAlignment="1">
      <alignment horizontal="center" vertical="center" wrapText="1"/>
    </xf>
    <xf numFmtId="0" fontId="14" fillId="4" borderId="20" xfId="27" applyFont="1" applyFill="1" applyBorder="1" applyAlignment="1">
      <alignment horizontal="left" vertical="center"/>
    </xf>
    <xf numFmtId="0" fontId="14" fillId="4" borderId="17" xfId="27" applyFont="1" applyFill="1" applyBorder="1" applyAlignment="1">
      <alignment horizontal="left" vertical="center"/>
    </xf>
    <xf numFmtId="4" fontId="14" fillId="4" borderId="5" xfId="27" applyNumberFormat="1" applyFont="1" applyFill="1" applyBorder="1" applyAlignment="1">
      <alignment horizontal="right" vertical="center" wrapText="1"/>
    </xf>
    <xf numFmtId="0" fontId="14" fillId="0" borderId="5" xfId="27" applyFont="1" applyBorder="1" applyAlignment="1">
      <alignment horizontal="center"/>
    </xf>
    <xf numFmtId="49" fontId="10" fillId="0" borderId="5" xfId="27" applyNumberFormat="1" applyFont="1" applyFill="1" applyBorder="1" applyAlignment="1">
      <alignment horizontal="left" vertical="center" wrapText="1"/>
    </xf>
    <xf numFmtId="4" fontId="8" fillId="0" borderId="5" xfId="27" applyNumberFormat="1" applyFont="1" applyFill="1" applyBorder="1" applyAlignment="1">
      <alignment horizontal="right" wrapText="1"/>
    </xf>
    <xf numFmtId="0" fontId="16" fillId="0" borderId="5" xfId="29" applyFont="1" applyBorder="1" applyAlignment="1">
      <alignment horizontal="left" vertical="center"/>
    </xf>
    <xf numFmtId="49" fontId="16" fillId="0" borderId="5" xfId="29" applyNumberFormat="1" applyFont="1" applyFill="1" applyBorder="1" applyAlignment="1">
      <alignment horizontal="left" vertical="center" wrapText="1"/>
    </xf>
    <xf numFmtId="4" fontId="16" fillId="0" borderId="5" xfId="29" applyNumberFormat="1" applyFont="1" applyFill="1" applyBorder="1" applyAlignment="1">
      <alignment horizontal="right" vertical="center" wrapText="1"/>
    </xf>
    <xf numFmtId="4" fontId="16" fillId="0" borderId="5" xfId="29" applyNumberFormat="1" applyFont="1" applyFill="1" applyBorder="1" applyAlignment="1">
      <alignment horizontal="center" wrapText="1"/>
    </xf>
    <xf numFmtId="0" fontId="5" fillId="0" borderId="0" xfId="2" applyFont="1" applyAlignment="1">
      <alignment horizontal="left" vertical="center" wrapText="1"/>
    </xf>
    <xf numFmtId="0" fontId="4" fillId="0" borderId="5" xfId="31" applyFont="1" applyFill="1" applyBorder="1" applyAlignment="1">
      <alignment horizontal="left" vertical="center"/>
    </xf>
    <xf numFmtId="4" fontId="16" fillId="0" borderId="5" xfId="2" applyNumberFormat="1" applyFont="1" applyBorder="1" applyAlignment="1">
      <alignment horizontal="right" vertical="center" wrapText="1"/>
    </xf>
    <xf numFmtId="4" fontId="16" fillId="0" borderId="20" xfId="29" applyNumberFormat="1" applyFont="1" applyFill="1" applyBorder="1" applyAlignment="1">
      <alignment horizontal="center" vertical="center" wrapText="1"/>
    </xf>
    <xf numFmtId="4" fontId="16" fillId="0" borderId="17" xfId="29" applyNumberFormat="1" applyFont="1" applyFill="1" applyBorder="1" applyAlignment="1">
      <alignment horizontal="center" vertical="center" wrapText="1"/>
    </xf>
    <xf numFmtId="49" fontId="16" fillId="0" borderId="5" xfId="29" applyNumberFormat="1" applyFont="1" applyFill="1" applyBorder="1" applyAlignment="1">
      <alignment horizontal="center" vertical="center" wrapText="1"/>
    </xf>
    <xf numFmtId="0" fontId="16" fillId="0" borderId="5" xfId="29" applyFont="1" applyBorder="1" applyAlignment="1">
      <alignment horizontal="left"/>
    </xf>
    <xf numFmtId="49" fontId="16" fillId="0" borderId="20" xfId="29" applyNumberFormat="1" applyFont="1" applyFill="1" applyBorder="1" applyAlignment="1">
      <alignment horizontal="left" vertical="center" wrapText="1"/>
    </xf>
    <xf numFmtId="49" fontId="16" fillId="0" borderId="16" xfId="29" applyNumberFormat="1" applyFont="1" applyFill="1" applyBorder="1" applyAlignment="1">
      <alignment horizontal="left" vertical="center" wrapText="1"/>
    </xf>
    <xf numFmtId="49" fontId="16" fillId="0" borderId="17" xfId="29" applyNumberFormat="1" applyFont="1" applyFill="1" applyBorder="1" applyAlignment="1">
      <alignment horizontal="left" vertical="center" wrapText="1"/>
    </xf>
    <xf numFmtId="0" fontId="8" fillId="0" borderId="5" xfId="29" applyFont="1" applyBorder="1" applyAlignment="1">
      <alignment horizontal="left"/>
    </xf>
    <xf numFmtId="49" fontId="8" fillId="0" borderId="5" xfId="29" applyNumberFormat="1" applyFont="1" applyFill="1" applyBorder="1" applyAlignment="1">
      <alignment horizontal="center" vertical="center" wrapText="1"/>
    </xf>
    <xf numFmtId="4" fontId="8" fillId="0" borderId="5" xfId="29" applyNumberFormat="1" applyFont="1" applyFill="1" applyBorder="1" applyAlignment="1">
      <alignment horizontal="right" vertical="center" wrapText="1"/>
    </xf>
    <xf numFmtId="0" fontId="5" fillId="0" borderId="0" xfId="2" applyFont="1" applyAlignment="1">
      <alignment horizontal="left" vertical="justify" wrapText="1"/>
    </xf>
    <xf numFmtId="0" fontId="4" fillId="0" borderId="0" xfId="0" applyFont="1" applyAlignment="1">
      <alignment horizontal="left" vertical="justify" wrapText="1"/>
    </xf>
    <xf numFmtId="0" fontId="8" fillId="0" borderId="5" xfId="32" applyFont="1" applyFill="1" applyBorder="1" applyAlignment="1">
      <alignment horizontal="center" vertical="center"/>
    </xf>
    <xf numFmtId="4" fontId="8" fillId="0" borderId="5" xfId="33" applyNumberFormat="1" applyFont="1" applyFill="1" applyBorder="1" applyAlignment="1">
      <alignment horizontal="center" vertical="center" wrapText="1"/>
    </xf>
    <xf numFmtId="0" fontId="4" fillId="2" borderId="0" xfId="2" applyFont="1" applyFill="1" applyAlignment="1">
      <alignment horizontal="left" vertical="center" wrapText="1"/>
    </xf>
    <xf numFmtId="164" fontId="16" fillId="0" borderId="5" xfId="32" applyNumberFormat="1" applyFont="1" applyFill="1" applyBorder="1" applyAlignment="1">
      <alignment horizontal="right" vertical="center"/>
    </xf>
    <xf numFmtId="0" fontId="16" fillId="0" borderId="5" xfId="32" applyFont="1" applyBorder="1" applyAlignment="1">
      <alignment horizontal="center" vertical="center"/>
    </xf>
    <xf numFmtId="49" fontId="16" fillId="0" borderId="5" xfId="32" applyNumberFormat="1" applyFont="1" applyFill="1" applyBorder="1" applyAlignment="1">
      <alignment horizontal="center" vertical="center" wrapText="1"/>
    </xf>
    <xf numFmtId="4" fontId="16" fillId="0" borderId="5" xfId="32" applyNumberFormat="1" applyFont="1" applyFill="1" applyBorder="1" applyAlignment="1">
      <alignment horizontal="center" vertical="center" wrapText="1"/>
    </xf>
    <xf numFmtId="49" fontId="16" fillId="0" borderId="5" xfId="32" applyNumberFormat="1" applyFont="1" applyFill="1" applyBorder="1" applyAlignment="1">
      <alignment horizontal="left" vertical="center" wrapText="1"/>
    </xf>
    <xf numFmtId="0" fontId="16" fillId="0" borderId="5" xfId="32" applyFont="1" applyBorder="1" applyAlignment="1">
      <alignment horizontal="center" vertical="justify"/>
    </xf>
    <xf numFmtId="0" fontId="16" fillId="0" borderId="21" xfId="32" applyFont="1" applyBorder="1" applyAlignment="1">
      <alignment horizontal="justify" vertical="justify"/>
    </xf>
    <xf numFmtId="0" fontId="16" fillId="0" borderId="22" xfId="32" applyFont="1" applyBorder="1" applyAlignment="1">
      <alignment horizontal="justify" vertical="justify"/>
    </xf>
    <xf numFmtId="0" fontId="16" fillId="0" borderId="14" xfId="32" applyFont="1" applyBorder="1" applyAlignment="1">
      <alignment horizontal="justify" vertical="justify"/>
    </xf>
    <xf numFmtId="0" fontId="16" fillId="0" borderId="15" xfId="32" applyFont="1" applyBorder="1" applyAlignment="1">
      <alignment horizontal="justify" vertical="justify"/>
    </xf>
    <xf numFmtId="0" fontId="16" fillId="0" borderId="41" xfId="32" applyFont="1" applyBorder="1" applyAlignment="1">
      <alignment horizontal="justify" vertical="justify"/>
    </xf>
    <xf numFmtId="0" fontId="16" fillId="0" borderId="42" xfId="32" applyFont="1" applyBorder="1" applyAlignment="1">
      <alignment horizontal="justify" vertical="justify"/>
    </xf>
    <xf numFmtId="44" fontId="16" fillId="0" borderId="5" xfId="32" applyNumberFormat="1" applyFont="1" applyFill="1" applyBorder="1" applyAlignment="1">
      <alignment horizontal="center" vertical="center"/>
    </xf>
    <xf numFmtId="49" fontId="16" fillId="0" borderId="5" xfId="34" applyNumberFormat="1" applyFont="1" applyFill="1" applyBorder="1" applyAlignment="1">
      <alignment horizontal="left" vertical="center" wrapText="1"/>
    </xf>
    <xf numFmtId="4" fontId="16" fillId="0" borderId="5" xfId="34" applyNumberFormat="1" applyFont="1" applyFill="1" applyBorder="1" applyAlignment="1">
      <alignment horizontal="right" vertical="center" wrapText="1"/>
    </xf>
    <xf numFmtId="0" fontId="16" fillId="0" borderId="5" xfId="32" applyFont="1" applyBorder="1" applyAlignment="1">
      <alignment horizontal="left" vertical="center" wrapText="1"/>
    </xf>
    <xf numFmtId="0" fontId="5" fillId="0" borderId="12" xfId="2" applyFont="1" applyBorder="1" applyAlignment="1">
      <alignment horizontal="left" wrapText="1"/>
    </xf>
    <xf numFmtId="0" fontId="4" fillId="2" borderId="0" xfId="0" applyFont="1" applyFill="1" applyAlignment="1">
      <alignment horizontal="left" wrapText="1"/>
    </xf>
    <xf numFmtId="0" fontId="8" fillId="0" borderId="5" xfId="34" applyFont="1" applyFill="1" applyBorder="1" applyAlignment="1">
      <alignment horizontal="center" vertical="center"/>
    </xf>
    <xf numFmtId="4" fontId="8" fillId="0" borderId="5" xfId="35" applyNumberFormat="1" applyFont="1" applyFill="1" applyBorder="1" applyAlignment="1">
      <alignment horizontal="center" vertical="center" wrapText="1"/>
    </xf>
    <xf numFmtId="0" fontId="8" fillId="0" borderId="20" xfId="32" applyFont="1" applyFill="1" applyBorder="1" applyAlignment="1">
      <alignment horizontal="left" vertical="center" wrapText="1"/>
    </xf>
    <xf numFmtId="0" fontId="8" fillId="0" borderId="16" xfId="32" applyFont="1" applyFill="1" applyBorder="1" applyAlignment="1">
      <alignment horizontal="left" vertical="center" wrapText="1"/>
    </xf>
    <xf numFmtId="0" fontId="8" fillId="0" borderId="17" xfId="32" applyFont="1" applyFill="1" applyBorder="1" applyAlignment="1">
      <alignment horizontal="left" vertical="center" wrapText="1"/>
    </xf>
    <xf numFmtId="44" fontId="8" fillId="0" borderId="5" xfId="32" applyNumberFormat="1" applyFont="1" applyFill="1" applyBorder="1" applyAlignment="1">
      <alignment horizontal="center" vertical="top"/>
    </xf>
    <xf numFmtId="4" fontId="8" fillId="0" borderId="5" xfId="32" applyNumberFormat="1" applyFont="1" applyFill="1" applyBorder="1" applyAlignment="1">
      <alignment horizontal="center" vertical="center" wrapText="1"/>
    </xf>
    <xf numFmtId="49" fontId="16" fillId="0" borderId="57" xfId="34" applyNumberFormat="1" applyFont="1" applyFill="1" applyBorder="1" applyAlignment="1">
      <alignment horizontal="left" vertical="center" wrapText="1"/>
    </xf>
    <xf numFmtId="49" fontId="16" fillId="0" borderId="49" xfId="34" applyNumberFormat="1" applyFont="1" applyFill="1" applyBorder="1" applyAlignment="1">
      <alignment horizontal="left" vertical="center" wrapText="1"/>
    </xf>
    <xf numFmtId="49" fontId="16" fillId="0" borderId="56" xfId="34" applyNumberFormat="1" applyFont="1" applyFill="1" applyBorder="1" applyAlignment="1">
      <alignment horizontal="left" vertical="center" wrapText="1"/>
    </xf>
    <xf numFmtId="0" fontId="16" fillId="0" borderId="20" xfId="34" applyFont="1" applyBorder="1" applyAlignment="1">
      <alignment horizontal="center" vertical="center"/>
    </xf>
    <xf numFmtId="0" fontId="16" fillId="0" borderId="17" xfId="34" applyFont="1" applyBorder="1" applyAlignment="1">
      <alignment horizontal="center" vertical="center"/>
    </xf>
    <xf numFmtId="49" fontId="8" fillId="0" borderId="20" xfId="34" applyNumberFormat="1" applyFont="1" applyFill="1" applyBorder="1" applyAlignment="1">
      <alignment horizontal="left" vertical="center" wrapText="1"/>
    </xf>
    <xf numFmtId="49" fontId="8" fillId="0" borderId="16" xfId="34" applyNumberFormat="1" applyFont="1" applyFill="1" applyBorder="1" applyAlignment="1">
      <alignment horizontal="left" vertical="center" wrapText="1"/>
    </xf>
    <xf numFmtId="49" fontId="8" fillId="0" borderId="17" xfId="34" applyNumberFormat="1" applyFont="1" applyFill="1" applyBorder="1" applyAlignment="1">
      <alignment horizontal="left" vertical="center" wrapText="1"/>
    </xf>
    <xf numFmtId="4" fontId="8" fillId="0" borderId="5" xfId="34" applyNumberFormat="1" applyFont="1" applyFill="1" applyBorder="1" applyAlignment="1">
      <alignment horizontal="right" vertical="center" wrapText="1"/>
    </xf>
    <xf numFmtId="0" fontId="16" fillId="0" borderId="5" xfId="34" applyFont="1" applyBorder="1" applyAlignment="1">
      <alignment horizontal="center"/>
    </xf>
    <xf numFmtId="0" fontId="0" fillId="0" borderId="16" xfId="0" applyBorder="1" applyAlignment="1">
      <alignment horizontal="center"/>
    </xf>
    <xf numFmtId="49" fontId="16" fillId="0" borderId="62" xfId="34" applyNumberFormat="1" applyFont="1" applyFill="1" applyBorder="1" applyAlignment="1">
      <alignment horizontal="left" vertical="center" wrapText="1"/>
    </xf>
    <xf numFmtId="49" fontId="16" fillId="0" borderId="39" xfId="34" applyNumberFormat="1" applyFont="1" applyFill="1" applyBorder="1" applyAlignment="1">
      <alignment horizontal="left" vertical="center" wrapText="1"/>
    </xf>
    <xf numFmtId="49" fontId="16" fillId="0" borderId="61" xfId="34" applyNumberFormat="1" applyFont="1" applyFill="1" applyBorder="1" applyAlignment="1">
      <alignment horizontal="left" vertical="center" wrapText="1"/>
    </xf>
    <xf numFmtId="4" fontId="16" fillId="0" borderId="20" xfId="34" applyNumberFormat="1" applyFont="1" applyFill="1" applyBorder="1" applyAlignment="1">
      <alignment horizontal="center" vertical="center" wrapText="1"/>
    </xf>
    <xf numFmtId="4" fontId="16" fillId="0" borderId="17" xfId="34" applyNumberFormat="1" applyFont="1" applyFill="1" applyBorder="1" applyAlignment="1">
      <alignment horizontal="center" vertical="center" wrapText="1"/>
    </xf>
    <xf numFmtId="49" fontId="16" fillId="0" borderId="50" xfId="34" applyNumberFormat="1" applyFont="1" applyFill="1" applyBorder="1" applyAlignment="1">
      <alignment horizontal="left" vertical="center" wrapText="1"/>
    </xf>
    <xf numFmtId="49" fontId="16" fillId="0" borderId="60" xfId="34" applyNumberFormat="1" applyFont="1" applyFill="1" applyBorder="1" applyAlignment="1">
      <alignment horizontal="left" vertical="center" wrapText="1"/>
    </xf>
    <xf numFmtId="49" fontId="16" fillId="0" borderId="51" xfId="34" applyNumberFormat="1" applyFont="1" applyFill="1" applyBorder="1" applyAlignment="1">
      <alignment horizontal="left" vertical="center" wrapText="1"/>
    </xf>
    <xf numFmtId="0" fontId="5" fillId="5" borderId="0" xfId="0" applyFont="1" applyFill="1" applyBorder="1" applyAlignment="1" applyProtection="1">
      <alignment horizontal="left" vertical="top" wrapText="1"/>
    </xf>
    <xf numFmtId="0" fontId="19" fillId="0" borderId="0" xfId="36" applyFont="1" applyAlignment="1">
      <alignment horizontal="left" wrapText="1"/>
    </xf>
    <xf numFmtId="0" fontId="20" fillId="0" borderId="20"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8" fillId="6" borderId="5" xfId="36" applyFont="1" applyFill="1" applyBorder="1" applyAlignment="1">
      <alignment horizontal="center" vertical="center"/>
    </xf>
    <xf numFmtId="0" fontId="8" fillId="6" borderId="5" xfId="35" applyNumberFormat="1" applyFont="1" applyFill="1" applyBorder="1" applyAlignment="1">
      <alignment horizontal="center" vertical="center" wrapText="1"/>
    </xf>
    <xf numFmtId="0" fontId="16" fillId="6" borderId="5" xfId="36" applyFont="1" applyFill="1" applyBorder="1" applyAlignment="1">
      <alignment horizontal="left"/>
    </xf>
    <xf numFmtId="0" fontId="16" fillId="0" borderId="21" xfId="32" applyFont="1" applyBorder="1" applyAlignment="1">
      <alignment horizontal="center" vertical="justify"/>
    </xf>
    <xf numFmtId="0" fontId="16" fillId="0" borderId="22" xfId="32" applyFont="1" applyBorder="1" applyAlignment="1">
      <alignment horizontal="center" vertical="justify"/>
    </xf>
    <xf numFmtId="0" fontId="16" fillId="0" borderId="14" xfId="32" applyFont="1" applyBorder="1" applyAlignment="1">
      <alignment horizontal="center" vertical="justify"/>
    </xf>
    <xf numFmtId="0" fontId="16" fillId="0" borderId="15" xfId="32" applyFont="1" applyBorder="1" applyAlignment="1">
      <alignment horizontal="center" vertical="justify"/>
    </xf>
    <xf numFmtId="0" fontId="16" fillId="0" borderId="41" xfId="32" applyFont="1" applyBorder="1" applyAlignment="1">
      <alignment horizontal="center" vertical="justify"/>
    </xf>
    <xf numFmtId="0" fontId="16" fillId="0" borderId="42" xfId="32" applyFont="1" applyBorder="1" applyAlignment="1">
      <alignment horizontal="center" vertical="justify"/>
    </xf>
    <xf numFmtId="0" fontId="16" fillId="0" borderId="5" xfId="36" applyFont="1" applyBorder="1" applyAlignment="1">
      <alignment horizontal="center"/>
    </xf>
    <xf numFmtId="0" fontId="16" fillId="0" borderId="5" xfId="36" applyFont="1" applyBorder="1" applyAlignment="1">
      <alignment horizontal="right"/>
    </xf>
    <xf numFmtId="0" fontId="16" fillId="6" borderId="5" xfId="36" applyFont="1" applyFill="1" applyBorder="1" applyAlignment="1">
      <alignment horizontal="center"/>
    </xf>
    <xf numFmtId="43" fontId="16" fillId="0" borderId="5" xfId="21" applyFont="1" applyBorder="1" applyAlignment="1">
      <alignment horizontal="right"/>
    </xf>
    <xf numFmtId="0" fontId="16" fillId="0" borderId="5" xfId="36" applyFont="1" applyBorder="1" applyAlignment="1">
      <alignment horizontal="left"/>
    </xf>
    <xf numFmtId="165" fontId="16" fillId="0" borderId="5" xfId="36" applyNumberFormat="1" applyFont="1" applyBorder="1" applyAlignment="1">
      <alignment horizontal="right"/>
    </xf>
    <xf numFmtId="44" fontId="16" fillId="0" borderId="5" xfId="4" applyFont="1" applyBorder="1" applyAlignment="1">
      <alignment horizontal="right"/>
    </xf>
    <xf numFmtId="0" fontId="16" fillId="0" borderId="20" xfId="36" applyFont="1" applyBorder="1" applyAlignment="1">
      <alignment horizontal="center"/>
    </xf>
    <xf numFmtId="0" fontId="16" fillId="0" borderId="16" xfId="36" applyFont="1" applyBorder="1" applyAlignment="1">
      <alignment horizontal="center"/>
    </xf>
    <xf numFmtId="0" fontId="16" fillId="0" borderId="17" xfId="36" applyFont="1" applyBorder="1" applyAlignment="1">
      <alignment horizontal="center"/>
    </xf>
    <xf numFmtId="0" fontId="16" fillId="4" borderId="20" xfId="36" applyFont="1" applyFill="1" applyBorder="1" applyAlignment="1">
      <alignment horizontal="center"/>
    </xf>
    <xf numFmtId="0" fontId="16" fillId="4" borderId="16" xfId="36" applyFont="1" applyFill="1" applyBorder="1" applyAlignment="1">
      <alignment horizontal="center"/>
    </xf>
    <xf numFmtId="0" fontId="16" fillId="4" borderId="17" xfId="36" applyFont="1" applyFill="1" applyBorder="1" applyAlignment="1">
      <alignment horizontal="center"/>
    </xf>
    <xf numFmtId="165" fontId="16" fillId="0" borderId="20" xfId="36" applyNumberFormat="1" applyFont="1" applyBorder="1" applyAlignment="1">
      <alignment horizontal="right"/>
    </xf>
    <xf numFmtId="165" fontId="16" fillId="0" borderId="16" xfId="36" applyNumberFormat="1" applyFont="1" applyBorder="1" applyAlignment="1">
      <alignment horizontal="right"/>
    </xf>
    <xf numFmtId="165" fontId="16" fillId="0" borderId="17" xfId="36" applyNumberFormat="1" applyFont="1" applyBorder="1" applyAlignment="1">
      <alignment horizontal="right"/>
    </xf>
    <xf numFmtId="0" fontId="16" fillId="6" borderId="20" xfId="36" applyFont="1" applyFill="1" applyBorder="1" applyAlignment="1">
      <alignment horizontal="left" wrapText="1"/>
    </xf>
    <xf numFmtId="0" fontId="16" fillId="6" borderId="16" xfId="36" applyFont="1" applyFill="1" applyBorder="1" applyAlignment="1">
      <alignment horizontal="left" wrapText="1"/>
    </xf>
    <xf numFmtId="0" fontId="16" fillId="6" borderId="17" xfId="36" applyFont="1" applyFill="1" applyBorder="1" applyAlignment="1">
      <alignment horizontal="left" wrapText="1"/>
    </xf>
    <xf numFmtId="0" fontId="16" fillId="4" borderId="5" xfId="36" applyFont="1" applyFill="1" applyBorder="1" applyAlignment="1">
      <alignment horizontal="left"/>
    </xf>
    <xf numFmtId="0" fontId="19" fillId="6" borderId="20" xfId="37" applyFont="1" applyFill="1" applyBorder="1" applyAlignment="1">
      <alignment horizontal="center"/>
    </xf>
    <xf numFmtId="0" fontId="19" fillId="6" borderId="16" xfId="37" applyFont="1" applyFill="1" applyBorder="1" applyAlignment="1">
      <alignment horizontal="center"/>
    </xf>
    <xf numFmtId="0" fontId="19" fillId="6" borderId="17" xfId="37" applyFont="1" applyFill="1" applyBorder="1" applyAlignment="1">
      <alignment horizontal="center"/>
    </xf>
    <xf numFmtId="0" fontId="10" fillId="6" borderId="21" xfId="37" applyFont="1" applyFill="1" applyBorder="1" applyAlignment="1">
      <alignment horizontal="center" vertical="center"/>
    </xf>
    <xf numFmtId="0" fontId="10" fillId="6" borderId="12" xfId="37" applyFont="1" applyFill="1" applyBorder="1" applyAlignment="1">
      <alignment horizontal="center" vertical="center"/>
    </xf>
    <xf numFmtId="0" fontId="10" fillId="6" borderId="22" xfId="37" applyFont="1" applyFill="1" applyBorder="1" applyAlignment="1">
      <alignment horizontal="center" vertical="center"/>
    </xf>
    <xf numFmtId="0" fontId="10" fillId="6" borderId="20" xfId="38" applyNumberFormat="1" applyFont="1" applyFill="1" applyBorder="1" applyAlignment="1">
      <alignment horizontal="center" vertical="center" wrapText="1"/>
    </xf>
    <xf numFmtId="0" fontId="10" fillId="6" borderId="16" xfId="38" applyNumberFormat="1" applyFont="1" applyFill="1" applyBorder="1" applyAlignment="1">
      <alignment horizontal="center" vertical="center" wrapText="1"/>
    </xf>
    <xf numFmtId="0" fontId="10" fillId="6" borderId="17" xfId="38" applyNumberFormat="1" applyFont="1" applyFill="1" applyBorder="1" applyAlignment="1">
      <alignment horizontal="center" vertical="center" wrapText="1"/>
    </xf>
    <xf numFmtId="0" fontId="10" fillId="6" borderId="5" xfId="38" applyNumberFormat="1" applyFont="1" applyFill="1" applyBorder="1" applyAlignment="1">
      <alignment horizontal="center" vertical="center" wrapText="1"/>
    </xf>
    <xf numFmtId="0" fontId="8" fillId="0" borderId="5" xfId="37" applyFont="1" applyBorder="1" applyAlignment="1">
      <alignment horizontal="left" vertical="center" wrapText="1"/>
    </xf>
    <xf numFmtId="7" fontId="8" fillId="0" borderId="20" xfId="4" applyNumberFormat="1" applyFont="1" applyBorder="1" applyAlignment="1">
      <alignment horizontal="right" vertical="center"/>
    </xf>
    <xf numFmtId="7" fontId="8" fillId="0" borderId="16" xfId="4" applyNumberFormat="1" applyFont="1" applyBorder="1" applyAlignment="1">
      <alignment horizontal="right" vertical="center"/>
    </xf>
    <xf numFmtId="7" fontId="8" fillId="0" borderId="17" xfId="4" applyNumberFormat="1" applyFont="1" applyBorder="1" applyAlignment="1">
      <alignment horizontal="right" vertical="center"/>
    </xf>
    <xf numFmtId="7" fontId="8" fillId="0" borderId="5" xfId="4" applyNumberFormat="1" applyFont="1" applyBorder="1" applyAlignment="1">
      <alignment horizontal="right" vertical="center"/>
    </xf>
    <xf numFmtId="0" fontId="8" fillId="0" borderId="5" xfId="36" applyFont="1" applyFill="1" applyBorder="1" applyAlignment="1">
      <alignment horizontal="left" vertical="center" wrapText="1"/>
    </xf>
    <xf numFmtId="7" fontId="8" fillId="0" borderId="5" xfId="4" applyNumberFormat="1" applyFont="1" applyFill="1" applyBorder="1" applyAlignment="1">
      <alignment horizontal="right" vertical="center" wrapText="1"/>
    </xf>
    <xf numFmtId="0" fontId="5" fillId="5" borderId="12" xfId="0" applyFont="1" applyFill="1" applyBorder="1" applyAlignment="1" applyProtection="1">
      <alignment horizontal="left" vertical="center" wrapText="1"/>
    </xf>
    <xf numFmtId="0" fontId="7" fillId="0" borderId="0" xfId="0" applyFont="1" applyBorder="1" applyAlignment="1">
      <alignment horizontal="left" wrapText="1"/>
    </xf>
    <xf numFmtId="0" fontId="16" fillId="6" borderId="20" xfId="36" applyFont="1" applyFill="1" applyBorder="1" applyAlignment="1">
      <alignment horizontal="left"/>
    </xf>
    <xf numFmtId="0" fontId="16" fillId="6" borderId="16" xfId="36" applyFont="1" applyFill="1" applyBorder="1" applyAlignment="1">
      <alignment horizontal="left"/>
    </xf>
    <xf numFmtId="0" fontId="16" fillId="6" borderId="17" xfId="36" applyFont="1" applyFill="1" applyBorder="1" applyAlignment="1">
      <alignment horizontal="left"/>
    </xf>
    <xf numFmtId="0" fontId="16" fillId="0" borderId="5" xfId="37" applyFont="1" applyBorder="1" applyAlignment="1">
      <alignment horizontal="left"/>
    </xf>
    <xf numFmtId="164" fontId="16" fillId="0" borderId="20" xfId="4" applyNumberFormat="1" applyFont="1" applyBorder="1" applyAlignment="1">
      <alignment horizontal="right"/>
    </xf>
    <xf numFmtId="164" fontId="16" fillId="0" borderId="16" xfId="4" applyNumberFormat="1" applyFont="1" applyBorder="1" applyAlignment="1">
      <alignment horizontal="right"/>
    </xf>
    <xf numFmtId="164" fontId="16" fillId="0" borderId="17" xfId="4" applyNumberFormat="1" applyFont="1" applyBorder="1" applyAlignment="1">
      <alignment horizontal="right"/>
    </xf>
    <xf numFmtId="164" fontId="16" fillId="0" borderId="5" xfId="4" applyNumberFormat="1" applyFont="1" applyBorder="1" applyAlignment="1">
      <alignment horizontal="right"/>
    </xf>
    <xf numFmtId="4" fontId="16" fillId="0" borderId="17" xfId="4" applyNumberFormat="1" applyFont="1" applyFill="1" applyBorder="1" applyAlignment="1">
      <alignment horizontal="right" vertical="center" wrapText="1"/>
    </xf>
    <xf numFmtId="4" fontId="16" fillId="0" borderId="5" xfId="4" applyNumberFormat="1" applyFont="1" applyFill="1" applyBorder="1" applyAlignment="1">
      <alignment horizontal="right" vertical="center" wrapText="1"/>
    </xf>
    <xf numFmtId="4" fontId="16" fillId="0" borderId="20" xfId="4" applyNumberFormat="1" applyFont="1" applyBorder="1" applyAlignment="1">
      <alignment horizontal="right"/>
    </xf>
    <xf numFmtId="4" fontId="16" fillId="0" borderId="16" xfId="4" applyNumberFormat="1" applyFont="1" applyBorder="1" applyAlignment="1">
      <alignment horizontal="right"/>
    </xf>
    <xf numFmtId="4" fontId="16" fillId="0" borderId="17" xfId="4" applyNumberFormat="1" applyFont="1" applyBorder="1" applyAlignment="1">
      <alignment horizontal="right"/>
    </xf>
    <xf numFmtId="0" fontId="8" fillId="0" borderId="5" xfId="37" applyFont="1" applyBorder="1" applyAlignment="1">
      <alignment horizontal="left"/>
    </xf>
    <xf numFmtId="7" fontId="8" fillId="0" borderId="20" xfId="4" applyNumberFormat="1" applyFont="1" applyBorder="1" applyAlignment="1">
      <alignment horizontal="right"/>
    </xf>
    <xf numFmtId="7" fontId="8" fillId="0" borderId="16" xfId="4" applyNumberFormat="1" applyFont="1" applyBorder="1" applyAlignment="1">
      <alignment horizontal="right"/>
    </xf>
    <xf numFmtId="7" fontId="8" fillId="0" borderId="17" xfId="4" applyNumberFormat="1" applyFont="1" applyBorder="1" applyAlignment="1">
      <alignment horizontal="right"/>
    </xf>
    <xf numFmtId="7" fontId="8" fillId="0" borderId="5" xfId="4" applyNumberFormat="1" applyFont="1" applyBorder="1" applyAlignment="1">
      <alignment horizontal="right"/>
    </xf>
    <xf numFmtId="11" fontId="16" fillId="0" borderId="5" xfId="37" applyNumberFormat="1" applyFont="1" applyBorder="1" applyAlignment="1">
      <alignment horizontal="left"/>
    </xf>
    <xf numFmtId="11" fontId="16" fillId="0" borderId="20" xfId="4" applyNumberFormat="1" applyFont="1" applyBorder="1" applyAlignment="1">
      <alignment horizontal="right"/>
    </xf>
    <xf numFmtId="11" fontId="16" fillId="0" borderId="16" xfId="4" applyNumberFormat="1" applyFont="1" applyBorder="1" applyAlignment="1">
      <alignment horizontal="right"/>
    </xf>
    <xf numFmtId="11" fontId="16" fillId="0" borderId="17" xfId="4" applyNumberFormat="1" applyFont="1" applyBorder="1" applyAlignment="1">
      <alignment horizontal="right"/>
    </xf>
    <xf numFmtId="4" fontId="16" fillId="0" borderId="5" xfId="4" applyNumberFormat="1" applyFont="1" applyBorder="1" applyAlignment="1">
      <alignment horizontal="right"/>
    </xf>
    <xf numFmtId="4" fontId="16" fillId="0" borderId="20" xfId="37" applyNumberFormat="1" applyFont="1" applyBorder="1" applyAlignment="1">
      <alignment horizontal="right"/>
    </xf>
    <xf numFmtId="4" fontId="16" fillId="0" borderId="16" xfId="37" applyNumberFormat="1" applyFont="1" applyBorder="1" applyAlignment="1">
      <alignment horizontal="right"/>
    </xf>
    <xf numFmtId="4" fontId="16" fillId="0" borderId="17" xfId="37" applyNumberFormat="1" applyFont="1" applyBorder="1" applyAlignment="1">
      <alignment horizontal="right"/>
    </xf>
    <xf numFmtId="165" fontId="8" fillId="0" borderId="20" xfId="37" applyNumberFormat="1" applyFont="1" applyBorder="1" applyAlignment="1">
      <alignment horizontal="right"/>
    </xf>
    <xf numFmtId="165" fontId="8" fillId="0" borderId="16" xfId="37" applyNumberFormat="1" applyFont="1" applyBorder="1" applyAlignment="1">
      <alignment horizontal="right"/>
    </xf>
    <xf numFmtId="165" fontId="8" fillId="0" borderId="17" xfId="37" applyNumberFormat="1" applyFont="1" applyBorder="1" applyAlignment="1">
      <alignment horizontal="right"/>
    </xf>
    <xf numFmtId="4" fontId="16" fillId="0" borderId="5" xfId="37" applyNumberFormat="1" applyFont="1" applyBorder="1" applyAlignment="1">
      <alignment horizontal="right"/>
    </xf>
    <xf numFmtId="0" fontId="16" fillId="0" borderId="5" xfId="40" applyFont="1" applyBorder="1" applyAlignment="1">
      <alignment horizontal="left" vertical="center"/>
    </xf>
    <xf numFmtId="164" fontId="16" fillId="0" borderId="5" xfId="4" applyNumberFormat="1" applyFont="1" applyBorder="1" applyAlignment="1">
      <alignment horizontal="right" vertical="center"/>
    </xf>
    <xf numFmtId="0" fontId="8" fillId="4" borderId="5" xfId="40" applyFont="1" applyFill="1" applyBorder="1" applyAlignment="1">
      <alignment horizontal="left" vertical="center" wrapText="1"/>
    </xf>
    <xf numFmtId="44" fontId="8" fillId="0" borderId="5" xfId="4" applyFont="1" applyBorder="1" applyAlignment="1">
      <alignment horizontal="left" vertical="center"/>
    </xf>
    <xf numFmtId="44" fontId="8" fillId="0" borderId="5" xfId="4" applyFont="1" applyBorder="1" applyAlignment="1">
      <alignment horizontal="right" vertical="center"/>
    </xf>
    <xf numFmtId="0" fontId="8" fillId="0" borderId="5" xfId="40" applyFont="1" applyBorder="1" applyAlignment="1">
      <alignment horizontal="left" vertical="center" wrapText="1"/>
    </xf>
    <xf numFmtId="164" fontId="8" fillId="0" borderId="5" xfId="4" applyNumberFormat="1" applyFont="1" applyBorder="1" applyAlignment="1">
      <alignment horizontal="right" vertical="center"/>
    </xf>
    <xf numFmtId="0" fontId="8" fillId="0" borderId="5" xfId="37" applyFont="1" applyFill="1" applyBorder="1" applyAlignment="1">
      <alignment horizontal="left" vertical="center" wrapText="1"/>
    </xf>
    <xf numFmtId="7" fontId="8" fillId="0" borderId="17" xfId="4" applyNumberFormat="1" applyFont="1" applyFill="1" applyBorder="1" applyAlignment="1">
      <alignment horizontal="right" vertical="center" wrapText="1"/>
    </xf>
    <xf numFmtId="0" fontId="19" fillId="0" borderId="0" xfId="39" applyFont="1" applyAlignment="1">
      <alignment horizontal="left" wrapText="1"/>
    </xf>
    <xf numFmtId="0" fontId="8" fillId="4" borderId="5" xfId="40" applyFont="1" applyFill="1" applyBorder="1" applyAlignment="1">
      <alignment horizontal="center" vertical="center"/>
    </xf>
    <xf numFmtId="0" fontId="8" fillId="4" borderId="5" xfId="41" applyNumberFormat="1" applyFont="1" applyFill="1" applyBorder="1" applyAlignment="1">
      <alignment horizontal="center" vertical="center" wrapText="1"/>
    </xf>
    <xf numFmtId="0" fontId="16" fillId="0" borderId="5" xfId="40" applyFont="1" applyBorder="1" applyAlignment="1">
      <alignment horizontal="left" vertical="center" wrapText="1"/>
    </xf>
    <xf numFmtId="4" fontId="16" fillId="0" borderId="5" xfId="4" applyNumberFormat="1" applyFont="1" applyBorder="1" applyAlignment="1">
      <alignment horizontal="right"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25" fillId="2" borderId="1"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3" xfId="0" applyFont="1" applyFill="1" applyBorder="1" applyAlignment="1">
      <alignment horizontal="center" vertical="center"/>
    </xf>
    <xf numFmtId="0" fontId="5" fillId="0" borderId="5" xfId="0" applyFont="1" applyBorder="1" applyAlignment="1">
      <alignment horizontal="left" vertical="center" wrapText="1"/>
    </xf>
    <xf numFmtId="4" fontId="8" fillId="0" borderId="5" xfId="4" applyNumberFormat="1" applyFont="1" applyBorder="1" applyAlignment="1">
      <alignment horizontal="right" vertical="center"/>
    </xf>
    <xf numFmtId="0" fontId="16" fillId="0" borderId="10" xfId="0" applyFont="1" applyBorder="1" applyAlignment="1">
      <alignment horizontal="center"/>
    </xf>
    <xf numFmtId="0" fontId="16" fillId="0" borderId="35" xfId="0" applyFont="1" applyBorder="1" applyAlignment="1">
      <alignment horizontal="center"/>
    </xf>
    <xf numFmtId="0" fontId="25" fillId="2" borderId="1" xfId="0" applyFont="1" applyFill="1" applyBorder="1" applyAlignment="1">
      <alignment horizontal="center"/>
    </xf>
    <xf numFmtId="0" fontId="25" fillId="2" borderId="28" xfId="0" applyFont="1" applyFill="1" applyBorder="1" applyAlignment="1">
      <alignment horizontal="center"/>
    </xf>
    <xf numFmtId="0" fontId="25" fillId="2" borderId="3" xfId="0" applyFont="1" applyFill="1" applyBorder="1" applyAlignment="1">
      <alignment horizontal="center"/>
    </xf>
    <xf numFmtId="0" fontId="0" fillId="0" borderId="68" xfId="0" applyBorder="1" applyAlignment="1">
      <alignment horizontal="center" vertical="center"/>
    </xf>
    <xf numFmtId="0" fontId="0" fillId="0" borderId="69" xfId="0" applyBorder="1" applyAlignment="1">
      <alignment horizontal="center" vertical="center"/>
    </xf>
    <xf numFmtId="0" fontId="16" fillId="0" borderId="20" xfId="0" applyFont="1" applyBorder="1" applyAlignment="1">
      <alignment horizontal="center"/>
    </xf>
    <xf numFmtId="0" fontId="16" fillId="0" borderId="16" xfId="0" applyFont="1" applyBorder="1" applyAlignment="1">
      <alignment horizontal="center"/>
    </xf>
    <xf numFmtId="0" fontId="16" fillId="0" borderId="46" xfId="0" applyFont="1" applyBorder="1" applyAlignment="1">
      <alignment horizontal="center"/>
    </xf>
    <xf numFmtId="0" fontId="16" fillId="7" borderId="5" xfId="29" applyFont="1" applyFill="1" applyBorder="1" applyAlignment="1">
      <alignment horizontal="left" wrapText="1"/>
    </xf>
    <xf numFmtId="0" fontId="16" fillId="7" borderId="5" xfId="29" applyFont="1" applyFill="1" applyBorder="1" applyAlignment="1">
      <alignment horizontal="center" vertical="top" wrapText="1"/>
    </xf>
    <xf numFmtId="4" fontId="16" fillId="7" borderId="5" xfId="29" applyNumberFormat="1" applyFont="1" applyFill="1" applyBorder="1" applyAlignment="1">
      <alignment horizontal="center" vertical="top" wrapText="1"/>
    </xf>
    <xf numFmtId="0" fontId="23" fillId="4" borderId="5" xfId="29" applyFont="1" applyFill="1" applyBorder="1" applyAlignment="1">
      <alignment horizontal="center" vertical="center" wrapText="1"/>
    </xf>
    <xf numFmtId="0" fontId="8" fillId="0" borderId="5" xfId="42" applyFont="1" applyBorder="1" applyAlignment="1">
      <alignment horizontal="left"/>
    </xf>
    <xf numFmtId="0" fontId="21" fillId="4" borderId="5" xfId="29" applyFont="1" applyFill="1" applyBorder="1" applyAlignment="1">
      <alignment horizontal="center" vertical="center" wrapText="1"/>
    </xf>
    <xf numFmtId="4" fontId="5" fillId="4" borderId="5" xfId="29" applyNumberFormat="1" applyFont="1" applyFill="1" applyBorder="1" applyAlignment="1">
      <alignment horizontal="center" wrapText="1"/>
    </xf>
    <xf numFmtId="0" fontId="8" fillId="7" borderId="20" xfId="29" applyFont="1" applyFill="1" applyBorder="1" applyAlignment="1">
      <alignment vertical="center" wrapText="1"/>
    </xf>
    <xf numFmtId="0" fontId="8" fillId="7" borderId="16" xfId="29" applyFont="1" applyFill="1" applyBorder="1" applyAlignment="1">
      <alignment vertical="center" wrapText="1"/>
    </xf>
    <xf numFmtId="0" fontId="8" fillId="7" borderId="17" xfId="29" applyFont="1" applyFill="1" applyBorder="1" applyAlignment="1">
      <alignment vertical="center" wrapText="1"/>
    </xf>
    <xf numFmtId="0" fontId="16" fillId="7" borderId="5" xfId="29"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8" fillId="0" borderId="0" xfId="42" applyFont="1" applyBorder="1" applyAlignment="1">
      <alignment horizontal="left"/>
    </xf>
    <xf numFmtId="4" fontId="8" fillId="7" borderId="5" xfId="29" applyNumberFormat="1" applyFont="1" applyFill="1" applyBorder="1" applyAlignment="1">
      <alignment horizontal="center" vertical="center" wrapText="1"/>
    </xf>
    <xf numFmtId="0" fontId="16" fillId="7" borderId="5" xfId="29" applyFont="1" applyFill="1" applyBorder="1" applyAlignment="1">
      <alignment horizontal="left" vertical="center" wrapText="1"/>
    </xf>
    <xf numFmtId="4" fontId="16" fillId="7" borderId="5" xfId="29" applyNumberFormat="1" applyFont="1" applyFill="1" applyBorder="1" applyAlignment="1">
      <alignment horizontal="center" wrapText="1"/>
    </xf>
    <xf numFmtId="0" fontId="16" fillId="7" borderId="5" xfId="29" applyFont="1" applyFill="1" applyBorder="1" applyAlignment="1">
      <alignment horizontal="left" vertical="top" wrapText="1"/>
    </xf>
    <xf numFmtId="0" fontId="16" fillId="7" borderId="20" xfId="29" applyFont="1" applyFill="1" applyBorder="1" applyAlignment="1">
      <alignment horizontal="center" vertical="top" wrapText="1"/>
    </xf>
    <xf numFmtId="0" fontId="16" fillId="7" borderId="16" xfId="29" applyFont="1" applyFill="1" applyBorder="1" applyAlignment="1">
      <alignment horizontal="center" vertical="top" wrapText="1"/>
    </xf>
    <xf numFmtId="0" fontId="16" fillId="7" borderId="17" xfId="29" applyFont="1" applyFill="1" applyBorder="1" applyAlignment="1">
      <alignment horizontal="center" vertical="top" wrapText="1"/>
    </xf>
    <xf numFmtId="0" fontId="16" fillId="7" borderId="20" xfId="29" applyFont="1" applyFill="1" applyBorder="1" applyAlignment="1">
      <alignment horizontal="left" vertical="top" wrapText="1"/>
    </xf>
    <xf numFmtId="0" fontId="16" fillId="7" borderId="16" xfId="29" applyFont="1" applyFill="1" applyBorder="1" applyAlignment="1">
      <alignment horizontal="left" vertical="top" wrapText="1"/>
    </xf>
    <xf numFmtId="0" fontId="16" fillId="7" borderId="17" xfId="29" applyFont="1" applyFill="1" applyBorder="1" applyAlignment="1">
      <alignment horizontal="left" vertical="top" wrapText="1"/>
    </xf>
    <xf numFmtId="4" fontId="16" fillId="7" borderId="0" xfId="29" applyNumberFormat="1" applyFont="1" applyFill="1" applyBorder="1" applyAlignment="1">
      <alignment horizontal="center" wrapText="1"/>
    </xf>
    <xf numFmtId="0" fontId="8" fillId="7" borderId="5" xfId="29" applyFont="1" applyFill="1" applyBorder="1" applyAlignment="1">
      <alignment horizontal="left" vertical="center" wrapText="1"/>
    </xf>
    <xf numFmtId="0" fontId="8" fillId="7" borderId="5" xfId="29" applyFont="1" applyFill="1" applyBorder="1" applyAlignment="1">
      <alignment horizontal="center" wrapText="1"/>
    </xf>
    <xf numFmtId="0" fontId="0" fillId="0" borderId="5" xfId="29" applyFont="1" applyBorder="1" applyAlignment="1">
      <alignment horizontal="center" wrapText="1"/>
    </xf>
    <xf numFmtId="4" fontId="16" fillId="0" borderId="5" xfId="29" applyNumberFormat="1" applyFont="1" applyBorder="1" applyAlignment="1">
      <alignment horizontal="center" vertical="top"/>
    </xf>
    <xf numFmtId="0" fontId="8" fillId="7" borderId="5" xfId="29" applyFont="1" applyFill="1" applyBorder="1" applyAlignment="1">
      <alignment horizontal="center" vertical="center" wrapText="1"/>
    </xf>
    <xf numFmtId="0" fontId="0" fillId="0" borderId="20" xfId="0" applyBorder="1" applyAlignment="1">
      <alignment horizontal="center"/>
    </xf>
    <xf numFmtId="0" fontId="0" fillId="0" borderId="17" xfId="0" applyBorder="1" applyAlignment="1">
      <alignment horizontal="center"/>
    </xf>
    <xf numFmtId="4" fontId="8" fillId="7" borderId="5" xfId="29" applyNumberFormat="1" applyFont="1" applyFill="1" applyBorder="1" applyAlignment="1">
      <alignment horizontal="center" wrapText="1"/>
    </xf>
    <xf numFmtId="4" fontId="16" fillId="7" borderId="20" xfId="0" applyNumberFormat="1" applyFont="1" applyFill="1" applyBorder="1" applyAlignment="1">
      <alignment horizontal="center" wrapText="1"/>
    </xf>
    <xf numFmtId="4" fontId="16" fillId="7" borderId="16" xfId="0" applyNumberFormat="1" applyFont="1" applyFill="1" applyBorder="1" applyAlignment="1">
      <alignment horizontal="center" wrapText="1"/>
    </xf>
    <xf numFmtId="4" fontId="16" fillId="7" borderId="17" xfId="0" applyNumberFormat="1" applyFont="1" applyFill="1" applyBorder="1" applyAlignment="1">
      <alignment horizontal="center" wrapText="1"/>
    </xf>
    <xf numFmtId="14" fontId="16" fillId="7" borderId="5" xfId="0" applyNumberFormat="1" applyFont="1" applyFill="1" applyBorder="1" applyAlignment="1">
      <alignment horizontal="center" wrapText="1"/>
    </xf>
    <xf numFmtId="0" fontId="4" fillId="0" borderId="5" xfId="43" applyFont="1" applyFill="1" applyBorder="1" applyAlignment="1">
      <alignment horizontal="center" wrapText="1"/>
    </xf>
    <xf numFmtId="0" fontId="3" fillId="0" borderId="0" xfId="42" applyFont="1" applyBorder="1" applyAlignment="1">
      <alignment horizontal="left"/>
    </xf>
    <xf numFmtId="0" fontId="21" fillId="4" borderId="20"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5" xfId="0" applyFont="1" applyFill="1" applyBorder="1" applyAlignment="1">
      <alignment horizontal="center" vertical="center" wrapText="1"/>
    </xf>
    <xf numFmtId="14" fontId="8" fillId="7" borderId="5" xfId="0" applyNumberFormat="1" applyFont="1" applyFill="1" applyBorder="1" applyAlignment="1">
      <alignment horizontal="left" wrapText="1"/>
    </xf>
    <xf numFmtId="14" fontId="8" fillId="7" borderId="5" xfId="0" applyNumberFormat="1" applyFont="1" applyFill="1" applyBorder="1" applyAlignment="1">
      <alignment horizontal="center" wrapText="1"/>
    </xf>
    <xf numFmtId="4" fontId="8" fillId="7" borderId="20" xfId="0" applyNumberFormat="1" applyFont="1" applyFill="1" applyBorder="1" applyAlignment="1">
      <alignment horizontal="center" wrapText="1"/>
    </xf>
    <xf numFmtId="4" fontId="8" fillId="7" borderId="16" xfId="0" applyNumberFormat="1" applyFont="1" applyFill="1" applyBorder="1" applyAlignment="1">
      <alignment horizontal="center" wrapText="1"/>
    </xf>
    <xf numFmtId="4" fontId="8" fillId="7" borderId="17" xfId="0" applyNumberFormat="1" applyFont="1" applyFill="1" applyBorder="1" applyAlignment="1">
      <alignment horizontal="center" wrapText="1"/>
    </xf>
    <xf numFmtId="0" fontId="5" fillId="0" borderId="0" xfId="43" applyFont="1" applyFill="1" applyBorder="1" applyAlignment="1">
      <alignment horizontal="left" vertical="center" wrapText="1"/>
    </xf>
    <xf numFmtId="4" fontId="16" fillId="7" borderId="20" xfId="0" applyNumberFormat="1" applyFont="1" applyFill="1" applyBorder="1" applyAlignment="1">
      <alignment horizontal="center" vertical="top" wrapText="1"/>
    </xf>
    <xf numFmtId="4" fontId="16" fillId="7" borderId="16" xfId="0" applyNumberFormat="1" applyFont="1" applyFill="1" applyBorder="1" applyAlignment="1">
      <alignment horizontal="center" vertical="top" wrapText="1"/>
    </xf>
    <xf numFmtId="4" fontId="16" fillId="7" borderId="17" xfId="0" applyNumberFormat="1" applyFont="1" applyFill="1" applyBorder="1" applyAlignment="1">
      <alignment horizontal="center" vertical="top" wrapText="1"/>
    </xf>
    <xf numFmtId="14" fontId="16" fillId="7" borderId="5" xfId="0" applyNumberFormat="1" applyFont="1" applyFill="1" applyBorder="1" applyAlignment="1">
      <alignment horizontal="center" vertical="top" wrapText="1"/>
    </xf>
    <xf numFmtId="14" fontId="16" fillId="7" borderId="20" xfId="0" applyNumberFormat="1" applyFont="1" applyFill="1" applyBorder="1" applyAlignment="1">
      <alignment horizontal="center" wrapText="1"/>
    </xf>
    <xf numFmtId="14" fontId="16" fillId="7" borderId="16" xfId="0" applyNumberFormat="1" applyFont="1" applyFill="1" applyBorder="1" applyAlignment="1">
      <alignment horizontal="center" wrapText="1"/>
    </xf>
    <xf numFmtId="14" fontId="16" fillId="7" borderId="17" xfId="0" applyNumberFormat="1" applyFont="1" applyFill="1" applyBorder="1" applyAlignment="1">
      <alignment horizontal="center" wrapText="1"/>
    </xf>
    <xf numFmtId="0" fontId="4" fillId="0" borderId="20" xfId="43" applyFont="1" applyFill="1" applyBorder="1" applyAlignment="1">
      <alignment horizontal="center" wrapText="1"/>
    </xf>
    <xf numFmtId="0" fontId="4" fillId="0" borderId="17" xfId="43" applyFont="1" applyFill="1" applyBorder="1" applyAlignment="1">
      <alignment horizontal="center" wrapText="1"/>
    </xf>
    <xf numFmtId="0" fontId="4" fillId="0" borderId="5" xfId="43" applyFont="1" applyFill="1" applyBorder="1" applyAlignment="1">
      <alignment horizontal="center" vertical="top" wrapText="1"/>
    </xf>
    <xf numFmtId="14" fontId="8" fillId="7" borderId="5" xfId="0" applyNumberFormat="1" applyFont="1" applyFill="1" applyBorder="1" applyAlignment="1">
      <alignment horizontal="center" vertical="center" wrapText="1"/>
    </xf>
    <xf numFmtId="0" fontId="0" fillId="0" borderId="0" xfId="0" applyAlignment="1">
      <alignment horizontal="left"/>
    </xf>
    <xf numFmtId="0" fontId="24" fillId="0" borderId="1" xfId="0" applyFont="1" applyBorder="1" applyAlignment="1">
      <alignment horizontal="center" vertical="center"/>
    </xf>
    <xf numFmtId="0" fontId="24" fillId="0" borderId="28" xfId="0" applyFont="1" applyBorder="1" applyAlignment="1">
      <alignment horizontal="center" vertical="center"/>
    </xf>
    <xf numFmtId="0" fontId="24" fillId="0" borderId="3" xfId="0" applyFont="1" applyBorder="1" applyAlignment="1">
      <alignment horizontal="center" vertical="center"/>
    </xf>
    <xf numFmtId="0" fontId="2" fillId="0" borderId="70" xfId="0" applyFont="1" applyBorder="1" applyAlignment="1">
      <alignment horizontal="center" vertical="center"/>
    </xf>
    <xf numFmtId="0" fontId="2" fillId="0" borderId="55" xfId="0" applyFont="1" applyBorder="1" applyAlignment="1">
      <alignment horizontal="center" vertical="center"/>
    </xf>
    <xf numFmtId="0" fontId="2" fillId="0" borderId="42"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4" fontId="0" fillId="0" borderId="5" xfId="0" applyNumberFormat="1" applyBorder="1" applyAlignment="1">
      <alignment horizontal="right"/>
    </xf>
    <xf numFmtId="4" fontId="0" fillId="0" borderId="31" xfId="0" applyNumberFormat="1" applyBorder="1" applyAlignment="1">
      <alignment horizontal="right"/>
    </xf>
    <xf numFmtId="4" fontId="0" fillId="0" borderId="10" xfId="0" applyNumberFormat="1" applyBorder="1" applyAlignment="1">
      <alignment horizontal="right"/>
    </xf>
    <xf numFmtId="4" fontId="0" fillId="0" borderId="35" xfId="0" applyNumberFormat="1" applyBorder="1" applyAlignment="1">
      <alignment horizontal="right"/>
    </xf>
    <xf numFmtId="0" fontId="0" fillId="0" borderId="18"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44"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16" fillId="0" borderId="73" xfId="0" applyFont="1" applyBorder="1" applyAlignment="1">
      <alignment vertical="center" wrapText="1"/>
    </xf>
    <xf numFmtId="0" fontId="16" fillId="0" borderId="74" xfId="0" applyFont="1" applyBorder="1" applyAlignment="1">
      <alignment vertical="center" wrapText="1"/>
    </xf>
    <xf numFmtId="0" fontId="19" fillId="0" borderId="73" xfId="0" applyFont="1" applyBorder="1" applyAlignment="1">
      <alignment vertical="center" wrapText="1"/>
    </xf>
    <xf numFmtId="0" fontId="19" fillId="0" borderId="74" xfId="0" applyFont="1" applyBorder="1" applyAlignment="1">
      <alignment vertical="center" wrapText="1"/>
    </xf>
    <xf numFmtId="0" fontId="19" fillId="0" borderId="75" xfId="0" applyFont="1" applyBorder="1" applyAlignment="1">
      <alignment vertical="center" wrapText="1"/>
    </xf>
  </cellXfs>
  <cellStyles count="44">
    <cellStyle name="Millares 2 2" xfId="21"/>
    <cellStyle name="Millares 6 11 3" xfId="25"/>
    <cellStyle name="Millares 6 2 2 2 2 2" xfId="11"/>
    <cellStyle name="Millares 6 2 2 3 2 2" xfId="19"/>
    <cellStyle name="Millares 6 2 2 4 3 3 2" xfId="5"/>
    <cellStyle name="Millares 6 5 2 2" xfId="33"/>
    <cellStyle name="Millares 6 6 2 3" xfId="35"/>
    <cellStyle name="Millares 6 7" xfId="13"/>
    <cellStyle name="Millares 6 7 2" xfId="38"/>
    <cellStyle name="Millares 6 7 3 2" xfId="41"/>
    <cellStyle name="Millares 6 8" xfId="16"/>
    <cellStyle name="Millares 6 8 3" xfId="28"/>
    <cellStyle name="Millares 6 9 2" xfId="30"/>
    <cellStyle name="Moneda 2 2" xfId="4"/>
    <cellStyle name="Normal" xfId="0" builtinId="0"/>
    <cellStyle name="Normal 11 10" xfId="22"/>
    <cellStyle name="Normal 11 11 5" xfId="29"/>
    <cellStyle name="Normal 11 13 3" xfId="24"/>
    <cellStyle name="Normal 11 2 2" xfId="1"/>
    <cellStyle name="Normal 11 2 2 2 2 2" xfId="10"/>
    <cellStyle name="Normal 11 2 2 3 2 4" xfId="23"/>
    <cellStyle name="Normal 11 2 2 3 2 5" xfId="18"/>
    <cellStyle name="Normal 11 2 2 5 3 2 2" xfId="3"/>
    <cellStyle name="Normal 11 2 3 5" xfId="42"/>
    <cellStyle name="Normal 11 2 4" xfId="9"/>
    <cellStyle name="Normal 11 2 4 6 2" xfId="36"/>
    <cellStyle name="Normal 11 4 2 2 3 3 2" xfId="6"/>
    <cellStyle name="Normal 11 5 3 2 2" xfId="7"/>
    <cellStyle name="Normal 11 6 2 3" xfId="32"/>
    <cellStyle name="Normal 11 7 2 3" xfId="34"/>
    <cellStyle name="Normal 11 8" xfId="12"/>
    <cellStyle name="Normal 11 8 2" xfId="37"/>
    <cellStyle name="Normal 11 8 3" xfId="39"/>
    <cellStyle name="Normal 11 8 3 2" xfId="40"/>
    <cellStyle name="Normal 11 9" xfId="14"/>
    <cellStyle name="Normal 11 9 4" xfId="27"/>
    <cellStyle name="Normal 15" xfId="2"/>
    <cellStyle name="Normal 2 13" xfId="26"/>
    <cellStyle name="Normal 2 2" xfId="43"/>
    <cellStyle name="Normal 2 5 2 2" xfId="8"/>
    <cellStyle name="Normal 2 5 2 2 3 2 2" xfId="17"/>
    <cellStyle name="Normal 2 5 6" xfId="20"/>
    <cellStyle name="Normal 2 5 7" xfId="15"/>
    <cellStyle name="Normal 2 5 8 2"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238125</xdr:colOff>
      <xdr:row>716</xdr:row>
      <xdr:rowOff>0</xdr:rowOff>
    </xdr:from>
    <xdr:to>
      <xdr:col>8</xdr:col>
      <xdr:colOff>666750</xdr:colOff>
      <xdr:row>720</xdr:row>
      <xdr:rowOff>133350</xdr:rowOff>
    </xdr:to>
    <xdr:sp macro="" textlink="">
      <xdr:nvSpPr>
        <xdr:cNvPr id="7" name="6 Rectángulo"/>
        <xdr:cNvSpPr/>
      </xdr:nvSpPr>
      <xdr:spPr>
        <a:xfrm>
          <a:off x="3286125" y="58454925"/>
          <a:ext cx="2486025" cy="8953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Elaborado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___________________________</a:t>
          </a:r>
        </a:p>
        <a:p>
          <a:pPr algn="ctr"/>
          <a:r>
            <a:rPr lang="es-MX" sz="800">
              <a:latin typeface="Arial" pitchFamily="34" charset="0"/>
              <a:cs typeface="Arial" pitchFamily="34" charset="0"/>
            </a:rPr>
            <a:t>L.C.  Leticia</a:t>
          </a:r>
          <a:r>
            <a:rPr lang="es-MX" sz="800" baseline="0">
              <a:latin typeface="Arial" pitchFamily="34" charset="0"/>
              <a:cs typeface="Arial" pitchFamily="34" charset="0"/>
            </a:rPr>
            <a:t>  Palma  Pérez </a:t>
          </a:r>
        </a:p>
        <a:p>
          <a:pPr algn="ctr"/>
          <a:r>
            <a:rPr lang="es-MX" sz="800" baseline="0">
              <a:latin typeface="Arial" pitchFamily="34" charset="0"/>
              <a:cs typeface="Arial" pitchFamily="34" charset="0"/>
            </a:rPr>
            <a:t>Jefa del Departamento de  Control Presupuestal y Análisis</a:t>
          </a:r>
          <a:endParaRPr lang="es-MX" sz="800">
            <a:latin typeface="Arial" pitchFamily="34" charset="0"/>
            <a:cs typeface="Arial" pitchFamily="34" charset="0"/>
          </a:endParaRPr>
        </a:p>
      </xdr:txBody>
    </xdr:sp>
    <xdr:clientData/>
  </xdr:twoCellAnchor>
  <xdr:twoCellAnchor>
    <xdr:from>
      <xdr:col>1</xdr:col>
      <xdr:colOff>942975</xdr:colOff>
      <xdr:row>723</xdr:row>
      <xdr:rowOff>0</xdr:rowOff>
    </xdr:from>
    <xdr:to>
      <xdr:col>6</xdr:col>
      <xdr:colOff>390525</xdr:colOff>
      <xdr:row>729</xdr:row>
      <xdr:rowOff>76200</xdr:rowOff>
    </xdr:to>
    <xdr:sp macro="" textlink="">
      <xdr:nvSpPr>
        <xdr:cNvPr id="8" name="7 Rectángulo"/>
        <xdr:cNvSpPr/>
      </xdr:nvSpPr>
      <xdr:spPr>
        <a:xfrm>
          <a:off x="1704975" y="59788425"/>
          <a:ext cx="2762250" cy="12192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Aprobado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a:t>
          </a:r>
        </a:p>
        <a:p>
          <a:pPr algn="ctr"/>
          <a:r>
            <a:rPr lang="es-MX" sz="800">
              <a:latin typeface="Arial" pitchFamily="34" charset="0"/>
              <a:cs typeface="Arial" pitchFamily="34" charset="0"/>
            </a:rPr>
            <a:t>C.P. Hugo</a:t>
          </a:r>
          <a:r>
            <a:rPr lang="es-MX" sz="800" baseline="0">
              <a:latin typeface="Arial" pitchFamily="34" charset="0"/>
              <a:cs typeface="Arial" pitchFamily="34" charset="0"/>
            </a:rPr>
            <a:t> Lozano Hernández</a:t>
          </a:r>
        </a:p>
        <a:p>
          <a:pPr algn="ctr"/>
          <a:r>
            <a:rPr lang="es-MX" sz="800" baseline="0">
              <a:latin typeface="Arial" pitchFamily="34" charset="0"/>
              <a:cs typeface="Arial" pitchFamily="34" charset="0"/>
            </a:rPr>
            <a:t>Director  General</a:t>
          </a:r>
          <a:endParaRPr lang="es-MX" sz="800">
            <a:latin typeface="Arial" pitchFamily="34" charset="0"/>
            <a:cs typeface="Arial" pitchFamily="34" charset="0"/>
          </a:endParaRPr>
        </a:p>
      </xdr:txBody>
    </xdr:sp>
    <xdr:clientData/>
  </xdr:twoCellAnchor>
  <xdr:twoCellAnchor>
    <xdr:from>
      <xdr:col>8</xdr:col>
      <xdr:colOff>142875</xdr:colOff>
      <xdr:row>722</xdr:row>
      <xdr:rowOff>171449</xdr:rowOff>
    </xdr:from>
    <xdr:to>
      <xdr:col>11</xdr:col>
      <xdr:colOff>400050</xdr:colOff>
      <xdr:row>729</xdr:row>
      <xdr:rowOff>104774</xdr:rowOff>
    </xdr:to>
    <xdr:sp macro="" textlink="">
      <xdr:nvSpPr>
        <xdr:cNvPr id="9" name="8 Rectángulo"/>
        <xdr:cNvSpPr/>
      </xdr:nvSpPr>
      <xdr:spPr>
        <a:xfrm>
          <a:off x="5248275" y="59769374"/>
          <a:ext cx="2828925" cy="1266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Vo. Bo.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a:t>
          </a:r>
        </a:p>
        <a:p>
          <a:pPr algn="ctr"/>
          <a:r>
            <a:rPr lang="es-MX" sz="800">
              <a:latin typeface="Arial" pitchFamily="34" charset="0"/>
              <a:cs typeface="Arial" pitchFamily="34" charset="0"/>
            </a:rPr>
            <a:t>L.C. Jorge Issac  Pérez  Salas</a:t>
          </a:r>
        </a:p>
        <a:p>
          <a:pPr algn="ctr"/>
          <a:r>
            <a:rPr lang="es-MX" sz="800">
              <a:latin typeface="Arial" pitchFamily="34" charset="0"/>
              <a:cs typeface="Arial" pitchFamily="34" charset="0"/>
            </a:rPr>
            <a:t>Contralor General</a:t>
          </a:r>
        </a:p>
      </xdr:txBody>
    </xdr:sp>
    <xdr:clientData/>
  </xdr:twoCellAnchor>
  <xdr:twoCellAnchor>
    <xdr:from>
      <xdr:col>0</xdr:col>
      <xdr:colOff>485774</xdr:colOff>
      <xdr:row>716</xdr:row>
      <xdr:rowOff>0</xdr:rowOff>
    </xdr:from>
    <xdr:to>
      <xdr:col>3</xdr:col>
      <xdr:colOff>390525</xdr:colOff>
      <xdr:row>720</xdr:row>
      <xdr:rowOff>133350</xdr:rowOff>
    </xdr:to>
    <xdr:sp macro="" textlink="">
      <xdr:nvSpPr>
        <xdr:cNvPr id="10" name="9 Rectángulo"/>
        <xdr:cNvSpPr/>
      </xdr:nvSpPr>
      <xdr:spPr>
        <a:xfrm>
          <a:off x="485774" y="58454925"/>
          <a:ext cx="2400301" cy="8953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Elaborado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a:t>
          </a:r>
        </a:p>
        <a:p>
          <a:pPr algn="ctr"/>
          <a:r>
            <a:rPr lang="es-MX" sz="800">
              <a:latin typeface="Arial" pitchFamily="34" charset="0"/>
              <a:cs typeface="Arial" pitchFamily="34" charset="0"/>
            </a:rPr>
            <a:t>C.P. Hugo Eduardo Contreras Nava</a:t>
          </a:r>
        </a:p>
        <a:p>
          <a:pPr algn="ctr"/>
          <a:r>
            <a:rPr lang="es-MX" sz="800">
              <a:latin typeface="Arial" pitchFamily="34" charset="0"/>
              <a:cs typeface="Arial" pitchFamily="34" charset="0"/>
            </a:rPr>
            <a:t>Jefe del Departamento</a:t>
          </a:r>
          <a:r>
            <a:rPr lang="es-MX" sz="800" baseline="0">
              <a:latin typeface="Arial" pitchFamily="34" charset="0"/>
              <a:cs typeface="Arial" pitchFamily="34" charset="0"/>
            </a:rPr>
            <a:t> de Contabilidad General</a:t>
          </a:r>
          <a:endParaRPr lang="es-MX" sz="800">
            <a:latin typeface="Arial" pitchFamily="34" charset="0"/>
            <a:cs typeface="Arial" pitchFamily="34" charset="0"/>
          </a:endParaRPr>
        </a:p>
      </xdr:txBody>
    </xdr:sp>
    <xdr:clientData/>
  </xdr:twoCellAnchor>
  <xdr:twoCellAnchor>
    <xdr:from>
      <xdr:col>9</xdr:col>
      <xdr:colOff>333375</xdr:colOff>
      <xdr:row>716</xdr:row>
      <xdr:rowOff>0</xdr:rowOff>
    </xdr:from>
    <xdr:to>
      <xdr:col>12</xdr:col>
      <xdr:colOff>485775</xdr:colOff>
      <xdr:row>720</xdr:row>
      <xdr:rowOff>133350</xdr:rowOff>
    </xdr:to>
    <xdr:sp macro="" textlink="">
      <xdr:nvSpPr>
        <xdr:cNvPr id="11" name="10 Rectángulo"/>
        <xdr:cNvSpPr/>
      </xdr:nvSpPr>
      <xdr:spPr>
        <a:xfrm>
          <a:off x="6486525" y="58454925"/>
          <a:ext cx="2257425" cy="8953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Reviso</a:t>
          </a:r>
          <a:r>
            <a:rPr lang="es-MX" sz="800" baseline="0">
              <a:latin typeface="Arial" pitchFamily="34" charset="0"/>
              <a:cs typeface="Arial" pitchFamily="34" charset="0"/>
            </a:rPr>
            <a:t> por</a:t>
          </a:r>
          <a:r>
            <a:rPr lang="es-MX" sz="800">
              <a:latin typeface="Arial" pitchFamily="34" charset="0"/>
              <a:cs typeface="Arial" pitchFamily="34" charset="0"/>
            </a:rPr>
            <a:t>:</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a:t>
          </a:r>
        </a:p>
        <a:p>
          <a:pPr algn="ctr"/>
          <a:r>
            <a:rPr lang="es-MX" sz="800">
              <a:latin typeface="Arial" pitchFamily="34" charset="0"/>
              <a:cs typeface="Arial" pitchFamily="34" charset="0"/>
            </a:rPr>
            <a:t>L.C.</a:t>
          </a:r>
          <a:r>
            <a:rPr lang="es-MX" sz="800" baseline="0">
              <a:latin typeface="Arial" pitchFamily="34" charset="0"/>
              <a:cs typeface="Arial" pitchFamily="34" charset="0"/>
            </a:rPr>
            <a:t> Edgar Ibarra Martínez</a:t>
          </a:r>
          <a:endParaRPr lang="es-MX" sz="800">
            <a:latin typeface="Arial" pitchFamily="34" charset="0"/>
            <a:cs typeface="Arial" pitchFamily="34" charset="0"/>
          </a:endParaRPr>
        </a:p>
        <a:p>
          <a:pPr algn="ctr"/>
          <a:r>
            <a:rPr lang="es-MX" sz="800">
              <a:latin typeface="Arial" pitchFamily="34" charset="0"/>
              <a:cs typeface="Arial" pitchFamily="34" charset="0"/>
            </a:rPr>
            <a:t>Director</a:t>
          </a:r>
          <a:r>
            <a:rPr lang="es-MX" sz="800" baseline="0">
              <a:latin typeface="Arial" pitchFamily="34" charset="0"/>
              <a:cs typeface="Arial" pitchFamily="34" charset="0"/>
            </a:rPr>
            <a:t> de Finanzas</a:t>
          </a:r>
          <a:endParaRPr lang="es-MX" sz="8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231</xdr:row>
      <xdr:rowOff>0</xdr:rowOff>
    </xdr:from>
    <xdr:to>
      <xdr:col>9</xdr:col>
      <xdr:colOff>114300</xdr:colOff>
      <xdr:row>235</xdr:row>
      <xdr:rowOff>114300</xdr:rowOff>
    </xdr:to>
    <xdr:sp macro="" textlink="">
      <xdr:nvSpPr>
        <xdr:cNvPr id="17" name="16 Rectángulo"/>
        <xdr:cNvSpPr/>
      </xdr:nvSpPr>
      <xdr:spPr>
        <a:xfrm>
          <a:off x="3638550" y="50415825"/>
          <a:ext cx="2628900" cy="8763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Elaborado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___________________________</a:t>
          </a:r>
        </a:p>
        <a:p>
          <a:pPr algn="ctr"/>
          <a:r>
            <a:rPr lang="es-MX" sz="800">
              <a:latin typeface="Arial" pitchFamily="34" charset="0"/>
              <a:cs typeface="Arial" pitchFamily="34" charset="0"/>
            </a:rPr>
            <a:t>L.C.  Leticia</a:t>
          </a:r>
          <a:r>
            <a:rPr lang="es-MX" sz="800" baseline="0">
              <a:latin typeface="Arial" pitchFamily="34" charset="0"/>
              <a:cs typeface="Arial" pitchFamily="34" charset="0"/>
            </a:rPr>
            <a:t>  Palma  Pérez </a:t>
          </a:r>
        </a:p>
        <a:p>
          <a:pPr algn="ctr"/>
          <a:r>
            <a:rPr lang="es-MX" sz="800" baseline="0">
              <a:latin typeface="Arial" pitchFamily="34" charset="0"/>
              <a:cs typeface="Arial" pitchFamily="34" charset="0"/>
            </a:rPr>
            <a:t>Jefa del Departamento de  Control Presupuestal  y Análisis</a:t>
          </a:r>
          <a:endParaRPr lang="es-MX" sz="800">
            <a:latin typeface="Arial" pitchFamily="34" charset="0"/>
            <a:cs typeface="Arial" pitchFamily="34" charset="0"/>
          </a:endParaRPr>
        </a:p>
      </xdr:txBody>
    </xdr:sp>
    <xdr:clientData/>
  </xdr:twoCellAnchor>
  <xdr:twoCellAnchor>
    <xdr:from>
      <xdr:col>1</xdr:col>
      <xdr:colOff>942975</xdr:colOff>
      <xdr:row>235</xdr:row>
      <xdr:rowOff>152400</xdr:rowOff>
    </xdr:from>
    <xdr:to>
      <xdr:col>6</xdr:col>
      <xdr:colOff>390525</xdr:colOff>
      <xdr:row>240</xdr:row>
      <xdr:rowOff>123825</xdr:rowOff>
    </xdr:to>
    <xdr:sp macro="" textlink="">
      <xdr:nvSpPr>
        <xdr:cNvPr id="18" name="17 Rectángulo"/>
        <xdr:cNvSpPr/>
      </xdr:nvSpPr>
      <xdr:spPr>
        <a:xfrm>
          <a:off x="1704975" y="51520725"/>
          <a:ext cx="2762250" cy="9239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Aprobado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a:t>
          </a:r>
        </a:p>
        <a:p>
          <a:pPr algn="ctr"/>
          <a:r>
            <a:rPr lang="es-MX" sz="800">
              <a:latin typeface="Arial" pitchFamily="34" charset="0"/>
              <a:cs typeface="Arial" pitchFamily="34" charset="0"/>
            </a:rPr>
            <a:t>C.P. Hugo</a:t>
          </a:r>
          <a:r>
            <a:rPr lang="es-MX" sz="800" baseline="0">
              <a:latin typeface="Arial" pitchFamily="34" charset="0"/>
              <a:cs typeface="Arial" pitchFamily="34" charset="0"/>
            </a:rPr>
            <a:t> Lozano Hernández</a:t>
          </a:r>
        </a:p>
        <a:p>
          <a:pPr algn="ctr"/>
          <a:r>
            <a:rPr lang="es-MX" sz="800" baseline="0">
              <a:latin typeface="Arial" pitchFamily="34" charset="0"/>
              <a:cs typeface="Arial" pitchFamily="34" charset="0"/>
            </a:rPr>
            <a:t>Director  General</a:t>
          </a:r>
          <a:endParaRPr lang="es-MX" sz="800">
            <a:latin typeface="Arial" pitchFamily="34" charset="0"/>
            <a:cs typeface="Arial" pitchFamily="34" charset="0"/>
          </a:endParaRPr>
        </a:p>
      </xdr:txBody>
    </xdr:sp>
    <xdr:clientData/>
  </xdr:twoCellAnchor>
  <xdr:twoCellAnchor>
    <xdr:from>
      <xdr:col>8</xdr:col>
      <xdr:colOff>123825</xdr:colOff>
      <xdr:row>236</xdr:row>
      <xdr:rowOff>47626</xdr:rowOff>
    </xdr:from>
    <xdr:to>
      <xdr:col>11</xdr:col>
      <xdr:colOff>381000</xdr:colOff>
      <xdr:row>240</xdr:row>
      <xdr:rowOff>104776</xdr:rowOff>
    </xdr:to>
    <xdr:sp macro="" textlink="">
      <xdr:nvSpPr>
        <xdr:cNvPr id="19" name="18 Rectángulo"/>
        <xdr:cNvSpPr/>
      </xdr:nvSpPr>
      <xdr:spPr>
        <a:xfrm>
          <a:off x="5229225" y="51606451"/>
          <a:ext cx="2828925" cy="8191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Vo. Bo.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a:t>
          </a:r>
        </a:p>
        <a:p>
          <a:pPr algn="ctr"/>
          <a:r>
            <a:rPr lang="es-MX" sz="800">
              <a:latin typeface="Arial" pitchFamily="34" charset="0"/>
              <a:cs typeface="Arial" pitchFamily="34" charset="0"/>
            </a:rPr>
            <a:t>L.C. Jorge Issac  Pérez  Salas</a:t>
          </a:r>
        </a:p>
        <a:p>
          <a:pPr algn="ctr"/>
          <a:r>
            <a:rPr lang="es-MX" sz="800">
              <a:latin typeface="Arial" pitchFamily="34" charset="0"/>
              <a:cs typeface="Arial" pitchFamily="34" charset="0"/>
            </a:rPr>
            <a:t>Contralor General</a:t>
          </a:r>
        </a:p>
      </xdr:txBody>
    </xdr:sp>
    <xdr:clientData/>
  </xdr:twoCellAnchor>
  <xdr:twoCellAnchor>
    <xdr:from>
      <xdr:col>0</xdr:col>
      <xdr:colOff>485774</xdr:colOff>
      <xdr:row>231</xdr:row>
      <xdr:rowOff>0</xdr:rowOff>
    </xdr:from>
    <xdr:to>
      <xdr:col>3</xdr:col>
      <xdr:colOff>390525</xdr:colOff>
      <xdr:row>235</xdr:row>
      <xdr:rowOff>95250</xdr:rowOff>
    </xdr:to>
    <xdr:sp macro="" textlink="">
      <xdr:nvSpPr>
        <xdr:cNvPr id="20" name="19 Rectángulo"/>
        <xdr:cNvSpPr/>
      </xdr:nvSpPr>
      <xdr:spPr>
        <a:xfrm>
          <a:off x="485774" y="50415825"/>
          <a:ext cx="2400301" cy="8572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Elaborado por:</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a:t>
          </a:r>
        </a:p>
        <a:p>
          <a:pPr algn="ctr"/>
          <a:r>
            <a:rPr lang="es-MX" sz="800">
              <a:latin typeface="Arial" pitchFamily="34" charset="0"/>
              <a:cs typeface="Arial" pitchFamily="34" charset="0"/>
            </a:rPr>
            <a:t>C.P. Hugo Eduardo Contreras Nava</a:t>
          </a:r>
        </a:p>
        <a:p>
          <a:pPr algn="ctr"/>
          <a:r>
            <a:rPr lang="es-MX" sz="800">
              <a:latin typeface="Arial" pitchFamily="34" charset="0"/>
              <a:cs typeface="Arial" pitchFamily="34" charset="0"/>
            </a:rPr>
            <a:t>Jefe del Departamento</a:t>
          </a:r>
          <a:r>
            <a:rPr lang="es-MX" sz="800" baseline="0">
              <a:latin typeface="Arial" pitchFamily="34" charset="0"/>
              <a:cs typeface="Arial" pitchFamily="34" charset="0"/>
            </a:rPr>
            <a:t> de Contabilidad General</a:t>
          </a:r>
          <a:endParaRPr lang="es-MX" sz="800">
            <a:latin typeface="Arial" pitchFamily="34" charset="0"/>
            <a:cs typeface="Arial" pitchFamily="34" charset="0"/>
          </a:endParaRPr>
        </a:p>
      </xdr:txBody>
    </xdr:sp>
    <xdr:clientData/>
  </xdr:twoCellAnchor>
  <xdr:twoCellAnchor>
    <xdr:from>
      <xdr:col>9</xdr:col>
      <xdr:colOff>581025</xdr:colOff>
      <xdr:row>231</xdr:row>
      <xdr:rowOff>0</xdr:rowOff>
    </xdr:from>
    <xdr:to>
      <xdr:col>13</xdr:col>
      <xdr:colOff>209550</xdr:colOff>
      <xdr:row>235</xdr:row>
      <xdr:rowOff>66675</xdr:rowOff>
    </xdr:to>
    <xdr:sp macro="" textlink="">
      <xdr:nvSpPr>
        <xdr:cNvPr id="21" name="20 Rectángulo"/>
        <xdr:cNvSpPr/>
      </xdr:nvSpPr>
      <xdr:spPr>
        <a:xfrm>
          <a:off x="6734175" y="50415825"/>
          <a:ext cx="2286000" cy="8286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800">
              <a:latin typeface="Arial" pitchFamily="34" charset="0"/>
              <a:cs typeface="Arial" pitchFamily="34" charset="0"/>
            </a:rPr>
            <a:t>Reviso</a:t>
          </a:r>
          <a:r>
            <a:rPr lang="es-MX" sz="800" baseline="0">
              <a:latin typeface="Arial" pitchFamily="34" charset="0"/>
              <a:cs typeface="Arial" pitchFamily="34" charset="0"/>
            </a:rPr>
            <a:t> por</a:t>
          </a:r>
          <a:r>
            <a:rPr lang="es-MX" sz="800">
              <a:latin typeface="Arial" pitchFamily="34" charset="0"/>
              <a:cs typeface="Arial" pitchFamily="34" charset="0"/>
            </a:rPr>
            <a:t>:</a:t>
          </a:r>
        </a:p>
        <a:p>
          <a:pPr algn="ctr"/>
          <a:endParaRPr lang="es-MX" sz="800">
            <a:latin typeface="Arial" pitchFamily="34" charset="0"/>
            <a:cs typeface="Arial" pitchFamily="34" charset="0"/>
          </a:endParaRPr>
        </a:p>
        <a:p>
          <a:pPr algn="ctr"/>
          <a:r>
            <a:rPr lang="es-MX" sz="800">
              <a:latin typeface="Arial" pitchFamily="34" charset="0"/>
              <a:cs typeface="Arial" pitchFamily="34" charset="0"/>
            </a:rPr>
            <a:t>________________________</a:t>
          </a:r>
        </a:p>
        <a:p>
          <a:pPr algn="ctr"/>
          <a:r>
            <a:rPr lang="es-MX" sz="800">
              <a:latin typeface="Arial" pitchFamily="34" charset="0"/>
              <a:cs typeface="Arial" pitchFamily="34" charset="0"/>
            </a:rPr>
            <a:t>L.C.</a:t>
          </a:r>
          <a:r>
            <a:rPr lang="es-MX" sz="800" baseline="0">
              <a:latin typeface="Arial" pitchFamily="34" charset="0"/>
              <a:cs typeface="Arial" pitchFamily="34" charset="0"/>
            </a:rPr>
            <a:t> Edgar Ibarra Martínez</a:t>
          </a:r>
          <a:endParaRPr lang="es-MX" sz="800">
            <a:latin typeface="Arial" pitchFamily="34" charset="0"/>
            <a:cs typeface="Arial" pitchFamily="34" charset="0"/>
          </a:endParaRPr>
        </a:p>
        <a:p>
          <a:pPr algn="ctr"/>
          <a:r>
            <a:rPr lang="es-MX" sz="800">
              <a:latin typeface="Arial" pitchFamily="34" charset="0"/>
              <a:cs typeface="Arial" pitchFamily="34" charset="0"/>
            </a:rPr>
            <a:t>Director</a:t>
          </a:r>
          <a:r>
            <a:rPr lang="es-MX" sz="800" baseline="0">
              <a:latin typeface="Arial" pitchFamily="34" charset="0"/>
              <a:cs typeface="Arial" pitchFamily="34" charset="0"/>
            </a:rPr>
            <a:t> de Finanzas</a:t>
          </a:r>
          <a:endParaRPr lang="es-MX" sz="8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125056</xdr:colOff>
      <xdr:row>85</xdr:row>
      <xdr:rowOff>190499</xdr:rowOff>
    </xdr:from>
    <xdr:to>
      <xdr:col>0</xdr:col>
      <xdr:colOff>3354030</xdr:colOff>
      <xdr:row>95</xdr:row>
      <xdr:rowOff>43016</xdr:rowOff>
    </xdr:to>
    <xdr:pic>
      <xdr:nvPicPr>
        <xdr:cNvPr id="12" name="Imagen 1" descr="Descripción: http://www.capama.gob.mx/imagenes/capamaor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056" y="21784596"/>
          <a:ext cx="3228974" cy="1757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161926</xdr:colOff>
      <xdr:row>474</xdr:row>
      <xdr:rowOff>742950</xdr:rowOff>
    </xdr:from>
    <xdr:to>
      <xdr:col>6</xdr:col>
      <xdr:colOff>533400</xdr:colOff>
      <xdr:row>474</xdr:row>
      <xdr:rowOff>2038350</xdr:rowOff>
    </xdr:to>
    <xdr:sp macro="" textlink="">
      <xdr:nvSpPr>
        <xdr:cNvPr id="3085" name="CuadroTexto 9"/>
        <xdr:cNvSpPr txBox="1">
          <a:spLocks/>
        </xdr:cNvSpPr>
      </xdr:nvSpPr>
      <xdr:spPr bwMode="auto">
        <a:xfrm>
          <a:off x="12677776" y="630221625"/>
          <a:ext cx="1895474" cy="1295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100" b="1" i="0" u="none" strike="noStrike" baseline="0">
              <a:solidFill>
                <a:srgbClr val="000000"/>
              </a:solidFill>
              <a:latin typeface="Calibri"/>
              <a:cs typeface="Calibri"/>
            </a:rPr>
            <a:t>Revisado por:</a:t>
          </a:r>
          <a:endParaRPr lang="es-MX" sz="1100" b="0" i="0" u="none" strike="noStrike" baseline="0">
            <a:solidFill>
              <a:srgbClr val="000000"/>
            </a:solidFill>
            <a:latin typeface="Calibri"/>
            <a:cs typeface="Calibri"/>
          </a:endParaRPr>
        </a:p>
        <a:p>
          <a:pPr algn="l" rtl="0">
            <a:defRPr sz="1000"/>
          </a:pPr>
          <a:r>
            <a:rPr lang="es-MX" sz="1100" b="0" i="0" u="none" strike="noStrike" baseline="0">
              <a:solidFill>
                <a:srgbClr val="000000"/>
              </a:solidFill>
              <a:latin typeface="Calibri"/>
              <a:cs typeface="Calibri"/>
            </a:rPr>
            <a:t>_____________________</a:t>
          </a:r>
        </a:p>
        <a:p>
          <a:pPr algn="l" rtl="0">
            <a:defRPr sz="1000"/>
          </a:pPr>
          <a:r>
            <a:rPr lang="es-MX" sz="1100" b="1" i="0" u="none" strike="noStrike" baseline="0">
              <a:solidFill>
                <a:srgbClr val="000000"/>
              </a:solidFill>
              <a:latin typeface="Calibri"/>
              <a:cs typeface="Calibri"/>
            </a:rPr>
            <a:t>Edgar Ibarra Martínez</a:t>
          </a:r>
          <a:endParaRPr lang="es-MX" sz="1100" b="0" i="0" u="none" strike="noStrike" baseline="0">
            <a:solidFill>
              <a:srgbClr val="000000"/>
            </a:solidFill>
            <a:latin typeface="Calibri"/>
            <a:cs typeface="Calibri"/>
          </a:endParaRPr>
        </a:p>
        <a:p>
          <a:pPr algn="l" rtl="0">
            <a:defRPr sz="1000"/>
          </a:pPr>
          <a:r>
            <a:rPr lang="es-MX" sz="1100" b="0" i="0" u="none" strike="noStrike" baseline="0">
              <a:solidFill>
                <a:srgbClr val="000000"/>
              </a:solidFill>
              <a:latin typeface="Calibri"/>
              <a:cs typeface="Calibri"/>
            </a:rPr>
            <a:t>Director de Finanzas</a:t>
          </a:r>
        </a:p>
      </xdr:txBody>
    </xdr:sp>
    <xdr:clientData/>
  </xdr:twoCellAnchor>
  <xdr:twoCellAnchor>
    <xdr:from>
      <xdr:col>0</xdr:col>
      <xdr:colOff>19050</xdr:colOff>
      <xdr:row>474</xdr:row>
      <xdr:rowOff>228600</xdr:rowOff>
    </xdr:from>
    <xdr:to>
      <xdr:col>3</xdr:col>
      <xdr:colOff>19050</xdr:colOff>
      <xdr:row>474</xdr:row>
      <xdr:rowOff>1390650</xdr:rowOff>
    </xdr:to>
    <xdr:sp macro="" textlink="">
      <xdr:nvSpPr>
        <xdr:cNvPr id="3086" name="CuadroTexto 10"/>
        <xdr:cNvSpPr txBox="1">
          <a:spLocks/>
        </xdr:cNvSpPr>
      </xdr:nvSpPr>
      <xdr:spPr bwMode="auto">
        <a:xfrm>
          <a:off x="19050" y="629707275"/>
          <a:ext cx="2286000" cy="1162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100" b="1" i="0" u="none" strike="noStrike" baseline="0">
              <a:solidFill>
                <a:srgbClr val="000000"/>
              </a:solidFill>
              <a:latin typeface="Calibri"/>
              <a:cs typeface="Calibri"/>
            </a:rPr>
            <a:t>Elaborado por:</a:t>
          </a:r>
          <a:endParaRPr lang="es-MX" sz="1100" b="0" i="0" u="none" strike="noStrike" baseline="0">
            <a:solidFill>
              <a:srgbClr val="000000"/>
            </a:solidFill>
            <a:latin typeface="Calibri"/>
            <a:cs typeface="Calibri"/>
          </a:endParaRPr>
        </a:p>
        <a:p>
          <a:pPr algn="l" rtl="0">
            <a:defRPr sz="1000"/>
          </a:pPr>
          <a:r>
            <a:rPr lang="es-MX" sz="1100" b="0" i="0" u="none" strike="noStrike" baseline="0">
              <a:solidFill>
                <a:srgbClr val="000000"/>
              </a:solidFill>
              <a:latin typeface="Calibri"/>
              <a:cs typeface="Calibri"/>
            </a:rPr>
            <a:t>_____________________                </a:t>
          </a:r>
          <a:r>
            <a:rPr lang="es-MX" sz="1100" b="1" i="0" u="none" strike="noStrike" baseline="0">
              <a:solidFill>
                <a:srgbClr val="000000"/>
              </a:solidFill>
              <a:latin typeface="Calibri"/>
              <a:cs typeface="Calibri"/>
            </a:rPr>
            <a:t>C.P. Hugo Eduardo Contreras Nava. </a:t>
          </a:r>
          <a:r>
            <a:rPr lang="es-MX" sz="1100" b="0" i="0" u="none" strike="noStrike" baseline="0">
              <a:solidFill>
                <a:srgbClr val="000000"/>
              </a:solidFill>
              <a:latin typeface="Calibri"/>
              <a:cs typeface="Calibri"/>
            </a:rPr>
            <a:t>Jefe del Departamento de Contabilidad General </a:t>
          </a:r>
        </a:p>
      </xdr:txBody>
    </xdr:sp>
    <xdr:clientData/>
  </xdr:twoCellAnchor>
  <xdr:twoCellAnchor>
    <xdr:from>
      <xdr:col>0</xdr:col>
      <xdr:colOff>8963025</xdr:colOff>
      <xdr:row>495</xdr:row>
      <xdr:rowOff>133350</xdr:rowOff>
    </xdr:from>
    <xdr:to>
      <xdr:col>2</xdr:col>
      <xdr:colOff>209550</xdr:colOff>
      <xdr:row>504</xdr:row>
      <xdr:rowOff>38100</xdr:rowOff>
    </xdr:to>
    <xdr:sp macro="" textlink="">
      <xdr:nvSpPr>
        <xdr:cNvPr id="3084" name="CuadroTexto 13"/>
        <xdr:cNvSpPr txBox="1">
          <a:spLocks/>
        </xdr:cNvSpPr>
      </xdr:nvSpPr>
      <xdr:spPr bwMode="auto">
        <a:xfrm>
          <a:off x="8963025" y="636660525"/>
          <a:ext cx="1981200" cy="1619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s-MX" sz="1100" b="1" i="0" u="none" strike="noStrike" baseline="0">
              <a:solidFill>
                <a:srgbClr val="000000"/>
              </a:solidFill>
              <a:latin typeface="Calibri"/>
              <a:cs typeface="Calibri"/>
            </a:rPr>
            <a:t>Vo. Bo. por:</a:t>
          </a:r>
          <a:endParaRPr lang="es-MX" sz="1100" b="0" i="0" u="none" strike="noStrike" baseline="0">
            <a:solidFill>
              <a:srgbClr val="000000"/>
            </a:solidFill>
            <a:latin typeface="Calibri"/>
            <a:cs typeface="Calibri"/>
          </a:endParaRPr>
        </a:p>
        <a:p>
          <a:pPr algn="l" rtl="0">
            <a:defRPr sz="1000"/>
          </a:pPr>
          <a:r>
            <a:rPr lang="es-MX" sz="1100" b="0" i="0" u="none" strike="noStrike" baseline="0">
              <a:solidFill>
                <a:srgbClr val="000000"/>
              </a:solidFill>
              <a:latin typeface="Calibri"/>
              <a:cs typeface="Calibri"/>
            </a:rPr>
            <a:t>_____________________     </a:t>
          </a:r>
          <a:r>
            <a:rPr lang="es-MX" sz="1100" b="1" i="0" u="none" strike="noStrike" baseline="0">
              <a:solidFill>
                <a:srgbClr val="000000"/>
              </a:solidFill>
              <a:latin typeface="Calibri"/>
              <a:cs typeface="Calibri"/>
            </a:rPr>
            <a:t>L.C. Jorge Issac Pérez Salas</a:t>
          </a:r>
          <a:r>
            <a:rPr lang="es-MX" sz="1100" b="0" i="0" u="none" strike="noStrike" baseline="0">
              <a:solidFill>
                <a:srgbClr val="000000"/>
              </a:solidFill>
              <a:latin typeface="Calibri"/>
              <a:cs typeface="Calibri"/>
            </a:rPr>
            <a:t>        Contralor General</a:t>
          </a:r>
        </a:p>
      </xdr:txBody>
    </xdr:sp>
    <xdr:clientData/>
  </xdr:twoCellAnchor>
  <xdr:twoCellAnchor>
    <xdr:from>
      <xdr:col>0</xdr:col>
      <xdr:colOff>0</xdr:colOff>
      <xdr:row>485</xdr:row>
      <xdr:rowOff>161925</xdr:rowOff>
    </xdr:from>
    <xdr:to>
      <xdr:col>3</xdr:col>
      <xdr:colOff>47625</xdr:colOff>
      <xdr:row>494</xdr:row>
      <xdr:rowOff>0</xdr:rowOff>
    </xdr:to>
    <xdr:sp macro="" textlink="">
      <xdr:nvSpPr>
        <xdr:cNvPr id="3083" name="CuadroTexto 14"/>
        <xdr:cNvSpPr txBox="1">
          <a:spLocks/>
        </xdr:cNvSpPr>
      </xdr:nvSpPr>
      <xdr:spPr bwMode="auto">
        <a:xfrm>
          <a:off x="0" y="634784100"/>
          <a:ext cx="2333625" cy="1552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100" b="1" i="0" u="none" strike="noStrike" baseline="0">
              <a:solidFill>
                <a:srgbClr val="000000"/>
              </a:solidFill>
              <a:latin typeface="Calibri"/>
              <a:cs typeface="Calibri"/>
            </a:rPr>
            <a:t>Aprobado por:</a:t>
          </a:r>
          <a:endParaRPr lang="es-MX" sz="1100" b="0" i="0" u="none" strike="noStrike" baseline="0">
            <a:solidFill>
              <a:srgbClr val="000000"/>
            </a:solidFill>
            <a:latin typeface="Calibri"/>
            <a:cs typeface="Calibri"/>
          </a:endParaRPr>
        </a:p>
        <a:p>
          <a:pPr algn="l" rtl="0">
            <a:defRPr sz="1000"/>
          </a:pPr>
          <a:r>
            <a:rPr lang="es-MX" sz="1100" b="0" i="0" u="none" strike="noStrike" baseline="0">
              <a:solidFill>
                <a:srgbClr val="000000"/>
              </a:solidFill>
              <a:latin typeface="Calibri"/>
              <a:cs typeface="Calibri"/>
            </a:rPr>
            <a:t>_____________________</a:t>
          </a:r>
        </a:p>
        <a:p>
          <a:pPr algn="l" rtl="0">
            <a:defRPr sz="1000"/>
          </a:pPr>
          <a:r>
            <a:rPr lang="es-MX" sz="1100" b="0" i="0" u="none" strike="noStrike" baseline="0">
              <a:solidFill>
                <a:srgbClr val="000000"/>
              </a:solidFill>
              <a:latin typeface="Calibri"/>
              <a:cs typeface="Calibri"/>
            </a:rPr>
            <a:t> </a:t>
          </a:r>
          <a:r>
            <a:rPr lang="es-MX" sz="1100" b="1" i="0" u="none" strike="noStrike" baseline="0">
              <a:solidFill>
                <a:srgbClr val="000000"/>
              </a:solidFill>
              <a:latin typeface="Calibri"/>
              <a:cs typeface="Calibri"/>
            </a:rPr>
            <a:t>C.P. Hugo Lozano Hernández</a:t>
          </a:r>
        </a:p>
        <a:p>
          <a:pPr algn="l" rtl="0">
            <a:defRPr sz="1000"/>
          </a:pPr>
          <a:r>
            <a:rPr lang="es-MX" sz="1100" b="1" i="0" u="none" strike="noStrike" baseline="0">
              <a:solidFill>
                <a:srgbClr val="000000"/>
              </a:solidFill>
              <a:latin typeface="Calibri"/>
              <a:cs typeface="Calibri"/>
            </a:rPr>
            <a:t> </a:t>
          </a:r>
          <a:r>
            <a:rPr lang="es-MX" sz="1100" b="0" i="0" u="none" strike="noStrike" baseline="0">
              <a:solidFill>
                <a:srgbClr val="000000"/>
              </a:solidFill>
              <a:latin typeface="Calibri"/>
              <a:cs typeface="Calibri"/>
            </a:rPr>
            <a:t>Director General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5"/>
  <sheetViews>
    <sheetView workbookViewId="0">
      <selection activeCell="M669" sqref="M669"/>
    </sheetView>
  </sheetViews>
  <sheetFormatPr baseColWidth="10" defaultRowHeight="15" x14ac:dyDescent="0.25"/>
  <cols>
    <col min="1" max="1" width="11.42578125" customWidth="1"/>
    <col min="2" max="2" width="19.28515625" customWidth="1"/>
    <col min="3" max="3" width="6.7109375" customWidth="1"/>
    <col min="4" max="4" width="8.28515625" customWidth="1"/>
    <col min="5" max="5" width="6.7109375" customWidth="1"/>
    <col min="6" max="6" width="8.7109375" customWidth="1"/>
    <col min="7" max="7" width="6.7109375" customWidth="1"/>
    <col min="8" max="8" width="8.7109375" customWidth="1"/>
    <col min="9" max="10" width="15.7109375" customWidth="1"/>
    <col min="11" max="11" width="6.7109375" customWidth="1"/>
    <col min="12" max="12" width="8.7109375" customWidth="1"/>
    <col min="13" max="13" width="8.28515625" customWidth="1"/>
  </cols>
  <sheetData>
    <row r="1" spans="1:14" s="1" customFormat="1" x14ac:dyDescent="0.25">
      <c r="A1" s="441" t="s">
        <v>0</v>
      </c>
      <c r="B1" s="441"/>
      <c r="C1" s="441"/>
      <c r="D1" s="441"/>
      <c r="E1" s="441"/>
      <c r="F1" s="441"/>
      <c r="G1" s="441"/>
      <c r="H1" s="441"/>
      <c r="I1" s="441"/>
      <c r="J1" s="441"/>
      <c r="K1" s="441"/>
      <c r="L1" s="441"/>
      <c r="M1" s="441"/>
      <c r="N1" s="441"/>
    </row>
    <row r="2" spans="1:14" s="1" customFormat="1" ht="15.75" customHeight="1" x14ac:dyDescent="0.25">
      <c r="A2" s="441" t="s">
        <v>78</v>
      </c>
      <c r="B2" s="441"/>
      <c r="C2" s="441"/>
      <c r="D2" s="441"/>
      <c r="E2" s="441"/>
      <c r="F2" s="441"/>
      <c r="G2" s="441"/>
      <c r="H2" s="441"/>
      <c r="I2" s="441"/>
      <c r="J2" s="441"/>
      <c r="K2" s="441"/>
      <c r="L2" s="441"/>
      <c r="M2" s="441"/>
      <c r="N2" s="441"/>
    </row>
    <row r="3" spans="1:14" s="1" customFormat="1" ht="18" customHeight="1" x14ac:dyDescent="0.25">
      <c r="A3" s="442" t="s">
        <v>650</v>
      </c>
      <c r="B3" s="442"/>
      <c r="C3" s="442"/>
      <c r="D3" s="442"/>
      <c r="E3" s="442"/>
      <c r="F3" s="442"/>
      <c r="G3" s="442"/>
      <c r="H3" s="442"/>
      <c r="I3" s="442"/>
      <c r="J3" s="442"/>
      <c r="K3" s="442"/>
      <c r="L3" s="442"/>
      <c r="M3" s="442"/>
      <c r="N3" s="442"/>
    </row>
    <row r="4" spans="1:14" s="1" customFormat="1" ht="18" customHeight="1" x14ac:dyDescent="0.25">
      <c r="A4" s="442" t="s">
        <v>656</v>
      </c>
      <c r="B4" s="442"/>
      <c r="C4" s="442"/>
      <c r="D4" s="442"/>
      <c r="E4" s="442"/>
      <c r="F4" s="442"/>
      <c r="G4" s="442"/>
      <c r="H4" s="442"/>
      <c r="I4" s="442"/>
      <c r="J4" s="442"/>
      <c r="K4" s="442"/>
      <c r="L4" s="442"/>
      <c r="M4" s="442"/>
      <c r="N4" s="442"/>
    </row>
    <row r="5" spans="1:14" s="1" customFormat="1" ht="27.75" customHeight="1" x14ac:dyDescent="0.25">
      <c r="A5" s="441" t="s">
        <v>79</v>
      </c>
      <c r="B5" s="441"/>
      <c r="C5" s="441"/>
      <c r="D5" s="441"/>
      <c r="E5" s="441"/>
      <c r="F5" s="441"/>
      <c r="G5" s="441"/>
      <c r="H5" s="441"/>
      <c r="I5" s="441"/>
      <c r="J5" s="441"/>
      <c r="K5" s="441"/>
      <c r="L5" s="441"/>
      <c r="M5" s="441"/>
      <c r="N5" s="441"/>
    </row>
    <row r="6" spans="1:14" s="1" customFormat="1" x14ac:dyDescent="0.25"/>
    <row r="7" spans="1:14" s="1" customFormat="1" ht="18" customHeight="1" x14ac:dyDescent="0.25">
      <c r="A7" s="31" t="s">
        <v>80</v>
      </c>
      <c r="E7" s="228"/>
    </row>
    <row r="8" spans="1:14" s="1" customFormat="1" ht="48" customHeight="1" x14ac:dyDescent="0.25">
      <c r="A8" s="41" t="s">
        <v>82</v>
      </c>
      <c r="B8" s="40"/>
    </row>
    <row r="9" spans="1:14" ht="52.5" customHeight="1" x14ac:dyDescent="0.25">
      <c r="A9" s="443" t="s">
        <v>81</v>
      </c>
      <c r="B9" s="443"/>
      <c r="C9" s="443"/>
      <c r="D9" s="443"/>
      <c r="E9" s="443"/>
      <c r="F9" s="443"/>
      <c r="G9" s="443"/>
      <c r="H9" s="443"/>
      <c r="I9" s="443"/>
      <c r="J9" s="443"/>
      <c r="K9" s="443"/>
      <c r="L9" s="443"/>
      <c r="M9" s="443"/>
      <c r="N9" s="443"/>
    </row>
    <row r="10" spans="1:14" ht="22.5" customHeight="1" x14ac:dyDescent="0.25">
      <c r="A10" s="30"/>
      <c r="B10" s="30"/>
      <c r="C10" s="30"/>
      <c r="D10" s="30"/>
      <c r="E10" s="30"/>
      <c r="F10" s="30"/>
      <c r="G10" s="30"/>
      <c r="H10" s="30"/>
      <c r="I10" s="30"/>
      <c r="J10" s="30"/>
      <c r="K10" s="30"/>
    </row>
    <row r="11" spans="1:14" s="1" customFormat="1" ht="24.75" customHeight="1" x14ac:dyDescent="0.25">
      <c r="A11" s="475" t="s">
        <v>1</v>
      </c>
      <c r="B11" s="475"/>
      <c r="C11" s="475"/>
      <c r="D11" s="475"/>
      <c r="E11" s="475"/>
      <c r="F11" s="475"/>
      <c r="G11" s="475"/>
      <c r="H11" s="475"/>
      <c r="I11" s="475"/>
      <c r="J11" s="475"/>
      <c r="K11" s="475"/>
      <c r="L11" s="475"/>
      <c r="M11" s="475"/>
      <c r="N11" s="475"/>
    </row>
    <row r="12" spans="1:14" s="1" customFormat="1" ht="24.75" customHeight="1" thickBot="1" x14ac:dyDescent="0.3">
      <c r="A12" s="291"/>
      <c r="B12" s="291"/>
      <c r="C12" s="291"/>
      <c r="D12" s="291"/>
      <c r="E12" s="291"/>
      <c r="F12" s="291"/>
      <c r="G12" s="291"/>
      <c r="H12" s="291"/>
      <c r="I12" s="291"/>
      <c r="J12" s="291"/>
      <c r="K12" s="291"/>
    </row>
    <row r="13" spans="1:14" ht="26.25" customHeight="1" thickBot="1" x14ac:dyDescent="0.3">
      <c r="A13" s="2" t="s">
        <v>2</v>
      </c>
      <c r="B13" s="476" t="s">
        <v>3</v>
      </c>
      <c r="C13" s="477"/>
      <c r="D13" s="477"/>
      <c r="E13" s="477"/>
      <c r="F13" s="477"/>
      <c r="G13" s="477"/>
      <c r="H13" s="478"/>
      <c r="I13" s="26" t="s">
        <v>4</v>
      </c>
      <c r="J13" s="4" t="s">
        <v>5</v>
      </c>
      <c r="K13" s="479" t="s">
        <v>6</v>
      </c>
      <c r="L13" s="480"/>
      <c r="M13" s="480"/>
      <c r="N13" s="481"/>
    </row>
    <row r="14" spans="1:14" ht="36" x14ac:dyDescent="0.25">
      <c r="A14" s="27" t="s">
        <v>7</v>
      </c>
      <c r="B14" s="482" t="s">
        <v>8</v>
      </c>
      <c r="C14" s="483"/>
      <c r="D14" s="483"/>
      <c r="E14" s="483"/>
      <c r="F14" s="483"/>
      <c r="G14" s="483"/>
      <c r="H14" s="484"/>
      <c r="I14" s="98">
        <f>SUM(I15:I15)</f>
        <v>101946.6</v>
      </c>
      <c r="J14" s="97">
        <v>1</v>
      </c>
      <c r="K14" s="485"/>
      <c r="L14" s="486"/>
      <c r="M14" s="486"/>
      <c r="N14" s="487"/>
    </row>
    <row r="15" spans="1:14" ht="46.5" customHeight="1" x14ac:dyDescent="0.25">
      <c r="A15" s="28" t="s">
        <v>9</v>
      </c>
      <c r="B15" s="466" t="s">
        <v>8</v>
      </c>
      <c r="C15" s="467"/>
      <c r="D15" s="467"/>
      <c r="E15" s="467"/>
      <c r="F15" s="467"/>
      <c r="G15" s="467"/>
      <c r="H15" s="468"/>
      <c r="I15" s="96">
        <v>101946.6</v>
      </c>
      <c r="J15" s="97">
        <v>1</v>
      </c>
      <c r="K15" s="488" t="s">
        <v>634</v>
      </c>
      <c r="L15" s="488"/>
      <c r="M15" s="488"/>
      <c r="N15" s="489"/>
    </row>
    <row r="16" spans="1:14" ht="43.5" customHeight="1" x14ac:dyDescent="0.25">
      <c r="A16" s="5" t="s">
        <v>10</v>
      </c>
      <c r="B16" s="461" t="s">
        <v>11</v>
      </c>
      <c r="C16" s="462"/>
      <c r="D16" s="462"/>
      <c r="E16" s="462"/>
      <c r="F16" s="462"/>
      <c r="G16" s="462"/>
      <c r="H16" s="463"/>
      <c r="I16" s="98">
        <f>SUM(I17)</f>
        <v>741464152.63</v>
      </c>
      <c r="J16" s="97">
        <v>1</v>
      </c>
      <c r="K16" s="464"/>
      <c r="L16" s="464"/>
      <c r="M16" s="464"/>
      <c r="N16" s="465"/>
    </row>
    <row r="17" spans="1:14" ht="85.5" customHeight="1" x14ac:dyDescent="0.25">
      <c r="A17" s="29" t="s">
        <v>12</v>
      </c>
      <c r="B17" s="466" t="s">
        <v>11</v>
      </c>
      <c r="C17" s="467"/>
      <c r="D17" s="467"/>
      <c r="E17" s="467"/>
      <c r="F17" s="467"/>
      <c r="G17" s="467"/>
      <c r="H17" s="468"/>
      <c r="I17" s="96">
        <v>741464152.63</v>
      </c>
      <c r="J17" s="97">
        <v>1</v>
      </c>
      <c r="K17" s="469" t="s">
        <v>13</v>
      </c>
      <c r="L17" s="470"/>
      <c r="M17" s="470"/>
      <c r="N17" s="471"/>
    </row>
    <row r="18" spans="1:14" ht="20.25" customHeight="1" thickBot="1" x14ac:dyDescent="0.3">
      <c r="A18" s="61"/>
      <c r="B18" s="62" t="s">
        <v>14</v>
      </c>
      <c r="C18" s="63"/>
      <c r="D18" s="63"/>
      <c r="E18" s="63"/>
      <c r="F18" s="63"/>
      <c r="G18" s="63"/>
      <c r="H18" s="64"/>
      <c r="I18" s="65">
        <f>I14+I16</f>
        <v>741566099.23000002</v>
      </c>
      <c r="J18" s="66"/>
      <c r="K18" s="472"/>
      <c r="L18" s="472"/>
      <c r="M18" s="472"/>
      <c r="N18" s="473"/>
    </row>
    <row r="19" spans="1:14" ht="16.5" customHeight="1" x14ac:dyDescent="0.25">
      <c r="A19" s="474"/>
      <c r="B19" s="474"/>
      <c r="C19" s="474"/>
      <c r="D19" s="474"/>
      <c r="E19" s="474"/>
      <c r="F19" s="283"/>
    </row>
    <row r="20" spans="1:14" ht="69.75" customHeight="1" x14ac:dyDescent="0.25">
      <c r="A20" s="444" t="s">
        <v>15</v>
      </c>
      <c r="B20" s="444"/>
      <c r="C20" s="444"/>
      <c r="D20" s="444"/>
      <c r="E20" s="444"/>
      <c r="F20" s="444"/>
      <c r="G20" s="444"/>
      <c r="H20" s="444"/>
      <c r="I20" s="444"/>
      <c r="J20" s="444"/>
      <c r="K20" s="444"/>
      <c r="L20" s="444"/>
      <c r="M20" s="444"/>
      <c r="N20" s="444"/>
    </row>
    <row r="21" spans="1:14" ht="15.75" thickBot="1" x14ac:dyDescent="0.3">
      <c r="A21" s="7"/>
      <c r="B21" s="8"/>
      <c r="C21" s="8"/>
      <c r="D21" s="8"/>
      <c r="E21" s="8"/>
      <c r="F21" s="8"/>
    </row>
    <row r="22" spans="1:14" ht="26.25" customHeight="1" thickBot="1" x14ac:dyDescent="0.3">
      <c r="A22" s="286" t="s">
        <v>2</v>
      </c>
      <c r="B22" s="445" t="s">
        <v>3</v>
      </c>
      <c r="C22" s="446"/>
      <c r="D22" s="446"/>
      <c r="E22" s="446"/>
      <c r="F22" s="446"/>
      <c r="G22" s="446"/>
      <c r="H22" s="447"/>
      <c r="I22" s="3" t="s">
        <v>4</v>
      </c>
      <c r="J22" s="4" t="s">
        <v>5</v>
      </c>
      <c r="K22" s="448" t="s">
        <v>6</v>
      </c>
      <c r="L22" s="449"/>
      <c r="M22" s="449"/>
      <c r="N22" s="450"/>
    </row>
    <row r="23" spans="1:14" ht="47.25" customHeight="1" x14ac:dyDescent="0.25">
      <c r="A23" s="9" t="s">
        <v>16</v>
      </c>
      <c r="B23" s="451" t="s">
        <v>17</v>
      </c>
      <c r="C23" s="452"/>
      <c r="D23" s="452"/>
      <c r="E23" s="452"/>
      <c r="F23" s="452"/>
      <c r="G23" s="452"/>
      <c r="H23" s="453"/>
      <c r="I23" s="10">
        <f>SUM(I24:I28)</f>
        <v>46354927</v>
      </c>
      <c r="J23" s="97">
        <v>1</v>
      </c>
      <c r="K23" s="454"/>
      <c r="L23" s="454"/>
      <c r="M23" s="454"/>
      <c r="N23" s="455"/>
    </row>
    <row r="24" spans="1:14" ht="29.25" customHeight="1" x14ac:dyDescent="0.25">
      <c r="A24" s="11" t="s">
        <v>18</v>
      </c>
      <c r="B24" s="456" t="s">
        <v>19</v>
      </c>
      <c r="C24" s="457"/>
      <c r="D24" s="457"/>
      <c r="E24" s="457"/>
      <c r="F24" s="457"/>
      <c r="G24" s="457"/>
      <c r="H24" s="458"/>
      <c r="I24" s="12">
        <v>0</v>
      </c>
      <c r="J24" s="12"/>
      <c r="K24" s="459"/>
      <c r="L24" s="459"/>
      <c r="M24" s="459"/>
      <c r="N24" s="460"/>
    </row>
    <row r="25" spans="1:14" ht="24" customHeight="1" x14ac:dyDescent="0.25">
      <c r="A25" s="11" t="s">
        <v>20</v>
      </c>
      <c r="B25" s="456" t="s">
        <v>21</v>
      </c>
      <c r="C25" s="457"/>
      <c r="D25" s="457"/>
      <c r="E25" s="457"/>
      <c r="F25" s="457"/>
      <c r="G25" s="457"/>
      <c r="H25" s="458"/>
      <c r="I25" s="12">
        <v>0</v>
      </c>
      <c r="J25" s="12"/>
      <c r="K25" s="459"/>
      <c r="L25" s="459"/>
      <c r="M25" s="459"/>
      <c r="N25" s="460"/>
    </row>
    <row r="26" spans="1:14" ht="25.5" customHeight="1" x14ac:dyDescent="0.25">
      <c r="A26" s="11" t="s">
        <v>22</v>
      </c>
      <c r="B26" s="456" t="s">
        <v>23</v>
      </c>
      <c r="C26" s="457"/>
      <c r="D26" s="457"/>
      <c r="E26" s="457"/>
      <c r="F26" s="457"/>
      <c r="G26" s="457"/>
      <c r="H26" s="458"/>
      <c r="I26" s="12">
        <v>0</v>
      </c>
      <c r="J26" s="12"/>
      <c r="K26" s="459"/>
      <c r="L26" s="459"/>
      <c r="M26" s="459"/>
      <c r="N26" s="460"/>
    </row>
    <row r="27" spans="1:14" ht="63" customHeight="1" x14ac:dyDescent="0.25">
      <c r="A27" s="11" t="s">
        <v>24</v>
      </c>
      <c r="B27" s="456" t="s">
        <v>25</v>
      </c>
      <c r="C27" s="457"/>
      <c r="D27" s="457"/>
      <c r="E27" s="457"/>
      <c r="F27" s="457"/>
      <c r="G27" s="457"/>
      <c r="H27" s="458"/>
      <c r="I27" s="12">
        <v>46354927</v>
      </c>
      <c r="J27" s="97">
        <v>1</v>
      </c>
      <c r="K27" s="459" t="s">
        <v>635</v>
      </c>
      <c r="L27" s="459"/>
      <c r="M27" s="459"/>
      <c r="N27" s="460"/>
    </row>
    <row r="28" spans="1:14" ht="32.25" customHeight="1" x14ac:dyDescent="0.25">
      <c r="A28" s="11" t="s">
        <v>26</v>
      </c>
      <c r="B28" s="456" t="s">
        <v>27</v>
      </c>
      <c r="C28" s="457"/>
      <c r="D28" s="457"/>
      <c r="E28" s="457"/>
      <c r="F28" s="457"/>
      <c r="G28" s="457"/>
      <c r="H28" s="458"/>
      <c r="I28" s="12">
        <v>0</v>
      </c>
      <c r="J28" s="12"/>
      <c r="K28" s="459"/>
      <c r="L28" s="459"/>
      <c r="M28" s="459"/>
      <c r="N28" s="460"/>
    </row>
    <row r="29" spans="1:14" ht="45.75" customHeight="1" x14ac:dyDescent="0.25">
      <c r="A29" s="9" t="s">
        <v>28</v>
      </c>
      <c r="B29" s="492" t="s">
        <v>29</v>
      </c>
      <c r="C29" s="493"/>
      <c r="D29" s="493"/>
      <c r="E29" s="493"/>
      <c r="F29" s="493"/>
      <c r="G29" s="493"/>
      <c r="H29" s="494"/>
      <c r="I29" s="14">
        <f>SUM(I30:I33)</f>
        <v>33681818</v>
      </c>
      <c r="J29" s="97">
        <v>1</v>
      </c>
      <c r="K29" s="459"/>
      <c r="L29" s="459"/>
      <c r="M29" s="459"/>
      <c r="N29" s="460"/>
    </row>
    <row r="30" spans="1:14" ht="31.5" customHeight="1" x14ac:dyDescent="0.25">
      <c r="A30" s="11" t="s">
        <v>30</v>
      </c>
      <c r="B30" s="495" t="s">
        <v>31</v>
      </c>
      <c r="C30" s="496"/>
      <c r="D30" s="496"/>
      <c r="E30" s="496"/>
      <c r="F30" s="496"/>
      <c r="G30" s="496"/>
      <c r="H30" s="497"/>
      <c r="I30" s="12">
        <v>0</v>
      </c>
      <c r="J30" s="12"/>
      <c r="K30" s="459"/>
      <c r="L30" s="459"/>
      <c r="M30" s="459"/>
      <c r="N30" s="460"/>
    </row>
    <row r="31" spans="1:14" ht="30.75" customHeight="1" x14ac:dyDescent="0.25">
      <c r="A31" s="11" t="s">
        <v>32</v>
      </c>
      <c r="B31" s="456" t="s">
        <v>731</v>
      </c>
      <c r="C31" s="457"/>
      <c r="D31" s="457"/>
      <c r="E31" s="457"/>
      <c r="F31" s="457"/>
      <c r="G31" s="457"/>
      <c r="H31" s="458"/>
      <c r="I31" s="12">
        <v>33681818</v>
      </c>
      <c r="J31" s="97">
        <v>1</v>
      </c>
      <c r="K31" s="459" t="s">
        <v>636</v>
      </c>
      <c r="L31" s="459"/>
      <c r="M31" s="459"/>
      <c r="N31" s="460"/>
    </row>
    <row r="32" spans="1:14" ht="32.25" customHeight="1" x14ac:dyDescent="0.25">
      <c r="A32" s="11" t="s">
        <v>33</v>
      </c>
      <c r="B32" s="456" t="s">
        <v>34</v>
      </c>
      <c r="C32" s="457"/>
      <c r="D32" s="457"/>
      <c r="E32" s="457"/>
      <c r="F32" s="457"/>
      <c r="G32" s="457"/>
      <c r="H32" s="458"/>
      <c r="I32" s="12">
        <v>0</v>
      </c>
      <c r="J32" s="12"/>
      <c r="K32" s="459"/>
      <c r="L32" s="459"/>
      <c r="M32" s="459"/>
      <c r="N32" s="460"/>
    </row>
    <row r="33" spans="1:14" ht="41.25" customHeight="1" x14ac:dyDescent="0.25">
      <c r="A33" s="15" t="s">
        <v>35</v>
      </c>
      <c r="B33" s="456" t="s">
        <v>36</v>
      </c>
      <c r="C33" s="457"/>
      <c r="D33" s="457"/>
      <c r="E33" s="457"/>
      <c r="F33" s="457"/>
      <c r="G33" s="457"/>
      <c r="H33" s="458"/>
      <c r="I33" s="16">
        <v>0</v>
      </c>
      <c r="J33" s="16"/>
      <c r="K33" s="490"/>
      <c r="L33" s="490"/>
      <c r="M33" s="490"/>
      <c r="N33" s="491"/>
    </row>
    <row r="34" spans="1:14" ht="25.5" customHeight="1" x14ac:dyDescent="0.25">
      <c r="A34" s="290"/>
      <c r="B34" s="506" t="s">
        <v>14</v>
      </c>
      <c r="C34" s="506"/>
      <c r="D34" s="506"/>
      <c r="E34" s="506"/>
      <c r="F34" s="506"/>
      <c r="G34" s="506"/>
      <c r="H34" s="506"/>
      <c r="I34" s="229">
        <f>I29+I23</f>
        <v>80036745</v>
      </c>
      <c r="J34" s="229"/>
      <c r="K34" s="507"/>
      <c r="L34" s="507"/>
      <c r="M34" s="507"/>
      <c r="N34" s="507"/>
    </row>
    <row r="35" spans="1:14" ht="63.75" customHeight="1" x14ac:dyDescent="0.25">
      <c r="A35" s="508" t="s">
        <v>37</v>
      </c>
      <c r="B35" s="508"/>
      <c r="C35" s="508"/>
      <c r="D35" s="508"/>
      <c r="E35" s="508"/>
      <c r="F35" s="508"/>
      <c r="G35" s="508"/>
      <c r="H35" s="508"/>
      <c r="I35" s="508"/>
      <c r="J35" s="508"/>
      <c r="K35" s="508"/>
      <c r="L35" s="508"/>
      <c r="M35" s="508"/>
      <c r="N35" s="508"/>
    </row>
    <row r="36" spans="1:14" ht="15.75" thickBot="1" x14ac:dyDescent="0.3"/>
    <row r="37" spans="1:14" ht="26.25" customHeight="1" thickBot="1" x14ac:dyDescent="0.3">
      <c r="A37" s="254" t="s">
        <v>2</v>
      </c>
      <c r="B37" s="509" t="s">
        <v>3</v>
      </c>
      <c r="C37" s="510"/>
      <c r="D37" s="510"/>
      <c r="E37" s="510"/>
      <c r="F37" s="510"/>
      <c r="G37" s="510"/>
      <c r="H37" s="511"/>
      <c r="I37" s="3" t="s">
        <v>4</v>
      </c>
      <c r="J37" s="4" t="s">
        <v>5</v>
      </c>
      <c r="K37" s="479" t="s">
        <v>6</v>
      </c>
      <c r="L37" s="480"/>
      <c r="M37" s="480"/>
      <c r="N37" s="481"/>
    </row>
    <row r="38" spans="1:14" ht="27.75" customHeight="1" x14ac:dyDescent="0.25">
      <c r="A38" s="17" t="s">
        <v>38</v>
      </c>
      <c r="B38" s="512" t="s">
        <v>39</v>
      </c>
      <c r="C38" s="513"/>
      <c r="D38" s="513"/>
      <c r="E38" s="513"/>
      <c r="F38" s="513"/>
      <c r="G38" s="513"/>
      <c r="H38" s="514"/>
      <c r="I38" s="18">
        <f>SUM(I39:I40)</f>
        <v>0</v>
      </c>
      <c r="J38" s="287"/>
      <c r="K38" s="515"/>
      <c r="L38" s="515"/>
      <c r="M38" s="515"/>
      <c r="N38" s="516"/>
    </row>
    <row r="39" spans="1:14" ht="30" customHeight="1" x14ac:dyDescent="0.25">
      <c r="A39" s="19" t="s">
        <v>40</v>
      </c>
      <c r="B39" s="500" t="s">
        <v>41</v>
      </c>
      <c r="C39" s="501"/>
      <c r="D39" s="501"/>
      <c r="E39" s="501"/>
      <c r="F39" s="501"/>
      <c r="G39" s="501"/>
      <c r="H39" s="502"/>
      <c r="I39" s="36">
        <v>0</v>
      </c>
      <c r="J39" s="21"/>
      <c r="K39" s="498"/>
      <c r="L39" s="498"/>
      <c r="M39" s="498"/>
      <c r="N39" s="499"/>
    </row>
    <row r="40" spans="1:14" ht="23.25" customHeight="1" x14ac:dyDescent="0.25">
      <c r="A40" s="19" t="s">
        <v>42</v>
      </c>
      <c r="B40" s="500" t="s">
        <v>43</v>
      </c>
      <c r="C40" s="501"/>
      <c r="D40" s="501"/>
      <c r="E40" s="501"/>
      <c r="F40" s="501"/>
      <c r="G40" s="501"/>
      <c r="H40" s="502"/>
      <c r="I40" s="38">
        <v>0</v>
      </c>
      <c r="J40" s="21"/>
      <c r="K40" s="498"/>
      <c r="L40" s="498"/>
      <c r="M40" s="498"/>
      <c r="N40" s="499"/>
    </row>
    <row r="41" spans="1:14" ht="23.25" customHeight="1" x14ac:dyDescent="0.25">
      <c r="A41" s="5" t="s">
        <v>44</v>
      </c>
      <c r="B41" s="503" t="s">
        <v>45</v>
      </c>
      <c r="C41" s="504"/>
      <c r="D41" s="504"/>
      <c r="E41" s="504"/>
      <c r="F41" s="504"/>
      <c r="G41" s="504"/>
      <c r="H41" s="505"/>
      <c r="I41" s="39">
        <f>SUM(I42:I46)</f>
        <v>0</v>
      </c>
      <c r="J41" s="21"/>
      <c r="K41" s="498"/>
      <c r="L41" s="498"/>
      <c r="M41" s="498"/>
      <c r="N41" s="499"/>
    </row>
    <row r="42" spans="1:14" ht="27.75" customHeight="1" x14ac:dyDescent="0.25">
      <c r="A42" s="6" t="s">
        <v>46</v>
      </c>
      <c r="B42" s="466" t="s">
        <v>47</v>
      </c>
      <c r="C42" s="467"/>
      <c r="D42" s="467"/>
      <c r="E42" s="467"/>
      <c r="F42" s="467"/>
      <c r="G42" s="467"/>
      <c r="H42" s="468"/>
      <c r="I42" s="36">
        <v>0</v>
      </c>
      <c r="J42" s="20"/>
      <c r="K42" s="498"/>
      <c r="L42" s="498"/>
      <c r="M42" s="498"/>
      <c r="N42" s="499"/>
    </row>
    <row r="43" spans="1:14" ht="27.75" customHeight="1" x14ac:dyDescent="0.25">
      <c r="A43" s="6" t="s">
        <v>48</v>
      </c>
      <c r="B43" s="466" t="s">
        <v>49</v>
      </c>
      <c r="C43" s="467"/>
      <c r="D43" s="467"/>
      <c r="E43" s="467"/>
      <c r="F43" s="467"/>
      <c r="G43" s="467"/>
      <c r="H43" s="468"/>
      <c r="I43" s="36">
        <v>0</v>
      </c>
      <c r="J43" s="20"/>
      <c r="K43" s="498"/>
      <c r="L43" s="498"/>
      <c r="M43" s="498"/>
      <c r="N43" s="499"/>
    </row>
    <row r="44" spans="1:14" ht="29.25" customHeight="1" x14ac:dyDescent="0.25">
      <c r="A44" s="6" t="s">
        <v>50</v>
      </c>
      <c r="B44" s="466" t="s">
        <v>51</v>
      </c>
      <c r="C44" s="467"/>
      <c r="D44" s="467"/>
      <c r="E44" s="467"/>
      <c r="F44" s="467"/>
      <c r="G44" s="467"/>
      <c r="H44" s="468"/>
      <c r="I44" s="36">
        <v>0</v>
      </c>
      <c r="J44" s="20"/>
      <c r="K44" s="498"/>
      <c r="L44" s="498"/>
      <c r="M44" s="498"/>
      <c r="N44" s="499"/>
    </row>
    <row r="45" spans="1:14" ht="36" customHeight="1" x14ac:dyDescent="0.25">
      <c r="A45" s="6" t="s">
        <v>52</v>
      </c>
      <c r="B45" s="466" t="s">
        <v>53</v>
      </c>
      <c r="C45" s="467"/>
      <c r="D45" s="467"/>
      <c r="E45" s="467"/>
      <c r="F45" s="467"/>
      <c r="G45" s="467"/>
      <c r="H45" s="468"/>
      <c r="I45" s="36">
        <v>0</v>
      </c>
      <c r="J45" s="20"/>
      <c r="K45" s="498"/>
      <c r="L45" s="498"/>
      <c r="M45" s="498"/>
      <c r="N45" s="499"/>
    </row>
    <row r="46" spans="1:14" ht="31.5" customHeight="1" x14ac:dyDescent="0.25">
      <c r="A46" s="6" t="s">
        <v>54</v>
      </c>
      <c r="B46" s="466" t="s">
        <v>55</v>
      </c>
      <c r="C46" s="467"/>
      <c r="D46" s="467"/>
      <c r="E46" s="467"/>
      <c r="F46" s="467"/>
      <c r="G46" s="467"/>
      <c r="H46" s="468"/>
      <c r="I46" s="36">
        <v>0</v>
      </c>
      <c r="J46" s="20"/>
      <c r="K46" s="498"/>
      <c r="L46" s="498"/>
      <c r="M46" s="498"/>
      <c r="N46" s="499"/>
    </row>
    <row r="47" spans="1:14" ht="33.75" customHeight="1" x14ac:dyDescent="0.25">
      <c r="A47" s="5" t="s">
        <v>56</v>
      </c>
      <c r="B47" s="461" t="s">
        <v>57</v>
      </c>
      <c r="C47" s="462"/>
      <c r="D47" s="462"/>
      <c r="E47" s="462"/>
      <c r="F47" s="462"/>
      <c r="G47" s="462"/>
      <c r="H47" s="463"/>
      <c r="I47" s="34">
        <f>SUM(I48)</f>
        <v>0</v>
      </c>
      <c r="J47" s="20"/>
      <c r="K47" s="498"/>
      <c r="L47" s="498"/>
      <c r="M47" s="498"/>
      <c r="N47" s="499"/>
    </row>
    <row r="48" spans="1:14" ht="33" customHeight="1" x14ac:dyDescent="0.25">
      <c r="A48" s="6" t="s">
        <v>58</v>
      </c>
      <c r="B48" s="466" t="s">
        <v>57</v>
      </c>
      <c r="C48" s="467"/>
      <c r="D48" s="467"/>
      <c r="E48" s="467"/>
      <c r="F48" s="467"/>
      <c r="G48" s="467"/>
      <c r="H48" s="468"/>
      <c r="I48" s="36">
        <v>0</v>
      </c>
      <c r="J48" s="20"/>
      <c r="K48" s="498"/>
      <c r="L48" s="498"/>
      <c r="M48" s="498"/>
      <c r="N48" s="499"/>
    </row>
    <row r="49" spans="1:14" ht="30" customHeight="1" x14ac:dyDescent="0.25">
      <c r="A49" s="5" t="s">
        <v>59</v>
      </c>
      <c r="B49" s="461" t="s">
        <v>60</v>
      </c>
      <c r="C49" s="462"/>
      <c r="D49" s="462"/>
      <c r="E49" s="462"/>
      <c r="F49" s="462"/>
      <c r="G49" s="462"/>
      <c r="H49" s="463"/>
      <c r="I49" s="34">
        <f>SUM(I50)</f>
        <v>0</v>
      </c>
      <c r="J49" s="20"/>
      <c r="K49" s="498"/>
      <c r="L49" s="498"/>
      <c r="M49" s="498"/>
      <c r="N49" s="499"/>
    </row>
    <row r="50" spans="1:14" ht="24.75" customHeight="1" x14ac:dyDescent="0.25">
      <c r="A50" s="6" t="s">
        <v>61</v>
      </c>
      <c r="B50" s="466" t="s">
        <v>60</v>
      </c>
      <c r="C50" s="467"/>
      <c r="D50" s="467"/>
      <c r="E50" s="467"/>
      <c r="F50" s="467"/>
      <c r="G50" s="467"/>
      <c r="H50" s="468"/>
      <c r="I50" s="36">
        <v>0</v>
      </c>
      <c r="J50" s="20"/>
      <c r="K50" s="498"/>
      <c r="L50" s="498"/>
      <c r="M50" s="498"/>
      <c r="N50" s="499"/>
    </row>
    <row r="51" spans="1:14" ht="36" customHeight="1" x14ac:dyDescent="0.25">
      <c r="A51" s="33" t="s">
        <v>62</v>
      </c>
      <c r="B51" s="461" t="s">
        <v>63</v>
      </c>
      <c r="C51" s="462"/>
      <c r="D51" s="462"/>
      <c r="E51" s="462"/>
      <c r="F51" s="462"/>
      <c r="G51" s="462"/>
      <c r="H51" s="463"/>
      <c r="I51" s="34">
        <f>SUM(I52:I60)</f>
        <v>47677.47</v>
      </c>
      <c r="J51" s="13">
        <v>1</v>
      </c>
      <c r="K51" s="498"/>
      <c r="L51" s="498"/>
      <c r="M51" s="498"/>
      <c r="N51" s="499"/>
    </row>
    <row r="52" spans="1:14" ht="31.5" customHeight="1" x14ac:dyDescent="0.25">
      <c r="A52" s="236" t="s">
        <v>64</v>
      </c>
      <c r="B52" s="517" t="s">
        <v>65</v>
      </c>
      <c r="C52" s="517"/>
      <c r="D52" s="517"/>
      <c r="E52" s="517"/>
      <c r="F52" s="517"/>
      <c r="G52" s="517"/>
      <c r="H52" s="517"/>
      <c r="I52" s="35">
        <v>0</v>
      </c>
      <c r="J52" s="22"/>
      <c r="K52" s="518"/>
      <c r="L52" s="518"/>
      <c r="M52" s="518"/>
      <c r="N52" s="518"/>
    </row>
    <row r="53" spans="1:14" ht="31.5" customHeight="1" thickBot="1" x14ac:dyDescent="0.3">
      <c r="A53" s="234"/>
      <c r="B53" s="230"/>
      <c r="C53" s="230"/>
      <c r="D53" s="230"/>
      <c r="E53" s="230"/>
      <c r="F53" s="230"/>
      <c r="G53" s="230"/>
      <c r="H53" s="230"/>
      <c r="I53" s="231"/>
      <c r="J53" s="232"/>
      <c r="K53" s="233"/>
      <c r="L53" s="233"/>
      <c r="M53" s="233"/>
      <c r="N53" s="233"/>
    </row>
    <row r="54" spans="1:14" ht="26.25" customHeight="1" thickBot="1" x14ac:dyDescent="0.3">
      <c r="A54" s="254" t="s">
        <v>2</v>
      </c>
      <c r="B54" s="519" t="s">
        <v>3</v>
      </c>
      <c r="C54" s="520"/>
      <c r="D54" s="520"/>
      <c r="E54" s="520"/>
      <c r="F54" s="520"/>
      <c r="G54" s="520"/>
      <c r="H54" s="521"/>
      <c r="I54" s="3" t="s">
        <v>4</v>
      </c>
      <c r="J54" s="4" t="s">
        <v>5</v>
      </c>
      <c r="K54" s="479" t="s">
        <v>6</v>
      </c>
      <c r="L54" s="480"/>
      <c r="M54" s="480"/>
      <c r="N54" s="481"/>
    </row>
    <row r="55" spans="1:14" ht="39.75" customHeight="1" x14ac:dyDescent="0.25">
      <c r="A55" s="237" t="s">
        <v>66</v>
      </c>
      <c r="B55" s="541" t="s">
        <v>67</v>
      </c>
      <c r="C55" s="542"/>
      <c r="D55" s="542"/>
      <c r="E55" s="542"/>
      <c r="F55" s="542"/>
      <c r="G55" s="542"/>
      <c r="H55" s="543"/>
      <c r="I55" s="38">
        <v>0</v>
      </c>
      <c r="J55" s="238"/>
      <c r="K55" s="544"/>
      <c r="L55" s="544"/>
      <c r="M55" s="544"/>
      <c r="N55" s="545"/>
    </row>
    <row r="56" spans="1:14" ht="35.25" customHeight="1" x14ac:dyDescent="0.25">
      <c r="A56" s="32" t="s">
        <v>68</v>
      </c>
      <c r="B56" s="466" t="s">
        <v>69</v>
      </c>
      <c r="C56" s="467"/>
      <c r="D56" s="467"/>
      <c r="E56" s="467"/>
      <c r="F56" s="467"/>
      <c r="G56" s="467"/>
      <c r="H56" s="468"/>
      <c r="I56" s="36">
        <v>0</v>
      </c>
      <c r="J56" s="20"/>
      <c r="K56" s="498"/>
      <c r="L56" s="498"/>
      <c r="M56" s="498"/>
      <c r="N56" s="499"/>
    </row>
    <row r="57" spans="1:14" ht="22.5" customHeight="1" x14ac:dyDescent="0.25">
      <c r="A57" s="6" t="s">
        <v>70</v>
      </c>
      <c r="B57" s="531" t="s">
        <v>71</v>
      </c>
      <c r="C57" s="532"/>
      <c r="D57" s="532"/>
      <c r="E57" s="532"/>
      <c r="F57" s="532"/>
      <c r="G57" s="532"/>
      <c r="H57" s="533"/>
      <c r="I57" s="36">
        <v>0</v>
      </c>
      <c r="J57" s="23"/>
      <c r="K57" s="518"/>
      <c r="L57" s="518"/>
      <c r="M57" s="518"/>
      <c r="N57" s="534"/>
    </row>
    <row r="58" spans="1:14" ht="23.25" customHeight="1" x14ac:dyDescent="0.25">
      <c r="A58" s="6" t="s">
        <v>72</v>
      </c>
      <c r="B58" s="531" t="s">
        <v>73</v>
      </c>
      <c r="C58" s="532"/>
      <c r="D58" s="532"/>
      <c r="E58" s="532"/>
      <c r="F58" s="532"/>
      <c r="G58" s="532"/>
      <c r="H58" s="533"/>
      <c r="I58" s="36">
        <v>0</v>
      </c>
      <c r="J58" s="23"/>
      <c r="K58" s="518"/>
      <c r="L58" s="518"/>
      <c r="M58" s="518"/>
      <c r="N58" s="534"/>
    </row>
    <row r="59" spans="1:14" ht="29.25" customHeight="1" x14ac:dyDescent="0.25">
      <c r="A59" s="6" t="s">
        <v>74</v>
      </c>
      <c r="B59" s="531" t="s">
        <v>75</v>
      </c>
      <c r="C59" s="532"/>
      <c r="D59" s="532"/>
      <c r="E59" s="532"/>
      <c r="F59" s="532"/>
      <c r="G59" s="532"/>
      <c r="H59" s="533"/>
      <c r="I59" s="36">
        <v>0</v>
      </c>
      <c r="J59" s="20"/>
      <c r="K59" s="498"/>
      <c r="L59" s="498"/>
      <c r="M59" s="498"/>
      <c r="N59" s="499"/>
    </row>
    <row r="60" spans="1:14" ht="68.25" customHeight="1" x14ac:dyDescent="0.25">
      <c r="A60" s="215" t="s">
        <v>76</v>
      </c>
      <c r="B60" s="535" t="s">
        <v>63</v>
      </c>
      <c r="C60" s="536"/>
      <c r="D60" s="536"/>
      <c r="E60" s="536"/>
      <c r="F60" s="536"/>
      <c r="G60" s="536"/>
      <c r="H60" s="537"/>
      <c r="I60" s="36">
        <v>47677.47</v>
      </c>
      <c r="J60" s="13">
        <v>1</v>
      </c>
      <c r="K60" s="538" t="s">
        <v>637</v>
      </c>
      <c r="L60" s="539"/>
      <c r="M60" s="539"/>
      <c r="N60" s="540"/>
    </row>
    <row r="61" spans="1:14" ht="36.75" customHeight="1" thickBot="1" x14ac:dyDescent="0.3">
      <c r="A61" s="24"/>
      <c r="B61" s="522" t="s">
        <v>14</v>
      </c>
      <c r="C61" s="523"/>
      <c r="D61" s="523"/>
      <c r="E61" s="523"/>
      <c r="F61" s="523"/>
      <c r="G61" s="523"/>
      <c r="H61" s="524"/>
      <c r="I61" s="37">
        <f>I51+I49+I47+I41+I38</f>
        <v>47677.47</v>
      </c>
      <c r="J61" s="25"/>
      <c r="K61" s="525"/>
      <c r="L61" s="526"/>
      <c r="M61" s="526"/>
      <c r="N61" s="527"/>
    </row>
    <row r="62" spans="1:14" ht="34.5" customHeight="1" x14ac:dyDescent="0.25">
      <c r="A62" s="528" t="s">
        <v>77</v>
      </c>
      <c r="B62" s="528"/>
      <c r="C62" s="528"/>
      <c r="D62" s="528"/>
      <c r="E62" s="528"/>
      <c r="F62" s="528"/>
      <c r="G62" s="528"/>
      <c r="H62" s="528"/>
      <c r="I62" s="528"/>
      <c r="J62" s="528"/>
      <c r="K62" s="528"/>
      <c r="L62" s="528"/>
      <c r="M62" s="528"/>
      <c r="N62" s="528"/>
    </row>
    <row r="77" spans="1:14" ht="30.75" customHeight="1" x14ac:dyDescent="0.25">
      <c r="A77" s="43" t="s">
        <v>83</v>
      </c>
    </row>
    <row r="78" spans="1:14" ht="45" customHeight="1" x14ac:dyDescent="0.25">
      <c r="A78" s="529" t="s">
        <v>211</v>
      </c>
      <c r="B78" s="529"/>
      <c r="C78" s="529"/>
      <c r="D78" s="529"/>
      <c r="E78" s="529"/>
      <c r="F78" s="529"/>
      <c r="G78" s="529"/>
      <c r="H78" s="529"/>
      <c r="I78" s="529"/>
      <c r="J78" s="529"/>
      <c r="K78" s="529"/>
      <c r="L78" s="529"/>
      <c r="M78" s="529"/>
      <c r="N78" s="529"/>
    </row>
    <row r="80" spans="1:14" ht="25.5" customHeight="1" x14ac:dyDescent="0.25">
      <c r="A80" s="255" t="s">
        <v>2</v>
      </c>
      <c r="B80" s="530" t="s">
        <v>3</v>
      </c>
      <c r="C80" s="530"/>
      <c r="D80" s="530"/>
      <c r="E80" s="530"/>
      <c r="F80" s="530"/>
      <c r="G80" s="530"/>
      <c r="H80" s="530"/>
      <c r="I80" s="244" t="s">
        <v>4</v>
      </c>
      <c r="J80" s="256" t="s">
        <v>84</v>
      </c>
      <c r="K80" s="454" t="s">
        <v>6</v>
      </c>
      <c r="L80" s="454"/>
      <c r="M80" s="454"/>
      <c r="N80" s="454"/>
    </row>
    <row r="81" spans="1:14" ht="33" customHeight="1" x14ac:dyDescent="0.25">
      <c r="A81" s="59" t="s">
        <v>85</v>
      </c>
      <c r="B81" s="554" t="s">
        <v>86</v>
      </c>
      <c r="C81" s="554"/>
      <c r="D81" s="554"/>
      <c r="E81" s="554"/>
      <c r="F81" s="554"/>
      <c r="G81" s="554"/>
      <c r="H81" s="554"/>
      <c r="I81" s="48">
        <f>I82+I90+I100</f>
        <v>798368774.02999997</v>
      </c>
      <c r="J81" s="45"/>
      <c r="K81" s="555"/>
      <c r="L81" s="555"/>
      <c r="M81" s="555"/>
      <c r="N81" s="555"/>
    </row>
    <row r="82" spans="1:14" ht="30" customHeight="1" x14ac:dyDescent="0.25">
      <c r="A82" s="46" t="s">
        <v>87</v>
      </c>
      <c r="B82" s="556" t="s">
        <v>88</v>
      </c>
      <c r="C82" s="556"/>
      <c r="D82" s="556"/>
      <c r="E82" s="556"/>
      <c r="F82" s="556"/>
      <c r="G82" s="556"/>
      <c r="H82" s="556"/>
      <c r="I82" s="49">
        <f>SUM(I83:I89)</f>
        <v>485272451.56</v>
      </c>
      <c r="J82" s="97">
        <v>1</v>
      </c>
      <c r="K82" s="555"/>
      <c r="L82" s="555"/>
      <c r="M82" s="555"/>
      <c r="N82" s="555"/>
    </row>
    <row r="83" spans="1:14" ht="254.25" customHeight="1" x14ac:dyDescent="0.25">
      <c r="A83" s="47" t="s">
        <v>89</v>
      </c>
      <c r="B83" s="548" t="s">
        <v>90</v>
      </c>
      <c r="C83" s="548"/>
      <c r="D83" s="548"/>
      <c r="E83" s="548"/>
      <c r="F83" s="548"/>
      <c r="G83" s="548"/>
      <c r="H83" s="548"/>
      <c r="I83" s="282">
        <v>264965508.86000001</v>
      </c>
      <c r="J83" s="312">
        <f>(I83*J82)/I82</f>
        <v>0.54601391034710156</v>
      </c>
      <c r="K83" s="557" t="s">
        <v>730</v>
      </c>
      <c r="L83" s="557"/>
      <c r="M83" s="557"/>
      <c r="N83" s="557"/>
    </row>
    <row r="84" spans="1:14" ht="32.25" customHeight="1" x14ac:dyDescent="0.25">
      <c r="A84" s="284" t="s">
        <v>91</v>
      </c>
      <c r="B84" s="548" t="s">
        <v>92</v>
      </c>
      <c r="C84" s="548"/>
      <c r="D84" s="548"/>
      <c r="E84" s="548"/>
      <c r="F84" s="548"/>
      <c r="G84" s="548"/>
      <c r="H84" s="548"/>
      <c r="I84" s="282">
        <v>17279557.449999999</v>
      </c>
      <c r="J84" s="312">
        <f>(I84*J82)/I82</f>
        <v>3.5607950532637073E-2</v>
      </c>
      <c r="K84" s="549"/>
      <c r="L84" s="549"/>
      <c r="M84" s="549"/>
      <c r="N84" s="549"/>
    </row>
    <row r="85" spans="1:14" ht="84" customHeight="1" x14ac:dyDescent="0.25">
      <c r="A85" s="284" t="s">
        <v>93</v>
      </c>
      <c r="B85" s="548" t="s">
        <v>94</v>
      </c>
      <c r="C85" s="548"/>
      <c r="D85" s="548"/>
      <c r="E85" s="548"/>
      <c r="F85" s="548"/>
      <c r="G85" s="548"/>
      <c r="H85" s="548"/>
      <c r="I85" s="282">
        <v>108280441.27</v>
      </c>
      <c r="J85" s="312">
        <f>(I85*J82)/I82</f>
        <v>0.22313329537234611</v>
      </c>
      <c r="K85" s="551" t="s">
        <v>638</v>
      </c>
      <c r="L85" s="552"/>
      <c r="M85" s="552"/>
      <c r="N85" s="553"/>
    </row>
    <row r="86" spans="1:14" ht="25.5" customHeight="1" x14ac:dyDescent="0.25">
      <c r="A86" s="255" t="s">
        <v>2</v>
      </c>
      <c r="B86" s="530" t="s">
        <v>3</v>
      </c>
      <c r="C86" s="530"/>
      <c r="D86" s="530"/>
      <c r="E86" s="530"/>
      <c r="F86" s="530"/>
      <c r="G86" s="530"/>
      <c r="H86" s="530"/>
      <c r="I86" s="44" t="s">
        <v>4</v>
      </c>
      <c r="J86" s="256" t="s">
        <v>84</v>
      </c>
      <c r="K86" s="454" t="s">
        <v>6</v>
      </c>
      <c r="L86" s="454"/>
      <c r="M86" s="454"/>
      <c r="N86" s="454"/>
    </row>
    <row r="87" spans="1:14" ht="32.25" customHeight="1" x14ac:dyDescent="0.25">
      <c r="A87" s="284" t="s">
        <v>95</v>
      </c>
      <c r="B87" s="548" t="s">
        <v>96</v>
      </c>
      <c r="C87" s="548"/>
      <c r="D87" s="548"/>
      <c r="E87" s="548"/>
      <c r="F87" s="548"/>
      <c r="G87" s="548"/>
      <c r="H87" s="548"/>
      <c r="I87" s="282">
        <v>51163218.359999999</v>
      </c>
      <c r="J87" s="312">
        <f>(I87*J82)/I82</f>
        <v>0.10543194487040458</v>
      </c>
      <c r="K87" s="549"/>
      <c r="L87" s="549"/>
      <c r="M87" s="549"/>
      <c r="N87" s="549"/>
    </row>
    <row r="88" spans="1:14" ht="51" customHeight="1" x14ac:dyDescent="0.25">
      <c r="A88" s="284" t="s">
        <v>97</v>
      </c>
      <c r="B88" s="548" t="s">
        <v>98</v>
      </c>
      <c r="C88" s="548"/>
      <c r="D88" s="548"/>
      <c r="E88" s="548"/>
      <c r="F88" s="548"/>
      <c r="G88" s="548"/>
      <c r="H88" s="548"/>
      <c r="I88" s="282">
        <v>41500686.159999996</v>
      </c>
      <c r="J88" s="312">
        <f>(I88*J82)/I82</f>
        <v>8.5520383501243885E-2</v>
      </c>
      <c r="K88" s="547"/>
      <c r="L88" s="547"/>
      <c r="M88" s="547"/>
      <c r="N88" s="547"/>
    </row>
    <row r="89" spans="1:14" ht="38.25" x14ac:dyDescent="0.25">
      <c r="A89" s="284" t="s">
        <v>99</v>
      </c>
      <c r="B89" s="548" t="s">
        <v>724</v>
      </c>
      <c r="C89" s="548"/>
      <c r="D89" s="548"/>
      <c r="E89" s="548"/>
      <c r="F89" s="548"/>
      <c r="G89" s="548"/>
      <c r="H89" s="548"/>
      <c r="I89" s="282">
        <v>2083039.46</v>
      </c>
      <c r="J89" s="312">
        <f>(I89*J82)/I82</f>
        <v>4.2925153762668287E-3</v>
      </c>
      <c r="K89" s="550"/>
      <c r="L89" s="550"/>
      <c r="M89" s="550"/>
      <c r="N89" s="550"/>
    </row>
    <row r="90" spans="1:14" ht="38.25" x14ac:dyDescent="0.25">
      <c r="A90" s="285" t="s">
        <v>100</v>
      </c>
      <c r="B90" s="546" t="s">
        <v>101</v>
      </c>
      <c r="C90" s="546"/>
      <c r="D90" s="546"/>
      <c r="E90" s="546"/>
      <c r="F90" s="546"/>
      <c r="G90" s="546"/>
      <c r="H90" s="546"/>
      <c r="I90" s="49">
        <f>SUM(I91:I99)</f>
        <v>40626857.910000004</v>
      </c>
      <c r="J90" s="97">
        <v>1</v>
      </c>
      <c r="K90" s="547"/>
      <c r="L90" s="547"/>
      <c r="M90" s="547"/>
      <c r="N90" s="547"/>
    </row>
    <row r="91" spans="1:14" ht="38.25" x14ac:dyDescent="0.25">
      <c r="A91" s="284" t="s">
        <v>102</v>
      </c>
      <c r="B91" s="548" t="s">
        <v>103</v>
      </c>
      <c r="C91" s="548"/>
      <c r="D91" s="548"/>
      <c r="E91" s="548"/>
      <c r="F91" s="548"/>
      <c r="G91" s="548"/>
      <c r="H91" s="548"/>
      <c r="I91" s="282">
        <v>1966655.27</v>
      </c>
      <c r="J91" s="312">
        <f>I91*J90/I90</f>
        <v>4.840776203654977E-2</v>
      </c>
      <c r="K91" s="549"/>
      <c r="L91" s="549"/>
      <c r="M91" s="549"/>
      <c r="N91" s="549"/>
    </row>
    <row r="92" spans="1:14" ht="38.25" x14ac:dyDescent="0.25">
      <c r="A92" s="284" t="s">
        <v>104</v>
      </c>
      <c r="B92" s="548" t="s">
        <v>105</v>
      </c>
      <c r="C92" s="548"/>
      <c r="D92" s="548"/>
      <c r="E92" s="548"/>
      <c r="F92" s="548"/>
      <c r="G92" s="548"/>
      <c r="H92" s="548"/>
      <c r="I92" s="282">
        <v>388228.63</v>
      </c>
      <c r="J92" s="312">
        <f>(I92*J90)/I90</f>
        <v>9.5559600218170053E-3</v>
      </c>
      <c r="K92" s="549"/>
      <c r="L92" s="549"/>
      <c r="M92" s="549"/>
      <c r="N92" s="549"/>
    </row>
    <row r="93" spans="1:14" ht="38.25" x14ac:dyDescent="0.25">
      <c r="A93" s="284" t="s">
        <v>106</v>
      </c>
      <c r="B93" s="548" t="s">
        <v>107</v>
      </c>
      <c r="C93" s="548"/>
      <c r="D93" s="548"/>
      <c r="E93" s="548"/>
      <c r="F93" s="548"/>
      <c r="G93" s="548"/>
      <c r="H93" s="548"/>
      <c r="I93" s="282">
        <v>2379179.7999999998</v>
      </c>
      <c r="J93" s="312">
        <f>(I93*J90)/I90</f>
        <v>5.856174763183894E-2</v>
      </c>
      <c r="K93" s="549"/>
      <c r="L93" s="549"/>
      <c r="M93" s="549"/>
      <c r="N93" s="549"/>
    </row>
    <row r="94" spans="1:14" ht="30.75" customHeight="1" x14ac:dyDescent="0.25">
      <c r="A94" s="284" t="s">
        <v>108</v>
      </c>
      <c r="B94" s="548" t="s">
        <v>109</v>
      </c>
      <c r="C94" s="548"/>
      <c r="D94" s="548"/>
      <c r="E94" s="548"/>
      <c r="F94" s="548"/>
      <c r="G94" s="548"/>
      <c r="H94" s="548"/>
      <c r="I94" s="282">
        <v>1585498.44</v>
      </c>
      <c r="J94" s="312">
        <f>(I94*J90)/I90</f>
        <v>3.9025869131014954E-2</v>
      </c>
      <c r="K94" s="547"/>
      <c r="L94" s="547"/>
      <c r="M94" s="547"/>
      <c r="N94" s="547"/>
    </row>
    <row r="95" spans="1:14" ht="87" customHeight="1" x14ac:dyDescent="0.25">
      <c r="A95" s="284" t="s">
        <v>110</v>
      </c>
      <c r="B95" s="548" t="s">
        <v>111</v>
      </c>
      <c r="C95" s="548"/>
      <c r="D95" s="548"/>
      <c r="E95" s="548"/>
      <c r="F95" s="548"/>
      <c r="G95" s="548"/>
      <c r="H95" s="548"/>
      <c r="I95" s="282">
        <v>18400041.620000001</v>
      </c>
      <c r="J95" s="312">
        <f>(I95*J90)/I90</f>
        <v>0.45290338870806363</v>
      </c>
      <c r="K95" s="551" t="s">
        <v>639</v>
      </c>
      <c r="L95" s="552"/>
      <c r="M95" s="552"/>
      <c r="N95" s="553"/>
    </row>
    <row r="96" spans="1:14" ht="87.75" customHeight="1" x14ac:dyDescent="0.25">
      <c r="A96" s="284" t="s">
        <v>112</v>
      </c>
      <c r="B96" s="548" t="s">
        <v>113</v>
      </c>
      <c r="C96" s="548"/>
      <c r="D96" s="548"/>
      <c r="E96" s="548"/>
      <c r="F96" s="548"/>
      <c r="G96" s="548"/>
      <c r="H96" s="548"/>
      <c r="I96" s="282">
        <v>8970716.0999999996</v>
      </c>
      <c r="J96" s="312">
        <f>(I96*J90)/I90</f>
        <v>0.22080752884883878</v>
      </c>
      <c r="K96" s="551" t="s">
        <v>640</v>
      </c>
      <c r="L96" s="552"/>
      <c r="M96" s="552"/>
      <c r="N96" s="553"/>
    </row>
    <row r="97" spans="1:14" ht="31.5" customHeight="1" x14ac:dyDescent="0.25">
      <c r="A97" s="284" t="s">
        <v>114</v>
      </c>
      <c r="B97" s="548" t="s">
        <v>115</v>
      </c>
      <c r="C97" s="548"/>
      <c r="D97" s="548"/>
      <c r="E97" s="548"/>
      <c r="F97" s="548"/>
      <c r="G97" s="548"/>
      <c r="H97" s="548"/>
      <c r="I97" s="282">
        <v>455225.27</v>
      </c>
      <c r="J97" s="312">
        <f>(I97*J90)/I90</f>
        <v>1.1205032666037154E-2</v>
      </c>
      <c r="K97" s="550"/>
      <c r="L97" s="550"/>
      <c r="M97" s="550"/>
      <c r="N97" s="550"/>
    </row>
    <row r="98" spans="1:14" ht="25.5" customHeight="1" x14ac:dyDescent="0.25">
      <c r="A98" s="255" t="s">
        <v>2</v>
      </c>
      <c r="B98" s="530" t="s">
        <v>3</v>
      </c>
      <c r="C98" s="530"/>
      <c r="D98" s="530"/>
      <c r="E98" s="530"/>
      <c r="F98" s="530"/>
      <c r="G98" s="530"/>
      <c r="H98" s="530"/>
      <c r="I98" s="244" t="s">
        <v>4</v>
      </c>
      <c r="J98" s="256" t="s">
        <v>84</v>
      </c>
      <c r="K98" s="454" t="s">
        <v>6</v>
      </c>
      <c r="L98" s="454"/>
      <c r="M98" s="454"/>
      <c r="N98" s="454"/>
    </row>
    <row r="99" spans="1:14" ht="56.25" customHeight="1" x14ac:dyDescent="0.25">
      <c r="A99" s="284" t="s">
        <v>116</v>
      </c>
      <c r="B99" s="548" t="s">
        <v>117</v>
      </c>
      <c r="C99" s="548"/>
      <c r="D99" s="548"/>
      <c r="E99" s="548"/>
      <c r="F99" s="548"/>
      <c r="G99" s="548"/>
      <c r="H99" s="548"/>
      <c r="I99" s="282">
        <v>6481312.7800000003</v>
      </c>
      <c r="J99" s="312">
        <f>(I99*J90)/I90</f>
        <v>0.15953271095583971</v>
      </c>
      <c r="K99" s="558" t="s">
        <v>641</v>
      </c>
      <c r="L99" s="559"/>
      <c r="M99" s="559"/>
      <c r="N99" s="560"/>
    </row>
    <row r="100" spans="1:14" ht="38.25" x14ac:dyDescent="0.25">
      <c r="A100" s="285" t="s">
        <v>118</v>
      </c>
      <c r="B100" s="546" t="s">
        <v>119</v>
      </c>
      <c r="C100" s="546"/>
      <c r="D100" s="546"/>
      <c r="E100" s="546"/>
      <c r="F100" s="546"/>
      <c r="G100" s="546"/>
      <c r="H100" s="546"/>
      <c r="I100" s="50">
        <f>SUM(I101:I110)</f>
        <v>272469464.55999994</v>
      </c>
      <c r="J100" s="97">
        <v>1</v>
      </c>
      <c r="K100" s="547"/>
      <c r="L100" s="547"/>
      <c r="M100" s="547"/>
      <c r="N100" s="547"/>
    </row>
    <row r="101" spans="1:14" ht="125.25" customHeight="1" x14ac:dyDescent="0.25">
      <c r="A101" s="284" t="s">
        <v>120</v>
      </c>
      <c r="B101" s="548" t="s">
        <v>121</v>
      </c>
      <c r="C101" s="548"/>
      <c r="D101" s="548"/>
      <c r="E101" s="548"/>
      <c r="F101" s="548"/>
      <c r="G101" s="548"/>
      <c r="H101" s="548"/>
      <c r="I101" s="282">
        <v>193403932.97999999</v>
      </c>
      <c r="J101" s="312">
        <f>(I101*J100)/I100</f>
        <v>0.70981874351432472</v>
      </c>
      <c r="K101" s="561" t="s">
        <v>732</v>
      </c>
      <c r="L101" s="562"/>
      <c r="M101" s="562"/>
      <c r="N101" s="563"/>
    </row>
    <row r="102" spans="1:14" ht="32.25" customHeight="1" x14ac:dyDescent="0.25">
      <c r="A102" s="284" t="s">
        <v>122</v>
      </c>
      <c r="B102" s="548" t="s">
        <v>123</v>
      </c>
      <c r="C102" s="548"/>
      <c r="D102" s="548"/>
      <c r="E102" s="548"/>
      <c r="F102" s="548"/>
      <c r="G102" s="548"/>
      <c r="H102" s="548"/>
      <c r="I102" s="282">
        <v>4061406.6</v>
      </c>
      <c r="J102" s="312">
        <f>(I102*J100)/I100</f>
        <v>1.4905914710694659E-2</v>
      </c>
      <c r="K102" s="550"/>
      <c r="L102" s="550"/>
      <c r="M102" s="550"/>
      <c r="N102" s="550"/>
    </row>
    <row r="103" spans="1:14" ht="42" customHeight="1" x14ac:dyDescent="0.25">
      <c r="A103" s="284" t="s">
        <v>124</v>
      </c>
      <c r="B103" s="548" t="s">
        <v>125</v>
      </c>
      <c r="C103" s="548"/>
      <c r="D103" s="548"/>
      <c r="E103" s="548"/>
      <c r="F103" s="548"/>
      <c r="G103" s="548"/>
      <c r="H103" s="548"/>
      <c r="I103" s="282">
        <v>2366258.41</v>
      </c>
      <c r="J103" s="312">
        <f>(I103*J100)/I100</f>
        <v>8.6844902558940919E-3</v>
      </c>
      <c r="K103" s="547"/>
      <c r="L103" s="547"/>
      <c r="M103" s="547"/>
      <c r="N103" s="547"/>
    </row>
    <row r="104" spans="1:14" ht="51" customHeight="1" x14ac:dyDescent="0.25">
      <c r="A104" s="284" t="s">
        <v>126</v>
      </c>
      <c r="B104" s="548" t="s">
        <v>127</v>
      </c>
      <c r="C104" s="548"/>
      <c r="D104" s="548"/>
      <c r="E104" s="548"/>
      <c r="F104" s="548"/>
      <c r="G104" s="548"/>
      <c r="H104" s="548"/>
      <c r="I104" s="282">
        <v>7526367.54</v>
      </c>
      <c r="J104" s="312">
        <f>(I104*J100)/I100</f>
        <v>2.7622792712401849E-2</v>
      </c>
      <c r="K104" s="547"/>
      <c r="L104" s="547"/>
      <c r="M104" s="547"/>
      <c r="N104" s="547"/>
    </row>
    <row r="105" spans="1:14" ht="63.75" customHeight="1" x14ac:dyDescent="0.25">
      <c r="A105" s="284" t="s">
        <v>128</v>
      </c>
      <c r="B105" s="548" t="s">
        <v>129</v>
      </c>
      <c r="C105" s="548"/>
      <c r="D105" s="548"/>
      <c r="E105" s="548"/>
      <c r="F105" s="548"/>
      <c r="G105" s="548"/>
      <c r="H105" s="548"/>
      <c r="I105" s="282">
        <v>2517437.5699999998</v>
      </c>
      <c r="J105" s="312">
        <f>(I105*J100)/I100</f>
        <v>9.2393383385742291E-3</v>
      </c>
      <c r="K105" s="549"/>
      <c r="L105" s="549"/>
      <c r="M105" s="549"/>
      <c r="N105" s="549"/>
    </row>
    <row r="106" spans="1:14" ht="38.25" x14ac:dyDescent="0.25">
      <c r="A106" s="284" t="s">
        <v>130</v>
      </c>
      <c r="B106" s="548" t="s">
        <v>131</v>
      </c>
      <c r="C106" s="548"/>
      <c r="D106" s="548"/>
      <c r="E106" s="548"/>
      <c r="F106" s="548"/>
      <c r="G106" s="548"/>
      <c r="H106" s="548"/>
      <c r="I106" s="282">
        <v>97100.85</v>
      </c>
      <c r="J106" s="312">
        <f>(I106*J100)/I100</f>
        <v>3.5637332850051395E-4</v>
      </c>
      <c r="K106" s="550"/>
      <c r="L106" s="550"/>
      <c r="M106" s="550"/>
      <c r="N106" s="550"/>
    </row>
    <row r="107" spans="1:14" ht="38.25" x14ac:dyDescent="0.25">
      <c r="A107" s="284" t="s">
        <v>132</v>
      </c>
      <c r="B107" s="548" t="s">
        <v>133</v>
      </c>
      <c r="C107" s="548"/>
      <c r="D107" s="548"/>
      <c r="E107" s="548"/>
      <c r="F107" s="548"/>
      <c r="G107" s="548"/>
      <c r="H107" s="548"/>
      <c r="I107" s="282">
        <v>1708263.63</v>
      </c>
      <c r="J107" s="312">
        <f>(I107*J100)/I100</f>
        <v>6.2695599037441005E-3</v>
      </c>
      <c r="K107" s="547"/>
      <c r="L107" s="547"/>
      <c r="M107" s="547"/>
      <c r="N107" s="547"/>
    </row>
    <row r="108" spans="1:14" ht="38.25" x14ac:dyDescent="0.25">
      <c r="A108" s="284" t="s">
        <v>134</v>
      </c>
      <c r="B108" s="548" t="s">
        <v>135</v>
      </c>
      <c r="C108" s="548"/>
      <c r="D108" s="548"/>
      <c r="E108" s="548"/>
      <c r="F108" s="548"/>
      <c r="G108" s="548"/>
      <c r="H108" s="548"/>
      <c r="I108" s="282">
        <v>22041.32</v>
      </c>
      <c r="J108" s="312">
        <f>(I108*J100)/I100</f>
        <v>8.0894642765176074E-5</v>
      </c>
      <c r="K108" s="549"/>
      <c r="L108" s="549"/>
      <c r="M108" s="549"/>
      <c r="N108" s="549"/>
    </row>
    <row r="109" spans="1:14" ht="25.5" customHeight="1" x14ac:dyDescent="0.25">
      <c r="A109" s="255" t="s">
        <v>2</v>
      </c>
      <c r="B109" s="530" t="s">
        <v>3</v>
      </c>
      <c r="C109" s="530"/>
      <c r="D109" s="530"/>
      <c r="E109" s="530"/>
      <c r="F109" s="530"/>
      <c r="G109" s="530"/>
      <c r="H109" s="530"/>
      <c r="I109" s="244" t="s">
        <v>4</v>
      </c>
      <c r="J109" s="256" t="s">
        <v>84</v>
      </c>
      <c r="K109" s="454" t="s">
        <v>6</v>
      </c>
      <c r="L109" s="454"/>
      <c r="M109" s="454"/>
      <c r="N109" s="454"/>
    </row>
    <row r="110" spans="1:14" ht="73.5" customHeight="1" x14ac:dyDescent="0.25">
      <c r="A110" s="284" t="s">
        <v>136</v>
      </c>
      <c r="B110" s="548" t="s">
        <v>137</v>
      </c>
      <c r="C110" s="548"/>
      <c r="D110" s="548"/>
      <c r="E110" s="548"/>
      <c r="F110" s="548"/>
      <c r="G110" s="548"/>
      <c r="H110" s="548"/>
      <c r="I110" s="282">
        <v>60766655.659999996</v>
      </c>
      <c r="J110" s="312">
        <f>(I110*J100)/I100</f>
        <v>0.22302189259310082</v>
      </c>
      <c r="K110" s="570" t="s">
        <v>642</v>
      </c>
      <c r="L110" s="571"/>
      <c r="M110" s="571"/>
      <c r="N110" s="572"/>
    </row>
    <row r="111" spans="1:14" ht="51" customHeight="1" x14ac:dyDescent="0.25">
      <c r="A111" s="57" t="s">
        <v>138</v>
      </c>
      <c r="B111" s="564" t="s">
        <v>139</v>
      </c>
      <c r="C111" s="564"/>
      <c r="D111" s="564"/>
      <c r="E111" s="564"/>
      <c r="F111" s="564"/>
      <c r="G111" s="564"/>
      <c r="H111" s="564"/>
      <c r="I111" s="50">
        <f>SUM(I113:I114)</f>
        <v>30000</v>
      </c>
      <c r="J111" s="312"/>
      <c r="K111" s="565"/>
      <c r="L111" s="565"/>
      <c r="M111" s="565"/>
      <c r="N111" s="565"/>
    </row>
    <row r="112" spans="1:14" ht="45" customHeight="1" x14ac:dyDescent="0.25">
      <c r="A112" s="285" t="s">
        <v>140</v>
      </c>
      <c r="B112" s="564" t="s">
        <v>141</v>
      </c>
      <c r="C112" s="564"/>
      <c r="D112" s="564"/>
      <c r="E112" s="564"/>
      <c r="F112" s="564"/>
      <c r="G112" s="564"/>
      <c r="H112" s="564"/>
      <c r="I112" s="50">
        <f>I113+I114</f>
        <v>30000</v>
      </c>
      <c r="J112" s="97">
        <v>1</v>
      </c>
      <c r="K112" s="565"/>
      <c r="L112" s="565"/>
      <c r="M112" s="565"/>
      <c r="N112" s="565"/>
    </row>
    <row r="113" spans="1:14" ht="81" customHeight="1" x14ac:dyDescent="0.25">
      <c r="A113" s="58" t="s">
        <v>142</v>
      </c>
      <c r="B113" s="566" t="s">
        <v>141</v>
      </c>
      <c r="C113" s="566"/>
      <c r="D113" s="566"/>
      <c r="E113" s="566"/>
      <c r="F113" s="566"/>
      <c r="G113" s="566"/>
      <c r="H113" s="566"/>
      <c r="I113" s="282">
        <v>30000</v>
      </c>
      <c r="J113" s="97">
        <v>1</v>
      </c>
      <c r="K113" s="567" t="s">
        <v>733</v>
      </c>
      <c r="L113" s="568"/>
      <c r="M113" s="568"/>
      <c r="N113" s="569"/>
    </row>
    <row r="114" spans="1:14" ht="46.5" customHeight="1" x14ac:dyDescent="0.25">
      <c r="A114" s="58" t="s">
        <v>143</v>
      </c>
      <c r="B114" s="566" t="s">
        <v>144</v>
      </c>
      <c r="C114" s="566"/>
      <c r="D114" s="566"/>
      <c r="E114" s="566"/>
      <c r="F114" s="566"/>
      <c r="G114" s="566"/>
      <c r="H114" s="566"/>
      <c r="I114" s="243">
        <v>0</v>
      </c>
      <c r="J114" s="312">
        <f>(I114*D135)/I134</f>
        <v>0</v>
      </c>
      <c r="K114" s="565"/>
      <c r="L114" s="565"/>
      <c r="M114" s="565"/>
      <c r="N114" s="565"/>
    </row>
    <row r="115" spans="1:14" ht="51" customHeight="1" x14ac:dyDescent="0.25">
      <c r="A115" s="57" t="s">
        <v>145</v>
      </c>
      <c r="B115" s="564" t="s">
        <v>146</v>
      </c>
      <c r="C115" s="564"/>
      <c r="D115" s="564"/>
      <c r="E115" s="564"/>
      <c r="F115" s="564"/>
      <c r="G115" s="564"/>
      <c r="H115" s="564"/>
      <c r="I115" s="52">
        <f>I116+I118</f>
        <v>267621.63</v>
      </c>
      <c r="J115" s="97">
        <v>1</v>
      </c>
      <c r="K115" s="565"/>
      <c r="L115" s="565"/>
      <c r="M115" s="565"/>
      <c r="N115" s="565"/>
    </row>
    <row r="116" spans="1:14" ht="32.25" customHeight="1" x14ac:dyDescent="0.25">
      <c r="A116" s="58" t="s">
        <v>147</v>
      </c>
      <c r="B116" s="564" t="s">
        <v>148</v>
      </c>
      <c r="C116" s="564"/>
      <c r="D116" s="564"/>
      <c r="E116" s="564"/>
      <c r="F116" s="564"/>
      <c r="G116" s="564"/>
      <c r="H116" s="564"/>
      <c r="I116" s="52">
        <f>I117</f>
        <v>0</v>
      </c>
      <c r="J116" s="97">
        <f>(I116*J130)/I130</f>
        <v>0</v>
      </c>
      <c r="K116" s="565"/>
      <c r="L116" s="565"/>
      <c r="M116" s="565"/>
      <c r="N116" s="565"/>
    </row>
    <row r="117" spans="1:14" ht="40.5" customHeight="1" x14ac:dyDescent="0.25">
      <c r="A117" s="58" t="s">
        <v>149</v>
      </c>
      <c r="B117" s="566" t="s">
        <v>150</v>
      </c>
      <c r="C117" s="566"/>
      <c r="D117" s="566"/>
      <c r="E117" s="566"/>
      <c r="F117" s="566"/>
      <c r="G117" s="566"/>
      <c r="H117" s="566"/>
      <c r="I117" s="51">
        <v>0</v>
      </c>
      <c r="J117" s="312">
        <f>(I117*J134)/I134</f>
        <v>0</v>
      </c>
      <c r="K117" s="565"/>
      <c r="L117" s="565"/>
      <c r="M117" s="565"/>
      <c r="N117" s="565"/>
    </row>
    <row r="118" spans="1:14" ht="46.5" customHeight="1" x14ac:dyDescent="0.25">
      <c r="A118" s="57" t="s">
        <v>151</v>
      </c>
      <c r="B118" s="564" t="s">
        <v>152</v>
      </c>
      <c r="C118" s="564"/>
      <c r="D118" s="564"/>
      <c r="E118" s="564"/>
      <c r="F118" s="564"/>
      <c r="G118" s="564"/>
      <c r="H118" s="564"/>
      <c r="I118" s="52">
        <f>I119</f>
        <v>267621.63</v>
      </c>
      <c r="J118" s="97">
        <v>1</v>
      </c>
      <c r="K118" s="565"/>
      <c r="L118" s="565"/>
      <c r="M118" s="565"/>
      <c r="N118" s="565"/>
    </row>
    <row r="119" spans="1:14" ht="57.75" customHeight="1" x14ac:dyDescent="0.25">
      <c r="A119" s="58" t="s">
        <v>153</v>
      </c>
      <c r="B119" s="566" t="s">
        <v>152</v>
      </c>
      <c r="C119" s="566"/>
      <c r="D119" s="566"/>
      <c r="E119" s="566"/>
      <c r="F119" s="566"/>
      <c r="G119" s="566"/>
      <c r="H119" s="566"/>
      <c r="I119" s="51">
        <v>267621.63</v>
      </c>
      <c r="J119" s="312">
        <v>1</v>
      </c>
      <c r="K119" s="573" t="s">
        <v>643</v>
      </c>
      <c r="L119" s="574"/>
      <c r="M119" s="574"/>
      <c r="N119" s="575"/>
    </row>
    <row r="120" spans="1:14" ht="25.5" customHeight="1" x14ac:dyDescent="0.25">
      <c r="A120" s="255" t="s">
        <v>2</v>
      </c>
      <c r="B120" s="530" t="s">
        <v>3</v>
      </c>
      <c r="C120" s="530"/>
      <c r="D120" s="530"/>
      <c r="E120" s="530"/>
      <c r="F120" s="530"/>
      <c r="G120" s="530"/>
      <c r="H120" s="530"/>
      <c r="I120" s="244" t="s">
        <v>4</v>
      </c>
      <c r="J120" s="256" t="s">
        <v>84</v>
      </c>
      <c r="K120" s="454" t="s">
        <v>6</v>
      </c>
      <c r="L120" s="454"/>
      <c r="M120" s="454"/>
      <c r="N120" s="454"/>
    </row>
    <row r="121" spans="1:14" ht="27.75" customHeight="1" x14ac:dyDescent="0.25">
      <c r="A121" s="57" t="s">
        <v>154</v>
      </c>
      <c r="B121" s="564" t="s">
        <v>155</v>
      </c>
      <c r="C121" s="564"/>
      <c r="D121" s="564"/>
      <c r="E121" s="564"/>
      <c r="F121" s="564"/>
      <c r="G121" s="564"/>
      <c r="H121" s="564"/>
      <c r="I121" s="53">
        <f>I122+I129</f>
        <v>51104629.640000001</v>
      </c>
      <c r="J121" s="313"/>
      <c r="K121" s="565"/>
      <c r="L121" s="565"/>
      <c r="M121" s="565"/>
      <c r="N121" s="565"/>
    </row>
    <row r="122" spans="1:14" ht="32.25" customHeight="1" x14ac:dyDescent="0.25">
      <c r="A122" s="57" t="s">
        <v>156</v>
      </c>
      <c r="B122" s="564" t="s">
        <v>157</v>
      </c>
      <c r="C122" s="564"/>
      <c r="D122" s="564"/>
      <c r="E122" s="564"/>
      <c r="F122" s="564"/>
      <c r="G122" s="564"/>
      <c r="H122" s="564"/>
      <c r="I122" s="53">
        <f>SUM(I123:I128)</f>
        <v>49189074.380000003</v>
      </c>
      <c r="J122" s="97">
        <v>1</v>
      </c>
      <c r="K122" s="565"/>
      <c r="L122" s="565"/>
      <c r="M122" s="565"/>
      <c r="N122" s="565"/>
    </row>
    <row r="123" spans="1:14" ht="48.75" customHeight="1" x14ac:dyDescent="0.25">
      <c r="A123" s="58" t="s">
        <v>158</v>
      </c>
      <c r="B123" s="566" t="s">
        <v>159</v>
      </c>
      <c r="C123" s="566"/>
      <c r="D123" s="566"/>
      <c r="E123" s="566"/>
      <c r="F123" s="566"/>
      <c r="G123" s="566"/>
      <c r="H123" s="566"/>
      <c r="I123" s="54">
        <v>19369440.789999999</v>
      </c>
      <c r="J123" s="312">
        <f>(I123*J122)/I122</f>
        <v>0.39377526481521885</v>
      </c>
      <c r="K123" s="567" t="s">
        <v>644</v>
      </c>
      <c r="L123" s="568"/>
      <c r="M123" s="568"/>
      <c r="N123" s="569"/>
    </row>
    <row r="124" spans="1:14" ht="25.5" customHeight="1" x14ac:dyDescent="0.25">
      <c r="A124" s="58" t="s">
        <v>160</v>
      </c>
      <c r="B124" s="566" t="s">
        <v>161</v>
      </c>
      <c r="C124" s="566"/>
      <c r="D124" s="566"/>
      <c r="E124" s="566"/>
      <c r="F124" s="566"/>
      <c r="G124" s="566"/>
      <c r="H124" s="566"/>
      <c r="I124" s="54">
        <v>60471.32</v>
      </c>
      <c r="J124" s="312">
        <f>(I124*J122)/I122</f>
        <v>1.2293648693781337E-3</v>
      </c>
      <c r="K124" s="565"/>
      <c r="L124" s="565"/>
      <c r="M124" s="565"/>
      <c r="N124" s="565"/>
    </row>
    <row r="125" spans="1:14" ht="75" customHeight="1" x14ac:dyDescent="0.25">
      <c r="A125" s="58" t="s">
        <v>162</v>
      </c>
      <c r="B125" s="566" t="s">
        <v>163</v>
      </c>
      <c r="C125" s="566"/>
      <c r="D125" s="566"/>
      <c r="E125" s="566"/>
      <c r="F125" s="566"/>
      <c r="G125" s="566"/>
      <c r="H125" s="566"/>
      <c r="I125" s="54">
        <v>24621442.920000002</v>
      </c>
      <c r="J125" s="312">
        <f>(I125*J122)/I122</f>
        <v>0.5005469858975623</v>
      </c>
      <c r="K125" s="567" t="s">
        <v>645</v>
      </c>
      <c r="L125" s="568"/>
      <c r="M125" s="568"/>
      <c r="N125" s="569"/>
    </row>
    <row r="126" spans="1:14" ht="25.5" customHeight="1" x14ac:dyDescent="0.25">
      <c r="A126" s="58" t="s">
        <v>164</v>
      </c>
      <c r="B126" s="566" t="s">
        <v>165</v>
      </c>
      <c r="C126" s="566"/>
      <c r="D126" s="566"/>
      <c r="E126" s="566"/>
      <c r="F126" s="566"/>
      <c r="G126" s="566"/>
      <c r="H126" s="566"/>
      <c r="I126" s="54">
        <v>5137719.3499999996</v>
      </c>
      <c r="J126" s="312">
        <f>(I126*J122)/I122</f>
        <v>0.1044483844178407</v>
      </c>
      <c r="K126" s="565"/>
      <c r="L126" s="565"/>
      <c r="M126" s="565"/>
      <c r="N126" s="565"/>
    </row>
    <row r="127" spans="1:14" ht="25.5" customHeight="1" x14ac:dyDescent="0.25">
      <c r="A127" s="58" t="s">
        <v>725</v>
      </c>
      <c r="B127" s="566" t="s">
        <v>726</v>
      </c>
      <c r="C127" s="566"/>
      <c r="D127" s="566"/>
      <c r="E127" s="566"/>
      <c r="F127" s="566"/>
      <c r="G127" s="566"/>
      <c r="H127" s="566"/>
      <c r="I127" s="243">
        <v>0</v>
      </c>
      <c r="J127" s="312">
        <f>(I127*J123)/I123</f>
        <v>0</v>
      </c>
      <c r="K127" s="576"/>
      <c r="L127" s="577"/>
      <c r="M127" s="577"/>
      <c r="N127" s="578"/>
    </row>
    <row r="128" spans="1:14" ht="25.5" customHeight="1" x14ac:dyDescent="0.25">
      <c r="A128" s="58" t="s">
        <v>166</v>
      </c>
      <c r="B128" s="566" t="s">
        <v>727</v>
      </c>
      <c r="C128" s="566"/>
      <c r="D128" s="566"/>
      <c r="E128" s="566"/>
      <c r="F128" s="566"/>
      <c r="G128" s="566"/>
      <c r="H128" s="566"/>
      <c r="I128" s="243">
        <v>0</v>
      </c>
      <c r="J128" s="312">
        <f>(I128*J122)/I122</f>
        <v>0</v>
      </c>
      <c r="K128" s="565"/>
      <c r="L128" s="565"/>
      <c r="M128" s="565"/>
      <c r="N128" s="565"/>
    </row>
    <row r="129" spans="1:14" ht="38.25" x14ac:dyDescent="0.25">
      <c r="A129" s="57" t="s">
        <v>167</v>
      </c>
      <c r="B129" s="564" t="s">
        <v>168</v>
      </c>
      <c r="C129" s="564"/>
      <c r="D129" s="564"/>
      <c r="E129" s="564"/>
      <c r="F129" s="564"/>
      <c r="G129" s="564"/>
      <c r="H129" s="564"/>
      <c r="I129" s="53">
        <f>SUM(I130:I130)</f>
        <v>1915555.26</v>
      </c>
      <c r="J129" s="97">
        <v>1</v>
      </c>
      <c r="K129" s="565"/>
      <c r="L129" s="565"/>
      <c r="M129" s="565"/>
      <c r="N129" s="565"/>
    </row>
    <row r="130" spans="1:14" ht="50.25" customHeight="1" x14ac:dyDescent="0.25">
      <c r="A130" s="58" t="s">
        <v>169</v>
      </c>
      <c r="B130" s="566" t="s">
        <v>170</v>
      </c>
      <c r="C130" s="566"/>
      <c r="D130" s="566"/>
      <c r="E130" s="566"/>
      <c r="F130" s="566"/>
      <c r="G130" s="566"/>
      <c r="H130" s="566"/>
      <c r="I130" s="55">
        <v>1915555.26</v>
      </c>
      <c r="J130" s="312">
        <f>(I130*J129)/I129</f>
        <v>1</v>
      </c>
      <c r="K130" s="573" t="s">
        <v>646</v>
      </c>
      <c r="L130" s="574"/>
      <c r="M130" s="574"/>
      <c r="N130" s="575"/>
    </row>
    <row r="131" spans="1:14" ht="26.25" customHeight="1" x14ac:dyDescent="0.25">
      <c r="A131" s="57" t="s">
        <v>171</v>
      </c>
      <c r="B131" s="564" t="s">
        <v>172</v>
      </c>
      <c r="C131" s="564"/>
      <c r="D131" s="564"/>
      <c r="E131" s="564"/>
      <c r="F131" s="564"/>
      <c r="G131" s="564"/>
      <c r="H131" s="564"/>
      <c r="I131" s="243">
        <v>0</v>
      </c>
      <c r="J131" s="312"/>
      <c r="K131" s="565"/>
      <c r="L131" s="565"/>
      <c r="M131" s="565"/>
      <c r="N131" s="565"/>
    </row>
    <row r="132" spans="1:14" ht="30.75" customHeight="1" x14ac:dyDescent="0.25">
      <c r="A132" s="57" t="s">
        <v>173</v>
      </c>
      <c r="B132" s="564" t="s">
        <v>174</v>
      </c>
      <c r="C132" s="564"/>
      <c r="D132" s="564"/>
      <c r="E132" s="564"/>
      <c r="F132" s="564"/>
      <c r="G132" s="564"/>
      <c r="H132" s="564"/>
      <c r="I132" s="243">
        <v>0</v>
      </c>
      <c r="J132" s="312">
        <v>0</v>
      </c>
      <c r="K132" s="565"/>
      <c r="L132" s="565"/>
      <c r="M132" s="565"/>
      <c r="N132" s="565"/>
    </row>
    <row r="133" spans="1:14" ht="34.5" customHeight="1" x14ac:dyDescent="0.25">
      <c r="A133" s="58" t="s">
        <v>175</v>
      </c>
      <c r="B133" s="566" t="s">
        <v>176</v>
      </c>
      <c r="C133" s="566"/>
      <c r="D133" s="566"/>
      <c r="E133" s="566"/>
      <c r="F133" s="566"/>
      <c r="G133" s="566"/>
      <c r="H133" s="566"/>
      <c r="I133" s="243">
        <v>0</v>
      </c>
      <c r="J133" s="312">
        <v>0</v>
      </c>
      <c r="K133" s="565"/>
      <c r="L133" s="565"/>
      <c r="M133" s="565"/>
      <c r="N133" s="565"/>
    </row>
    <row r="134" spans="1:14" ht="28.5" customHeight="1" x14ac:dyDescent="0.25">
      <c r="A134" s="304" t="s">
        <v>177</v>
      </c>
      <c r="B134" s="579" t="s">
        <v>178</v>
      </c>
      <c r="C134" s="579"/>
      <c r="D134" s="579"/>
      <c r="E134" s="579"/>
      <c r="F134" s="579"/>
      <c r="G134" s="579"/>
      <c r="H134" s="579"/>
      <c r="I134" s="56">
        <f>I82+I90+I100+I111+I115+I122+I129</f>
        <v>849771025.29999995</v>
      </c>
      <c r="J134" s="314"/>
      <c r="K134" s="565"/>
      <c r="L134" s="565"/>
      <c r="M134" s="565"/>
      <c r="N134" s="565"/>
    </row>
    <row r="135" spans="1:14" ht="27.75" customHeight="1" x14ac:dyDescent="0.25">
      <c r="A135" s="216" t="s">
        <v>77</v>
      </c>
      <c r="B135" s="67"/>
      <c r="C135" s="67"/>
      <c r="D135" s="67"/>
      <c r="E135" s="67"/>
      <c r="F135" s="67"/>
      <c r="G135" s="67"/>
      <c r="H135" s="67"/>
      <c r="I135" s="67"/>
      <c r="J135" s="67"/>
      <c r="K135" s="68"/>
    </row>
    <row r="136" spans="1:14" s="1" customFormat="1" ht="18" customHeight="1" x14ac:dyDescent="0.25">
      <c r="A136" s="31" t="s">
        <v>179</v>
      </c>
    </row>
    <row r="137" spans="1:14" s="1" customFormat="1" ht="28.5" customHeight="1" x14ac:dyDescent="0.25">
      <c r="A137" s="31" t="s">
        <v>180</v>
      </c>
    </row>
    <row r="138" spans="1:14" s="1" customFormat="1" ht="31.5" customHeight="1" x14ac:dyDescent="0.25">
      <c r="A138" s="60" t="s">
        <v>181</v>
      </c>
      <c r="B138" s="40"/>
    </row>
    <row r="139" spans="1:14" ht="26.25" customHeight="1" x14ac:dyDescent="0.25">
      <c r="A139" s="580" t="s">
        <v>182</v>
      </c>
      <c r="B139" s="580"/>
      <c r="C139" s="580"/>
      <c r="D139" s="580"/>
      <c r="E139" s="580"/>
      <c r="F139" s="580"/>
      <c r="G139" s="580"/>
      <c r="H139" s="580"/>
      <c r="I139" s="580"/>
      <c r="J139" s="580"/>
      <c r="K139" s="580"/>
      <c r="L139" s="580"/>
      <c r="M139" s="580"/>
      <c r="N139" s="580"/>
    </row>
    <row r="141" spans="1:14" x14ac:dyDescent="0.25">
      <c r="A141" s="42" t="s">
        <v>191</v>
      </c>
    </row>
    <row r="142" spans="1:14" ht="21.75" customHeight="1" x14ac:dyDescent="0.25"/>
    <row r="143" spans="1:14" ht="15" customHeight="1" x14ac:dyDescent="0.25">
      <c r="A143" s="581" t="s">
        <v>2</v>
      </c>
      <c r="B143" s="583" t="s">
        <v>3</v>
      </c>
      <c r="C143" s="583"/>
      <c r="D143" s="583"/>
      <c r="E143" s="555" t="s">
        <v>183</v>
      </c>
      <c r="F143" s="555"/>
      <c r="G143" s="555"/>
      <c r="H143" s="555"/>
      <c r="I143" s="584" t="s">
        <v>4</v>
      </c>
      <c r="J143" s="586" t="s">
        <v>184</v>
      </c>
      <c r="K143" s="587"/>
    </row>
    <row r="144" spans="1:14" x14ac:dyDescent="0.25">
      <c r="A144" s="582"/>
      <c r="B144" s="583"/>
      <c r="C144" s="583"/>
      <c r="D144" s="583"/>
      <c r="E144" s="555"/>
      <c r="F144" s="555"/>
      <c r="G144" s="555"/>
      <c r="H144" s="555"/>
      <c r="I144" s="585"/>
      <c r="J144" s="588"/>
      <c r="K144" s="589"/>
    </row>
    <row r="145" spans="1:11" ht="38.25" customHeight="1" x14ac:dyDescent="0.25">
      <c r="A145" s="71" t="s">
        <v>647</v>
      </c>
      <c r="B145" s="605" t="s">
        <v>648</v>
      </c>
      <c r="C145" s="605"/>
      <c r="D145" s="605"/>
      <c r="E145" s="593" t="s">
        <v>649</v>
      </c>
      <c r="F145" s="594"/>
      <c r="G145" s="594"/>
      <c r="H145" s="595"/>
      <c r="I145" s="72">
        <v>1000000</v>
      </c>
      <c r="J145" s="606" t="s">
        <v>190</v>
      </c>
      <c r="K145" s="607"/>
    </row>
    <row r="146" spans="1:11" ht="33.75" hidden="1" customHeight="1" x14ac:dyDescent="0.25">
      <c r="A146" s="73"/>
      <c r="B146" s="293"/>
      <c r="C146" s="74"/>
      <c r="D146" s="74"/>
      <c r="E146" s="292"/>
      <c r="F146" s="292"/>
      <c r="G146" s="74"/>
      <c r="H146" s="74"/>
      <c r="I146" s="72"/>
      <c r="J146" s="72"/>
      <c r="K146" s="75"/>
    </row>
    <row r="147" spans="1:11" ht="36" hidden="1" x14ac:dyDescent="0.25">
      <c r="A147" s="71" t="s">
        <v>185</v>
      </c>
      <c r="B147" s="608" t="s">
        <v>186</v>
      </c>
      <c r="C147" s="608"/>
      <c r="D147" s="608"/>
      <c r="E147" s="609" t="s">
        <v>187</v>
      </c>
      <c r="F147" s="609"/>
      <c r="G147" s="609"/>
      <c r="H147" s="609"/>
      <c r="I147" s="72">
        <v>0</v>
      </c>
      <c r="J147" s="72">
        <v>0</v>
      </c>
      <c r="K147" s="75"/>
    </row>
    <row r="148" spans="1:11" ht="53.25" hidden="1" customHeight="1" x14ac:dyDescent="0.25">
      <c r="A148" s="71" t="s">
        <v>188</v>
      </c>
      <c r="B148" s="608" t="s">
        <v>189</v>
      </c>
      <c r="C148" s="608"/>
      <c r="D148" s="608"/>
      <c r="E148" s="609" t="s">
        <v>187</v>
      </c>
      <c r="F148" s="609"/>
      <c r="G148" s="609"/>
      <c r="H148" s="609"/>
      <c r="I148" s="72">
        <v>0</v>
      </c>
      <c r="J148" s="72">
        <v>0</v>
      </c>
      <c r="K148" s="75"/>
    </row>
    <row r="149" spans="1:11" ht="39" customHeight="1" x14ac:dyDescent="0.25">
      <c r="A149" s="71"/>
      <c r="B149" s="596"/>
      <c r="C149" s="597"/>
      <c r="D149" s="598"/>
      <c r="E149" s="593"/>
      <c r="F149" s="594"/>
      <c r="G149" s="594"/>
      <c r="H149" s="595"/>
      <c r="I149" s="72"/>
      <c r="J149" s="593"/>
      <c r="K149" s="595"/>
    </row>
    <row r="150" spans="1:11" ht="21.75" customHeight="1" x14ac:dyDescent="0.25">
      <c r="A150" s="76"/>
      <c r="B150" s="599" t="s">
        <v>14</v>
      </c>
      <c r="C150" s="600"/>
      <c r="D150" s="601"/>
      <c r="E150" s="602"/>
      <c r="F150" s="603"/>
      <c r="G150" s="603"/>
      <c r="H150" s="604"/>
      <c r="I150" s="77">
        <f>+I145+I146+I147+I148</f>
        <v>1000000</v>
      </c>
      <c r="J150" s="602"/>
      <c r="K150" s="604"/>
    </row>
    <row r="151" spans="1:11" ht="25.5" customHeight="1" x14ac:dyDescent="0.25"/>
    <row r="152" spans="1:11" ht="21" customHeight="1" x14ac:dyDescent="0.25"/>
    <row r="153" spans="1:11" x14ac:dyDescent="0.25">
      <c r="A153" s="42" t="s">
        <v>192</v>
      </c>
    </row>
    <row r="154" spans="1:11" ht="21.75" customHeight="1" x14ac:dyDescent="0.25"/>
    <row r="155" spans="1:11" ht="19.5" customHeight="1" x14ac:dyDescent="0.25">
      <c r="A155" s="289" t="s">
        <v>2</v>
      </c>
      <c r="B155" s="583" t="s">
        <v>3</v>
      </c>
      <c r="C155" s="583"/>
      <c r="D155" s="583"/>
      <c r="E155" s="555" t="s">
        <v>183</v>
      </c>
      <c r="F155" s="555"/>
      <c r="G155" s="555"/>
      <c r="H155" s="555"/>
      <c r="I155" s="288" t="s">
        <v>4</v>
      </c>
    </row>
    <row r="156" spans="1:11" ht="38.25" customHeight="1" x14ac:dyDescent="0.25">
      <c r="A156" s="71"/>
      <c r="B156" s="590"/>
      <c r="C156" s="590"/>
      <c r="D156" s="590"/>
      <c r="E156" s="591"/>
      <c r="F156" s="591"/>
      <c r="G156" s="591"/>
      <c r="H156" s="591"/>
      <c r="I156" s="72">
        <v>0</v>
      </c>
    </row>
    <row r="157" spans="1:11" ht="21" customHeight="1" x14ac:dyDescent="0.25">
      <c r="A157" s="76"/>
      <c r="B157" s="592"/>
      <c r="C157" s="592"/>
      <c r="D157" s="592"/>
      <c r="E157" s="593"/>
      <c r="F157" s="594"/>
      <c r="G157" s="594"/>
      <c r="H157" s="595"/>
      <c r="I157" s="72"/>
    </row>
    <row r="158" spans="1:11" ht="23.25" customHeight="1" x14ac:dyDescent="0.25">
      <c r="A158" s="76"/>
      <c r="B158" s="616" t="s">
        <v>14</v>
      </c>
      <c r="C158" s="616"/>
      <c r="D158" s="616"/>
      <c r="E158" s="617"/>
      <c r="F158" s="617"/>
      <c r="G158" s="617"/>
      <c r="H158" s="617"/>
      <c r="I158" s="77">
        <f>SUM(I156:I157)</f>
        <v>0</v>
      </c>
    </row>
    <row r="159" spans="1:11" s="235" customFormat="1" x14ac:dyDescent="0.25"/>
    <row r="160" spans="1:11" x14ac:dyDescent="0.25">
      <c r="A160" s="240" t="s">
        <v>77</v>
      </c>
    </row>
    <row r="165" spans="1:14" x14ac:dyDescent="0.25">
      <c r="A165" s="60" t="s">
        <v>209</v>
      </c>
    </row>
    <row r="167" spans="1:14" s="1" customFormat="1" ht="32.25" customHeight="1" x14ac:dyDescent="0.25">
      <c r="A167" s="618" t="s">
        <v>210</v>
      </c>
      <c r="B167" s="618"/>
      <c r="C167" s="618"/>
      <c r="D167" s="618"/>
      <c r="E167" s="618"/>
      <c r="F167" s="618"/>
      <c r="G167" s="618"/>
      <c r="H167" s="618"/>
      <c r="I167" s="618"/>
      <c r="J167" s="618"/>
      <c r="K167" s="618"/>
      <c r="L167" s="618"/>
      <c r="M167" s="618"/>
      <c r="N167" s="618"/>
    </row>
    <row r="168" spans="1:14" ht="19.5" customHeight="1" x14ac:dyDescent="0.25"/>
    <row r="169" spans="1:14" s="1" customFormat="1" ht="30" customHeight="1" x14ac:dyDescent="0.25">
      <c r="A169" s="619" t="s">
        <v>2</v>
      </c>
      <c r="B169" s="619" t="s">
        <v>3</v>
      </c>
      <c r="C169" s="620" t="s">
        <v>4</v>
      </c>
      <c r="D169" s="620"/>
      <c r="E169" s="610" t="s">
        <v>193</v>
      </c>
      <c r="F169" s="610"/>
      <c r="G169" s="610"/>
      <c r="H169" s="610"/>
      <c r="I169" s="610"/>
      <c r="J169" s="610"/>
      <c r="K169" s="610"/>
      <c r="L169" s="610"/>
      <c r="M169" s="621" t="s">
        <v>194</v>
      </c>
      <c r="N169" s="622"/>
    </row>
    <row r="170" spans="1:14" s="1" customFormat="1" ht="33" customHeight="1" x14ac:dyDescent="0.25">
      <c r="A170" s="619"/>
      <c r="B170" s="619"/>
      <c r="C170" s="620"/>
      <c r="D170" s="620"/>
      <c r="E170" s="621">
        <v>2023</v>
      </c>
      <c r="F170" s="622"/>
      <c r="G170" s="610">
        <v>2022</v>
      </c>
      <c r="H170" s="610"/>
      <c r="I170" s="294">
        <v>2021</v>
      </c>
      <c r="J170" s="294">
        <v>2020</v>
      </c>
      <c r="K170" s="610" t="s">
        <v>195</v>
      </c>
      <c r="L170" s="610"/>
      <c r="M170" s="294" t="s">
        <v>183</v>
      </c>
      <c r="N170" s="294" t="s">
        <v>196</v>
      </c>
    </row>
    <row r="171" spans="1:14" s="1" customFormat="1" ht="42" customHeight="1" x14ac:dyDescent="0.25">
      <c r="A171" s="100" t="s">
        <v>197</v>
      </c>
      <c r="B171" s="101" t="s">
        <v>198</v>
      </c>
      <c r="C171" s="611">
        <v>1224299229.5899999</v>
      </c>
      <c r="D171" s="611"/>
      <c r="E171" s="611">
        <v>1224299229.5899999</v>
      </c>
      <c r="F171" s="611"/>
      <c r="G171" s="611">
        <v>1336353719.3199999</v>
      </c>
      <c r="H171" s="611"/>
      <c r="I171" s="217">
        <v>1517135706.3</v>
      </c>
      <c r="J171" s="217">
        <v>1275489353.3900001</v>
      </c>
      <c r="K171" s="612">
        <v>1026311369.99</v>
      </c>
      <c r="L171" s="612"/>
      <c r="M171" s="103" t="s">
        <v>199</v>
      </c>
      <c r="N171" s="78" t="s">
        <v>200</v>
      </c>
    </row>
    <row r="172" spans="1:14" s="1" customFormat="1" ht="24.75" customHeight="1" x14ac:dyDescent="0.25">
      <c r="A172" s="79"/>
      <c r="B172" s="80" t="s">
        <v>201</v>
      </c>
      <c r="C172" s="613">
        <f>C171</f>
        <v>1224299229.5899999</v>
      </c>
      <c r="D172" s="613"/>
      <c r="E172" s="614">
        <f>E171</f>
        <v>1224299229.5899999</v>
      </c>
      <c r="F172" s="615"/>
      <c r="G172" s="613">
        <f>G171</f>
        <v>1336353719.3199999</v>
      </c>
      <c r="H172" s="613"/>
      <c r="I172" s="295">
        <f>I171</f>
        <v>1517135706.3</v>
      </c>
      <c r="J172" s="295">
        <f>J171</f>
        <v>1275489353.3900001</v>
      </c>
      <c r="K172" s="613">
        <f>K171</f>
        <v>1026311369.99</v>
      </c>
      <c r="L172" s="613"/>
      <c r="M172" s="295"/>
      <c r="N172" s="302"/>
    </row>
    <row r="173" spans="1:14" s="1" customFormat="1" x14ac:dyDescent="0.25">
      <c r="A173" s="81"/>
      <c r="B173" s="82"/>
      <c r="C173" s="638"/>
      <c r="D173" s="638"/>
      <c r="E173" s="639"/>
      <c r="F173" s="639"/>
      <c r="G173" s="640"/>
      <c r="H173" s="640"/>
      <c r="I173" s="83"/>
      <c r="J173" s="83"/>
      <c r="K173" s="640"/>
      <c r="L173" s="640"/>
      <c r="M173" s="83"/>
      <c r="N173" s="84"/>
    </row>
    <row r="174" spans="1:14" s="1" customFormat="1" ht="39.75" customHeight="1" x14ac:dyDescent="0.25">
      <c r="A174" s="102" t="s">
        <v>202</v>
      </c>
      <c r="B174" s="99" t="s">
        <v>203</v>
      </c>
      <c r="C174" s="611">
        <v>18402351.09</v>
      </c>
      <c r="D174" s="611"/>
      <c r="E174" s="611">
        <v>18402351.09</v>
      </c>
      <c r="F174" s="611"/>
      <c r="G174" s="611">
        <v>4567063.37</v>
      </c>
      <c r="H174" s="611"/>
      <c r="I174" s="218">
        <v>4536829.53</v>
      </c>
      <c r="J174" s="219">
        <v>4406140.6900000004</v>
      </c>
      <c r="K174" s="641">
        <v>4360462.8</v>
      </c>
      <c r="L174" s="642"/>
      <c r="M174" s="104" t="s">
        <v>199</v>
      </c>
      <c r="N174" s="78" t="s">
        <v>200</v>
      </c>
    </row>
    <row r="175" spans="1:14" s="1" customFormat="1" ht="24.75" customHeight="1" x14ac:dyDescent="0.25">
      <c r="A175" s="85"/>
      <c r="B175" s="80" t="s">
        <v>204</v>
      </c>
      <c r="C175" s="633">
        <f>SUM(C174:C174)</f>
        <v>18402351.09</v>
      </c>
      <c r="D175" s="633"/>
      <c r="E175" s="634">
        <f>SUM(E174:E174)</f>
        <v>18402351.09</v>
      </c>
      <c r="F175" s="635"/>
      <c r="G175" s="633">
        <f>SUM(G174:G174)</f>
        <v>4567063.37</v>
      </c>
      <c r="H175" s="633"/>
      <c r="I175" s="301">
        <f>SUM(I174:I174)</f>
        <v>4536829.53</v>
      </c>
      <c r="J175" s="300">
        <f>SUM(J174:J174)</f>
        <v>4406140.6900000004</v>
      </c>
      <c r="K175" s="633">
        <f>SUM(K174:K174)</f>
        <v>4360462.8</v>
      </c>
      <c r="L175" s="633"/>
      <c r="M175" s="301"/>
      <c r="N175" s="296"/>
    </row>
    <row r="176" spans="1:14" s="1" customFormat="1" x14ac:dyDescent="0.25">
      <c r="A176" s="81"/>
      <c r="B176" s="86"/>
      <c r="C176" s="94"/>
      <c r="D176" s="220"/>
      <c r="E176" s="636"/>
      <c r="F176" s="636"/>
      <c r="G176" s="637"/>
      <c r="H176" s="637"/>
      <c r="I176" s="87"/>
      <c r="J176" s="87"/>
      <c r="K176" s="637"/>
      <c r="L176" s="637"/>
      <c r="M176" s="87"/>
      <c r="N176" s="88"/>
    </row>
    <row r="177" spans="1:14" s="1" customFormat="1" ht="44.25" customHeight="1" x14ac:dyDescent="0.25">
      <c r="A177" s="89" t="s">
        <v>205</v>
      </c>
      <c r="B177" s="90" t="s">
        <v>206</v>
      </c>
      <c r="C177" s="623">
        <v>170229574.84</v>
      </c>
      <c r="D177" s="623"/>
      <c r="E177" s="623">
        <v>172653846.81</v>
      </c>
      <c r="F177" s="623"/>
      <c r="G177" s="624">
        <v>169036944.03999999</v>
      </c>
      <c r="H177" s="624"/>
      <c r="I177" s="298">
        <v>159027825.75</v>
      </c>
      <c r="J177" s="298">
        <v>141246198.21000001</v>
      </c>
      <c r="K177" s="625">
        <v>0</v>
      </c>
      <c r="L177" s="626"/>
      <c r="M177" s="299" t="s">
        <v>199</v>
      </c>
      <c r="N177" s="91" t="s">
        <v>200</v>
      </c>
    </row>
    <row r="178" spans="1:14" s="1" customFormat="1" ht="22.5" customHeight="1" x14ac:dyDescent="0.25">
      <c r="A178" s="92"/>
      <c r="B178" s="95" t="s">
        <v>207</v>
      </c>
      <c r="C178" s="627">
        <f>SUM(C177)</f>
        <v>170229574.84</v>
      </c>
      <c r="D178" s="627"/>
      <c r="E178" s="628">
        <f>SUM(E177)</f>
        <v>172653846.81</v>
      </c>
      <c r="F178" s="629"/>
      <c r="G178" s="630">
        <f>SUM(G177)</f>
        <v>169036944.03999999</v>
      </c>
      <c r="H178" s="630"/>
      <c r="I178" s="302">
        <f>SUM(I177)</f>
        <v>159027825.75</v>
      </c>
      <c r="J178" s="302">
        <f>SUM(J177)</f>
        <v>141246198.21000001</v>
      </c>
      <c r="K178" s="631">
        <f>SUM(K177)</f>
        <v>0</v>
      </c>
      <c r="L178" s="632"/>
      <c r="M178" s="299"/>
      <c r="N178" s="93"/>
    </row>
    <row r="179" spans="1:14" s="1" customFormat="1" ht="23.25" customHeight="1" x14ac:dyDescent="0.25">
      <c r="A179" s="85"/>
      <c r="B179" s="95" t="s">
        <v>208</v>
      </c>
      <c r="C179" s="633">
        <f>C172+C175+C178</f>
        <v>1412931155.5199997</v>
      </c>
      <c r="D179" s="633"/>
      <c r="E179" s="645">
        <f>E172+E175+E178</f>
        <v>1415355427.4899998</v>
      </c>
      <c r="F179" s="646"/>
      <c r="G179" s="647">
        <f>G172+G175+G178</f>
        <v>1509957726.7299998</v>
      </c>
      <c r="H179" s="647"/>
      <c r="I179" s="296">
        <f>I172+I175+I178</f>
        <v>1680700361.5799999</v>
      </c>
      <c r="J179" s="296">
        <f>J172+J175+J178</f>
        <v>1421141692.2900002</v>
      </c>
      <c r="K179" s="634">
        <f>K172+K175+K178</f>
        <v>1030671832.79</v>
      </c>
      <c r="L179" s="635"/>
      <c r="M179" s="296"/>
      <c r="N179" s="296"/>
    </row>
    <row r="181" spans="1:14" x14ac:dyDescent="0.25">
      <c r="A181" s="240" t="s">
        <v>77</v>
      </c>
    </row>
    <row r="192" spans="1:14" s="303" customFormat="1" ht="42" customHeight="1" x14ac:dyDescent="0.25">
      <c r="A192" s="529" t="s">
        <v>212</v>
      </c>
      <c r="B192" s="529"/>
      <c r="C192" s="529"/>
      <c r="D192" s="529"/>
      <c r="E192" s="529"/>
      <c r="F192" s="529"/>
      <c r="G192" s="529"/>
      <c r="H192" s="529"/>
      <c r="I192" s="529"/>
      <c r="J192" s="529"/>
      <c r="K192" s="529"/>
      <c r="L192" s="529"/>
      <c r="M192" s="529"/>
      <c r="N192" s="529"/>
    </row>
    <row r="195" spans="1:14" ht="28.5" customHeight="1" x14ac:dyDescent="0.25">
      <c r="A195" s="619" t="s">
        <v>2</v>
      </c>
      <c r="B195" s="619" t="s">
        <v>3</v>
      </c>
      <c r="C195" s="620" t="s">
        <v>4</v>
      </c>
      <c r="D195" s="620"/>
      <c r="E195" s="610" t="s">
        <v>213</v>
      </c>
      <c r="F195" s="610"/>
      <c r="G195" s="610">
        <v>180</v>
      </c>
      <c r="H195" s="610"/>
      <c r="I195" s="610">
        <v>365</v>
      </c>
      <c r="J195" s="610" t="s">
        <v>214</v>
      </c>
      <c r="K195" s="610"/>
      <c r="L195" s="610" t="s">
        <v>215</v>
      </c>
      <c r="M195" s="610"/>
      <c r="N195" s="610"/>
    </row>
    <row r="196" spans="1:14" ht="38.25" customHeight="1" x14ac:dyDescent="0.25">
      <c r="A196" s="619"/>
      <c r="B196" s="619"/>
      <c r="C196" s="620"/>
      <c r="D196" s="620"/>
      <c r="E196" s="610"/>
      <c r="F196" s="610"/>
      <c r="G196" s="610"/>
      <c r="H196" s="610"/>
      <c r="I196" s="610"/>
      <c r="J196" s="610"/>
      <c r="K196" s="610"/>
      <c r="L196" s="109" t="s">
        <v>183</v>
      </c>
      <c r="M196" s="610" t="s">
        <v>196</v>
      </c>
      <c r="N196" s="610"/>
    </row>
    <row r="197" spans="1:14" ht="63.75" x14ac:dyDescent="0.25">
      <c r="A197" s="226" t="s">
        <v>216</v>
      </c>
      <c r="B197" s="305" t="s">
        <v>217</v>
      </c>
      <c r="C197" s="643">
        <v>9120642.2899999991</v>
      </c>
      <c r="D197" s="643"/>
      <c r="E197" s="643">
        <v>0</v>
      </c>
      <c r="F197" s="643"/>
      <c r="G197" s="643">
        <v>0</v>
      </c>
      <c r="H197" s="643"/>
      <c r="I197" s="221">
        <v>0</v>
      </c>
      <c r="J197" s="643">
        <v>9120642.2899999991</v>
      </c>
      <c r="K197" s="643"/>
      <c r="L197" s="223" t="s">
        <v>199</v>
      </c>
      <c r="M197" s="644" t="s">
        <v>218</v>
      </c>
      <c r="N197" s="644"/>
    </row>
    <row r="198" spans="1:14" x14ac:dyDescent="0.25">
      <c r="A198" s="105"/>
      <c r="B198" s="111" t="s">
        <v>201</v>
      </c>
      <c r="C198" s="648">
        <f>SUM(C197)</f>
        <v>9120642.2899999991</v>
      </c>
      <c r="D198" s="648"/>
      <c r="E198" s="648">
        <f>SUM(E197)</f>
        <v>0</v>
      </c>
      <c r="F198" s="648"/>
      <c r="G198" s="648">
        <f>SUM(G197)</f>
        <v>0</v>
      </c>
      <c r="H198" s="648"/>
      <c r="I198" s="113">
        <f>SUM(I197)</f>
        <v>0</v>
      </c>
      <c r="J198" s="648">
        <f>SUM(J197)</f>
        <v>9120642.2899999991</v>
      </c>
      <c r="K198" s="648"/>
      <c r="L198" s="110"/>
      <c r="M198" s="644"/>
      <c r="N198" s="644"/>
    </row>
    <row r="199" spans="1:14" x14ac:dyDescent="0.25">
      <c r="A199" s="106"/>
      <c r="B199" s="112"/>
      <c r="C199" s="643"/>
      <c r="D199" s="643"/>
      <c r="E199" s="643"/>
      <c r="F199" s="643"/>
      <c r="G199" s="643"/>
      <c r="H199" s="643"/>
      <c r="I199" s="114"/>
      <c r="J199" s="643"/>
      <c r="K199" s="643"/>
      <c r="L199" s="110"/>
      <c r="M199" s="644"/>
      <c r="N199" s="644"/>
    </row>
    <row r="200" spans="1:14" ht="51" x14ac:dyDescent="0.25">
      <c r="A200" s="225" t="s">
        <v>219</v>
      </c>
      <c r="B200" s="306" t="s">
        <v>220</v>
      </c>
      <c r="C200" s="643">
        <v>7382375.2999999998</v>
      </c>
      <c r="D200" s="643"/>
      <c r="E200" s="643">
        <v>0</v>
      </c>
      <c r="F200" s="643"/>
      <c r="G200" s="643">
        <v>0</v>
      </c>
      <c r="H200" s="643"/>
      <c r="I200" s="222">
        <v>0</v>
      </c>
      <c r="J200" s="643">
        <v>7382375.2999999998</v>
      </c>
      <c r="K200" s="643"/>
      <c r="L200" s="224" t="s">
        <v>221</v>
      </c>
      <c r="M200" s="644" t="s">
        <v>218</v>
      </c>
      <c r="N200" s="644"/>
    </row>
    <row r="201" spans="1:14" x14ac:dyDescent="0.25">
      <c r="A201" s="105"/>
      <c r="B201" s="111" t="s">
        <v>204</v>
      </c>
      <c r="C201" s="648">
        <f>SUM(C200)</f>
        <v>7382375.2999999998</v>
      </c>
      <c r="D201" s="648"/>
      <c r="E201" s="648">
        <f>SUM(E200)</f>
        <v>0</v>
      </c>
      <c r="F201" s="648"/>
      <c r="G201" s="648">
        <f>SUM(G200)</f>
        <v>0</v>
      </c>
      <c r="H201" s="648"/>
      <c r="I201" s="116">
        <f>SUM(I200)</f>
        <v>0</v>
      </c>
      <c r="J201" s="648">
        <f>SUM(J200)</f>
        <v>7382375.2999999998</v>
      </c>
      <c r="K201" s="648"/>
      <c r="L201" s="117"/>
      <c r="M201" s="644"/>
      <c r="N201" s="644"/>
    </row>
    <row r="202" spans="1:14" x14ac:dyDescent="0.25">
      <c r="A202" s="105"/>
      <c r="B202" s="107"/>
      <c r="C202" s="648"/>
      <c r="D202" s="648"/>
      <c r="E202" s="648"/>
      <c r="F202" s="648"/>
      <c r="G202" s="643"/>
      <c r="H202" s="643"/>
      <c r="I202" s="242"/>
      <c r="J202" s="648"/>
      <c r="K202" s="648"/>
      <c r="L202" s="118"/>
      <c r="M202" s="644"/>
      <c r="N202" s="644"/>
    </row>
    <row r="203" spans="1:14" x14ac:dyDescent="0.25">
      <c r="A203" s="69"/>
      <c r="B203" s="108" t="s">
        <v>208</v>
      </c>
      <c r="C203" s="658">
        <f>C198+C201</f>
        <v>16503017.59</v>
      </c>
      <c r="D203" s="658"/>
      <c r="E203" s="658">
        <f>E198+E201</f>
        <v>0</v>
      </c>
      <c r="F203" s="658"/>
      <c r="G203" s="658">
        <f>G198+G201</f>
        <v>0</v>
      </c>
      <c r="H203" s="658"/>
      <c r="I203" s="115">
        <f>I198+I201</f>
        <v>0</v>
      </c>
      <c r="J203" s="658">
        <f>J198+J201</f>
        <v>16503017.59</v>
      </c>
      <c r="K203" s="658"/>
      <c r="L203" s="115"/>
      <c r="M203" s="659"/>
      <c r="N203" s="659"/>
    </row>
    <row r="204" spans="1:14" ht="15" customHeight="1" x14ac:dyDescent="0.25">
      <c r="A204" s="649" t="s">
        <v>77</v>
      </c>
      <c r="B204" s="649"/>
      <c r="C204" s="649"/>
      <c r="D204" s="649"/>
      <c r="E204" s="649"/>
      <c r="F204" s="649"/>
      <c r="G204" s="649"/>
      <c r="H204" s="649"/>
      <c r="I204" s="649"/>
      <c r="J204" s="649"/>
      <c r="K204" s="649"/>
      <c r="L204" s="649"/>
      <c r="M204" s="649"/>
      <c r="N204" s="649"/>
    </row>
    <row r="217" spans="1:14" x14ac:dyDescent="0.25">
      <c r="A217" s="60" t="s">
        <v>235</v>
      </c>
    </row>
    <row r="219" spans="1:14" ht="51" customHeight="1" x14ac:dyDescent="0.25">
      <c r="A219" s="650" t="s">
        <v>222</v>
      </c>
      <c r="B219" s="650"/>
      <c r="C219" s="650"/>
      <c r="D219" s="650"/>
      <c r="E219" s="650"/>
      <c r="F219" s="650"/>
      <c r="G219" s="650"/>
      <c r="H219" s="650"/>
      <c r="I219" s="650"/>
      <c r="J219" s="650"/>
      <c r="K219" s="650"/>
      <c r="L219" s="650"/>
      <c r="M219" s="650"/>
      <c r="N219" s="650"/>
    </row>
    <row r="220" spans="1:14" ht="21" customHeight="1" x14ac:dyDescent="0.25"/>
    <row r="221" spans="1:14" ht="29.25" customHeight="1" x14ac:dyDescent="0.25">
      <c r="A221" s="275" t="s">
        <v>2</v>
      </c>
      <c r="B221" s="651" t="s">
        <v>3</v>
      </c>
      <c r="C221" s="651"/>
      <c r="D221" s="651"/>
      <c r="E221" s="651"/>
      <c r="F221" s="651"/>
      <c r="G221" s="652" t="s">
        <v>4</v>
      </c>
      <c r="H221" s="652"/>
      <c r="I221" s="652"/>
      <c r="J221" s="653" t="s">
        <v>223</v>
      </c>
      <c r="K221" s="653"/>
      <c r="L221" s="653"/>
    </row>
    <row r="222" spans="1:14" ht="38.25" customHeight="1" x14ac:dyDescent="0.25">
      <c r="A222" s="122" t="s">
        <v>224</v>
      </c>
      <c r="B222" s="654" t="s">
        <v>225</v>
      </c>
      <c r="C222" s="654"/>
      <c r="D222" s="654"/>
      <c r="E222" s="654"/>
      <c r="F222" s="654"/>
      <c r="G222" s="655">
        <v>3343998.54</v>
      </c>
      <c r="H222" s="655"/>
      <c r="I222" s="655"/>
      <c r="J222" s="656" t="s">
        <v>226</v>
      </c>
      <c r="K222" s="656"/>
      <c r="L222" s="657"/>
    </row>
    <row r="223" spans="1:14" ht="38.25" customHeight="1" x14ac:dyDescent="0.25">
      <c r="A223" s="121" t="s">
        <v>227</v>
      </c>
      <c r="B223" s="654" t="s">
        <v>228</v>
      </c>
      <c r="C223" s="654"/>
      <c r="D223" s="654"/>
      <c r="E223" s="654"/>
      <c r="F223" s="654"/>
      <c r="G223" s="655">
        <v>0</v>
      </c>
      <c r="H223" s="655"/>
      <c r="I223" s="655"/>
      <c r="J223" s="664"/>
      <c r="K223" s="664"/>
      <c r="L223" s="664"/>
    </row>
    <row r="224" spans="1:14" ht="51" customHeight="1" x14ac:dyDescent="0.25">
      <c r="A224" s="121" t="s">
        <v>229</v>
      </c>
      <c r="B224" s="654" t="s">
        <v>230</v>
      </c>
      <c r="C224" s="654"/>
      <c r="D224" s="654"/>
      <c r="E224" s="654"/>
      <c r="F224" s="654"/>
      <c r="G224" s="655">
        <v>0</v>
      </c>
      <c r="H224" s="655"/>
      <c r="I224" s="655"/>
      <c r="J224" s="664"/>
      <c r="K224" s="664"/>
      <c r="L224" s="664"/>
    </row>
    <row r="225" spans="1:14" ht="63.75" customHeight="1" x14ac:dyDescent="0.25">
      <c r="A225" s="120" t="s">
        <v>231</v>
      </c>
      <c r="B225" s="654" t="s">
        <v>232</v>
      </c>
      <c r="C225" s="654"/>
      <c r="D225" s="654"/>
      <c r="E225" s="654"/>
      <c r="F225" s="654"/>
      <c r="G225" s="655">
        <v>0</v>
      </c>
      <c r="H225" s="655"/>
      <c r="I225" s="655"/>
      <c r="J225" s="664"/>
      <c r="K225" s="664"/>
      <c r="L225" s="664"/>
    </row>
    <row r="226" spans="1:14" ht="46.5" customHeight="1" x14ac:dyDescent="0.25">
      <c r="A226" s="123" t="s">
        <v>233</v>
      </c>
      <c r="B226" s="654" t="s">
        <v>234</v>
      </c>
      <c r="C226" s="654"/>
      <c r="D226" s="654"/>
      <c r="E226" s="654"/>
      <c r="F226" s="654"/>
      <c r="G226" s="655">
        <v>0</v>
      </c>
      <c r="H226" s="655"/>
      <c r="I226" s="655"/>
      <c r="J226" s="675"/>
      <c r="K226" s="676"/>
      <c r="L226" s="677"/>
    </row>
    <row r="227" spans="1:14" ht="41.25" customHeight="1" x14ac:dyDescent="0.25">
      <c r="A227" s="119"/>
      <c r="B227" s="660" t="s">
        <v>14</v>
      </c>
      <c r="C227" s="661"/>
      <c r="D227" s="661"/>
      <c r="E227" s="661"/>
      <c r="F227" s="662"/>
      <c r="G227" s="663">
        <f>SUM(G222:G226)</f>
        <v>3343998.54</v>
      </c>
      <c r="H227" s="663"/>
      <c r="I227" s="663"/>
      <c r="J227" s="664"/>
      <c r="K227" s="664"/>
      <c r="L227" s="664"/>
    </row>
    <row r="228" spans="1:14" ht="28.5" customHeight="1" x14ac:dyDescent="0.25">
      <c r="A228" s="665" t="s">
        <v>77</v>
      </c>
      <c r="B228" s="665"/>
      <c r="C228" s="665"/>
      <c r="D228" s="665"/>
      <c r="E228" s="665"/>
      <c r="F228" s="665"/>
      <c r="G228" s="665"/>
      <c r="H228" s="665"/>
      <c r="I228" s="665"/>
      <c r="J228" s="665"/>
      <c r="K228" s="665"/>
      <c r="L228" s="665"/>
      <c r="M228" s="665"/>
      <c r="N228" s="665"/>
    </row>
    <row r="237" spans="1:14" x14ac:dyDescent="0.25">
      <c r="A237" s="60" t="s">
        <v>236</v>
      </c>
    </row>
    <row r="239" spans="1:14" ht="34.5" customHeight="1" x14ac:dyDescent="0.25">
      <c r="A239" s="666" t="s">
        <v>237</v>
      </c>
      <c r="B239" s="666"/>
      <c r="C239" s="666"/>
      <c r="D239" s="666"/>
      <c r="E239" s="666"/>
      <c r="F239" s="666"/>
      <c r="G239" s="666"/>
      <c r="H239" s="666"/>
      <c r="I239" s="666"/>
      <c r="J239" s="666"/>
      <c r="K239" s="666"/>
      <c r="L239" s="666"/>
      <c r="M239" s="666"/>
      <c r="N239" s="666"/>
    </row>
    <row r="242" spans="1:14" x14ac:dyDescent="0.25">
      <c r="A242" s="667" t="s">
        <v>2</v>
      </c>
      <c r="B242" s="667" t="s">
        <v>3</v>
      </c>
      <c r="C242" s="667"/>
      <c r="D242" s="667"/>
      <c r="E242" s="667"/>
      <c r="F242" s="667"/>
      <c r="G242" s="667"/>
      <c r="H242" s="667"/>
      <c r="I242" s="668" t="s">
        <v>4</v>
      </c>
      <c r="J242" s="669" t="s">
        <v>223</v>
      </c>
      <c r="K242" s="670"/>
      <c r="L242" s="671"/>
    </row>
    <row r="243" spans="1:14" x14ac:dyDescent="0.25">
      <c r="A243" s="667"/>
      <c r="B243" s="667"/>
      <c r="C243" s="667"/>
      <c r="D243" s="667"/>
      <c r="E243" s="667"/>
      <c r="F243" s="667"/>
      <c r="G243" s="667"/>
      <c r="H243" s="667"/>
      <c r="I243" s="668"/>
      <c r="J243" s="672"/>
      <c r="K243" s="673"/>
      <c r="L243" s="674"/>
    </row>
    <row r="244" spans="1:14" ht="38.25" customHeight="1" x14ac:dyDescent="0.25">
      <c r="A244" s="125" t="s">
        <v>238</v>
      </c>
      <c r="B244" s="678" t="s">
        <v>239</v>
      </c>
      <c r="C244" s="678"/>
      <c r="D244" s="678"/>
      <c r="E244" s="678"/>
      <c r="F244" s="678"/>
      <c r="G244" s="678"/>
      <c r="H244" s="678"/>
      <c r="I244" s="128">
        <v>1913101.33</v>
      </c>
      <c r="J244" s="679" t="s">
        <v>226</v>
      </c>
      <c r="K244" s="680"/>
      <c r="L244" s="681"/>
    </row>
    <row r="245" spans="1:14" ht="44.25" customHeight="1" x14ac:dyDescent="0.25">
      <c r="A245" s="126" t="s">
        <v>240</v>
      </c>
      <c r="B245" s="678" t="s">
        <v>241</v>
      </c>
      <c r="C245" s="678"/>
      <c r="D245" s="678"/>
      <c r="E245" s="678"/>
      <c r="F245" s="678"/>
      <c r="G245" s="678"/>
      <c r="H245" s="678"/>
      <c r="I245" s="130">
        <v>16605546.199999999</v>
      </c>
      <c r="J245" s="679" t="s">
        <v>226</v>
      </c>
      <c r="K245" s="680"/>
      <c r="L245" s="681"/>
    </row>
    <row r="246" spans="1:14" ht="46.5" customHeight="1" x14ac:dyDescent="0.25">
      <c r="A246" s="126" t="s">
        <v>242</v>
      </c>
      <c r="B246" s="678" t="s">
        <v>243</v>
      </c>
      <c r="C246" s="678"/>
      <c r="D246" s="678"/>
      <c r="E246" s="678"/>
      <c r="F246" s="678"/>
      <c r="G246" s="678"/>
      <c r="H246" s="678"/>
      <c r="I246" s="130">
        <v>476278.38</v>
      </c>
      <c r="J246" s="679" t="s">
        <v>226</v>
      </c>
      <c r="K246" s="680"/>
      <c r="L246" s="681"/>
    </row>
    <row r="247" spans="1:14" ht="42" customHeight="1" x14ac:dyDescent="0.25">
      <c r="A247" s="126" t="s">
        <v>244</v>
      </c>
      <c r="B247" s="678" t="s">
        <v>245</v>
      </c>
      <c r="C247" s="678"/>
      <c r="D247" s="678"/>
      <c r="E247" s="678"/>
      <c r="F247" s="678"/>
      <c r="G247" s="678"/>
      <c r="H247" s="678"/>
      <c r="I247" s="130">
        <v>239440.66</v>
      </c>
      <c r="J247" s="679" t="s">
        <v>226</v>
      </c>
      <c r="K247" s="680"/>
      <c r="L247" s="681"/>
    </row>
    <row r="248" spans="1:14" ht="39" customHeight="1" x14ac:dyDescent="0.25">
      <c r="A248" s="127" t="s">
        <v>246</v>
      </c>
      <c r="B248" s="686" t="s">
        <v>247</v>
      </c>
      <c r="C248" s="687"/>
      <c r="D248" s="687"/>
      <c r="E248" s="687"/>
      <c r="F248" s="687"/>
      <c r="G248" s="687"/>
      <c r="H248" s="688"/>
      <c r="I248" s="130">
        <v>408790.29</v>
      </c>
      <c r="J248" s="679" t="s">
        <v>226</v>
      </c>
      <c r="K248" s="680"/>
      <c r="L248" s="681"/>
    </row>
    <row r="249" spans="1:14" ht="39" customHeight="1" x14ac:dyDescent="0.25">
      <c r="A249" s="126" t="s">
        <v>248</v>
      </c>
      <c r="B249" s="678" t="s">
        <v>117</v>
      </c>
      <c r="C249" s="678"/>
      <c r="D249" s="678"/>
      <c r="E249" s="678"/>
      <c r="F249" s="678"/>
      <c r="G249" s="678"/>
      <c r="H249" s="678"/>
      <c r="I249" s="130">
        <v>7393976.9900000002</v>
      </c>
      <c r="J249" s="679" t="s">
        <v>226</v>
      </c>
      <c r="K249" s="680"/>
      <c r="L249" s="681"/>
    </row>
    <row r="250" spans="1:14" ht="30.75" customHeight="1" x14ac:dyDescent="0.25">
      <c r="A250" s="126" t="s">
        <v>249</v>
      </c>
      <c r="B250" s="678" t="s">
        <v>250</v>
      </c>
      <c r="C250" s="678"/>
      <c r="D250" s="678"/>
      <c r="E250" s="678"/>
      <c r="F250" s="678"/>
      <c r="G250" s="678"/>
      <c r="H250" s="678"/>
      <c r="I250" s="130">
        <v>5563841.04</v>
      </c>
      <c r="J250" s="679" t="s">
        <v>226</v>
      </c>
      <c r="K250" s="680"/>
      <c r="L250" s="681"/>
    </row>
    <row r="251" spans="1:14" ht="24.75" customHeight="1" x14ac:dyDescent="0.25">
      <c r="A251" s="124"/>
      <c r="B251" s="682" t="s">
        <v>14</v>
      </c>
      <c r="C251" s="683"/>
      <c r="D251" s="683"/>
      <c r="E251" s="683"/>
      <c r="F251" s="683"/>
      <c r="G251" s="683"/>
      <c r="H251" s="684"/>
      <c r="I251" s="129">
        <f>SUM(I244:I250)</f>
        <v>32600974.890000001</v>
      </c>
      <c r="J251" s="679"/>
      <c r="K251" s="680"/>
      <c r="L251" s="681"/>
    </row>
    <row r="252" spans="1:14" ht="17.25" customHeight="1" x14ac:dyDescent="0.25">
      <c r="A252" s="474" t="s">
        <v>77</v>
      </c>
      <c r="B252" s="474"/>
      <c r="C252" s="474"/>
      <c r="D252" s="474"/>
      <c r="E252" s="474"/>
      <c r="F252" s="474"/>
      <c r="G252" s="474"/>
      <c r="H252" s="474"/>
      <c r="I252" s="474"/>
      <c r="J252" s="474"/>
      <c r="K252" s="474"/>
      <c r="L252" s="474"/>
      <c r="M252" s="474"/>
      <c r="N252" s="474"/>
    </row>
    <row r="253" spans="1:14" x14ac:dyDescent="0.25">
      <c r="A253" s="1"/>
      <c r="B253" s="1"/>
      <c r="C253" s="1"/>
      <c r="D253" s="1"/>
      <c r="E253" s="1"/>
      <c r="F253" s="1"/>
    </row>
    <row r="260" spans="1:14" x14ac:dyDescent="0.25">
      <c r="A260" s="60" t="s">
        <v>251</v>
      </c>
    </row>
    <row r="262" spans="1:14" ht="24.75" customHeight="1" x14ac:dyDescent="0.25">
      <c r="A262" s="685" t="s">
        <v>252</v>
      </c>
      <c r="B262" s="685"/>
      <c r="C262" s="685"/>
      <c r="D262" s="685"/>
      <c r="E262" s="685"/>
      <c r="F262" s="685"/>
      <c r="G262" s="685"/>
      <c r="H262" s="685"/>
      <c r="I262" s="685"/>
      <c r="J262" s="685"/>
      <c r="K262" s="685"/>
      <c r="L262" s="685"/>
      <c r="M262" s="685"/>
      <c r="N262" s="685"/>
    </row>
    <row r="264" spans="1:14" ht="25.5" customHeight="1" x14ac:dyDescent="0.25">
      <c r="A264" s="297" t="s">
        <v>2</v>
      </c>
      <c r="B264" s="131" t="s">
        <v>3</v>
      </c>
      <c r="C264" s="620" t="s">
        <v>4</v>
      </c>
      <c r="D264" s="620"/>
      <c r="E264" s="620" t="s">
        <v>183</v>
      </c>
      <c r="F264" s="620"/>
      <c r="G264" s="620" t="s">
        <v>253</v>
      </c>
      <c r="H264" s="620"/>
      <c r="I264" s="620" t="s">
        <v>254</v>
      </c>
      <c r="J264" s="620"/>
      <c r="K264" s="620" t="s">
        <v>255</v>
      </c>
      <c r="L264" s="620"/>
      <c r="M264" s="620"/>
    </row>
    <row r="265" spans="1:14" ht="50.25" customHeight="1" x14ac:dyDescent="0.25">
      <c r="A265" s="136" t="s">
        <v>256</v>
      </c>
      <c r="B265" s="137" t="s">
        <v>257</v>
      </c>
      <c r="C265" s="689">
        <v>0</v>
      </c>
      <c r="D265" s="689"/>
      <c r="E265" s="690"/>
      <c r="F265" s="690"/>
      <c r="G265" s="690"/>
      <c r="H265" s="690"/>
      <c r="I265" s="690"/>
      <c r="J265" s="690"/>
      <c r="K265" s="691"/>
      <c r="L265" s="691"/>
      <c r="M265" s="691"/>
    </row>
    <row r="266" spans="1:14" ht="32.25" customHeight="1" x14ac:dyDescent="0.25">
      <c r="A266" s="70"/>
      <c r="B266" s="132"/>
      <c r="C266" s="689"/>
      <c r="D266" s="689"/>
      <c r="E266" s="690"/>
      <c r="F266" s="690"/>
      <c r="G266" s="690"/>
      <c r="H266" s="690"/>
      <c r="I266" s="690"/>
      <c r="J266" s="690"/>
      <c r="K266" s="691"/>
      <c r="L266" s="691"/>
      <c r="M266" s="691"/>
    </row>
    <row r="267" spans="1:14" ht="24.75" customHeight="1" x14ac:dyDescent="0.25">
      <c r="A267" s="70"/>
      <c r="B267" s="132"/>
      <c r="C267" s="689"/>
      <c r="D267" s="689"/>
      <c r="E267" s="690"/>
      <c r="F267" s="690"/>
      <c r="G267" s="690"/>
      <c r="H267" s="690"/>
      <c r="I267" s="690"/>
      <c r="J267" s="690"/>
      <c r="K267" s="692"/>
      <c r="L267" s="693"/>
      <c r="M267" s="694"/>
    </row>
    <row r="268" spans="1:14" ht="32.25" customHeight="1" x14ac:dyDescent="0.25">
      <c r="A268" s="70"/>
      <c r="B268" s="133" t="s">
        <v>258</v>
      </c>
      <c r="C268" s="658">
        <f>SUM(C265:C267)</f>
        <v>0</v>
      </c>
      <c r="D268" s="658"/>
      <c r="E268" s="690"/>
      <c r="F268" s="690"/>
      <c r="G268" s="690"/>
      <c r="H268" s="690"/>
      <c r="I268" s="690"/>
      <c r="J268" s="690"/>
      <c r="K268" s="691"/>
      <c r="L268" s="691"/>
      <c r="M268" s="691"/>
    </row>
    <row r="269" spans="1:14" ht="9" customHeight="1" x14ac:dyDescent="0.25">
      <c r="A269" s="701"/>
      <c r="B269" s="701"/>
      <c r="C269" s="701"/>
      <c r="D269" s="701"/>
      <c r="E269" s="701"/>
      <c r="F269" s="701"/>
      <c r="G269" s="701"/>
    </row>
    <row r="270" spans="1:14" x14ac:dyDescent="0.25">
      <c r="A270" s="474" t="s">
        <v>77</v>
      </c>
      <c r="B270" s="474"/>
      <c r="C270" s="474"/>
      <c r="D270" s="474"/>
      <c r="E270" s="474"/>
      <c r="F270" s="474"/>
      <c r="G270" s="474"/>
      <c r="H270" s="474"/>
      <c r="I270" s="474"/>
      <c r="J270" s="474"/>
      <c r="K270" s="474"/>
      <c r="L270" s="474"/>
      <c r="M270" s="474"/>
      <c r="N270" s="474"/>
    </row>
    <row r="271" spans="1:14" ht="18.75" customHeight="1" x14ac:dyDescent="0.25">
      <c r="A271" s="283"/>
      <c r="B271" s="283"/>
      <c r="C271" s="283"/>
      <c r="D271" s="283"/>
      <c r="E271" s="283"/>
      <c r="F271" s="283"/>
      <c r="G271" s="283"/>
      <c r="H271" s="283"/>
      <c r="I271" s="283"/>
      <c r="J271" s="283"/>
      <c r="K271" s="283"/>
      <c r="L271" s="283"/>
      <c r="M271" s="283"/>
      <c r="N271" s="283"/>
    </row>
    <row r="272" spans="1:14" ht="18" customHeight="1" x14ac:dyDescent="0.25"/>
    <row r="273" spans="1:14" ht="15" customHeight="1" x14ac:dyDescent="0.25">
      <c r="A273" s="698" t="s">
        <v>259</v>
      </c>
      <c r="B273" s="698"/>
      <c r="C273" s="698"/>
      <c r="D273" s="698"/>
      <c r="E273" s="698"/>
      <c r="F273" s="698"/>
      <c r="G273" s="698"/>
      <c r="H273" s="698"/>
      <c r="I273" s="698"/>
      <c r="J273" s="698"/>
      <c r="K273" s="698"/>
      <c r="L273" s="698"/>
      <c r="M273" s="698"/>
      <c r="N273" s="698"/>
    </row>
    <row r="275" spans="1:14" s="1" customFormat="1" x14ac:dyDescent="0.25">
      <c r="A275" s="281" t="s">
        <v>2</v>
      </c>
      <c r="B275" s="699" t="s">
        <v>3</v>
      </c>
      <c r="C275" s="699"/>
      <c r="D275" s="699"/>
      <c r="E275" s="700" t="s">
        <v>4</v>
      </c>
      <c r="F275" s="700"/>
      <c r="G275" s="700"/>
      <c r="H275" s="700" t="s">
        <v>183</v>
      </c>
      <c r="I275" s="700"/>
      <c r="J275" s="700" t="s">
        <v>260</v>
      </c>
      <c r="K275" s="700"/>
    </row>
    <row r="276" spans="1:14" s="1" customFormat="1" ht="34.5" customHeight="1" x14ac:dyDescent="0.25">
      <c r="A276" s="135" t="s">
        <v>261</v>
      </c>
      <c r="B276" s="695" t="s">
        <v>262</v>
      </c>
      <c r="C276" s="695"/>
      <c r="D276" s="695"/>
      <c r="E276" s="696">
        <v>0</v>
      </c>
      <c r="F276" s="696"/>
      <c r="G276" s="696"/>
      <c r="H276" s="697"/>
      <c r="I276" s="697"/>
      <c r="J276" s="697"/>
      <c r="K276" s="697"/>
    </row>
    <row r="277" spans="1:14" s="1" customFormat="1" ht="39" customHeight="1" x14ac:dyDescent="0.25">
      <c r="A277" s="135" t="s">
        <v>263</v>
      </c>
      <c r="B277" s="695" t="s">
        <v>264</v>
      </c>
      <c r="C277" s="695"/>
      <c r="D277" s="695"/>
      <c r="E277" s="696">
        <v>0</v>
      </c>
      <c r="F277" s="696"/>
      <c r="G277" s="696"/>
      <c r="H277" s="697"/>
      <c r="I277" s="697"/>
      <c r="J277" s="697"/>
      <c r="K277" s="697"/>
    </row>
    <row r="278" spans="1:14" s="1" customFormat="1" ht="44.25" customHeight="1" x14ac:dyDescent="0.25">
      <c r="A278" s="135" t="s">
        <v>265</v>
      </c>
      <c r="B278" s="695" t="s">
        <v>266</v>
      </c>
      <c r="C278" s="695"/>
      <c r="D278" s="695"/>
      <c r="E278" s="696">
        <v>0</v>
      </c>
      <c r="F278" s="696"/>
      <c r="G278" s="696"/>
      <c r="H278" s="697"/>
      <c r="I278" s="697"/>
      <c r="J278" s="697"/>
      <c r="K278" s="697"/>
    </row>
    <row r="279" spans="1:14" s="1" customFormat="1" ht="21" customHeight="1" x14ac:dyDescent="0.25">
      <c r="A279" s="134"/>
      <c r="B279" s="695"/>
      <c r="C279" s="695"/>
      <c r="D279" s="695"/>
      <c r="E279" s="696"/>
      <c r="F279" s="696"/>
      <c r="G279" s="696"/>
      <c r="H279" s="697"/>
      <c r="I279" s="697"/>
      <c r="J279" s="697"/>
      <c r="K279" s="697"/>
    </row>
    <row r="280" spans="1:14" s="1" customFormat="1" ht="25.5" customHeight="1" x14ac:dyDescent="0.25">
      <c r="A280" s="134"/>
      <c r="B280" s="703" t="s">
        <v>14</v>
      </c>
      <c r="C280" s="703"/>
      <c r="D280" s="703"/>
      <c r="E280" s="704">
        <f>SUM(E276:E279)</f>
        <v>0</v>
      </c>
      <c r="F280" s="704"/>
      <c r="G280" s="704"/>
      <c r="H280" s="697"/>
      <c r="I280" s="697"/>
      <c r="J280" s="697"/>
      <c r="K280" s="697"/>
    </row>
    <row r="281" spans="1:14" s="1" customFormat="1" ht="39.75" customHeight="1" x14ac:dyDescent="0.25">
      <c r="A281" s="705" t="s">
        <v>77</v>
      </c>
      <c r="B281" s="705"/>
      <c r="C281" s="705"/>
      <c r="D281" s="705"/>
      <c r="E281" s="705"/>
      <c r="F281" s="705"/>
      <c r="G281" s="705"/>
      <c r="H281" s="705"/>
      <c r="I281" s="705"/>
      <c r="J281" s="705"/>
      <c r="K281" s="705"/>
      <c r="L281" s="705"/>
      <c r="M281" s="705"/>
      <c r="N281" s="705"/>
    </row>
    <row r="283" spans="1:14" ht="21.75" customHeight="1" x14ac:dyDescent="0.25">
      <c r="A283" s="138" t="s">
        <v>267</v>
      </c>
      <c r="B283" s="138"/>
      <c r="C283" s="138"/>
      <c r="D283" s="138"/>
      <c r="E283" s="138"/>
      <c r="F283" s="138"/>
      <c r="G283" s="138"/>
      <c r="H283" s="138"/>
    </row>
    <row r="285" spans="1:14" ht="50.25" customHeight="1" x14ac:dyDescent="0.25">
      <c r="A285" s="706" t="s">
        <v>268</v>
      </c>
      <c r="B285" s="706"/>
      <c r="C285" s="706"/>
      <c r="D285" s="706"/>
      <c r="E285" s="706"/>
      <c r="F285" s="706"/>
      <c r="G285" s="706"/>
      <c r="H285" s="706"/>
      <c r="I285" s="706"/>
      <c r="J285" s="706"/>
      <c r="K285" s="706"/>
      <c r="L285" s="706"/>
      <c r="M285" s="706"/>
      <c r="N285" s="706"/>
    </row>
    <row r="286" spans="1:14" ht="33" customHeight="1" x14ac:dyDescent="0.25">
      <c r="A286" s="702" t="s">
        <v>298</v>
      </c>
      <c r="B286" s="702"/>
      <c r="C286" s="148"/>
      <c r="D286" s="148"/>
      <c r="E286" s="148"/>
      <c r="F286" s="148"/>
      <c r="G286" s="148"/>
      <c r="H286" s="148"/>
      <c r="I286" s="148"/>
      <c r="J286" s="148"/>
      <c r="K286" s="148"/>
      <c r="L286" s="148"/>
      <c r="M286" s="148"/>
      <c r="N286" s="148"/>
    </row>
    <row r="288" spans="1:14" ht="51" customHeight="1" x14ac:dyDescent="0.25">
      <c r="A288" s="144" t="s">
        <v>2</v>
      </c>
      <c r="B288" s="651" t="s">
        <v>3</v>
      </c>
      <c r="C288" s="651"/>
      <c r="D288" s="652" t="s">
        <v>4</v>
      </c>
      <c r="E288" s="652"/>
      <c r="F288" s="652" t="s">
        <v>269</v>
      </c>
      <c r="G288" s="652"/>
      <c r="H288" s="652" t="s">
        <v>270</v>
      </c>
      <c r="I288" s="652"/>
      <c r="J288" s="652" t="s">
        <v>271</v>
      </c>
      <c r="K288" s="652"/>
      <c r="L288" s="277" t="s">
        <v>272</v>
      </c>
      <c r="M288" s="652" t="s">
        <v>253</v>
      </c>
      <c r="N288" s="652"/>
    </row>
    <row r="289" spans="1:14" ht="69" customHeight="1" x14ac:dyDescent="0.25">
      <c r="A289" s="145" t="s">
        <v>273</v>
      </c>
      <c r="B289" s="654" t="s">
        <v>274</v>
      </c>
      <c r="C289" s="654"/>
      <c r="D289" s="655">
        <v>706567789.60000002</v>
      </c>
      <c r="E289" s="655"/>
      <c r="F289" s="708">
        <v>0</v>
      </c>
      <c r="G289" s="708"/>
      <c r="H289" s="707">
        <v>0</v>
      </c>
      <c r="I289" s="707"/>
      <c r="J289" s="710"/>
      <c r="K289" s="710"/>
      <c r="L289" s="276"/>
      <c r="M289" s="710"/>
      <c r="N289" s="710"/>
    </row>
    <row r="290" spans="1:14" ht="58.5" customHeight="1" x14ac:dyDescent="0.25">
      <c r="A290" s="145" t="s">
        <v>275</v>
      </c>
      <c r="B290" s="654" t="s">
        <v>276</v>
      </c>
      <c r="C290" s="654"/>
      <c r="D290" s="655">
        <v>0</v>
      </c>
      <c r="E290" s="655"/>
      <c r="F290" s="708">
        <v>0</v>
      </c>
      <c r="G290" s="708"/>
      <c r="H290" s="707">
        <v>0</v>
      </c>
      <c r="I290" s="707"/>
      <c r="J290" s="710"/>
      <c r="K290" s="710"/>
      <c r="L290" s="276"/>
      <c r="M290" s="710"/>
      <c r="N290" s="710"/>
    </row>
    <row r="291" spans="1:14" ht="57" customHeight="1" x14ac:dyDescent="0.25">
      <c r="A291" s="145" t="s">
        <v>277</v>
      </c>
      <c r="B291" s="654" t="s">
        <v>278</v>
      </c>
      <c r="C291" s="654"/>
      <c r="D291" s="707">
        <v>245183792.47</v>
      </c>
      <c r="E291" s="707"/>
      <c r="F291" s="708">
        <v>60471.32</v>
      </c>
      <c r="G291" s="708"/>
      <c r="H291" s="707">
        <v>204595676.84</v>
      </c>
      <c r="I291" s="707"/>
      <c r="J291" s="709" t="s">
        <v>279</v>
      </c>
      <c r="K291" s="709"/>
      <c r="L291" s="245">
        <v>3.3300000000000003E-2</v>
      </c>
      <c r="M291" s="709" t="s">
        <v>280</v>
      </c>
      <c r="N291" s="709"/>
    </row>
    <row r="292" spans="1:14" ht="57" customHeight="1" x14ac:dyDescent="0.25">
      <c r="A292" s="145" t="s">
        <v>281</v>
      </c>
      <c r="B292" s="654" t="s">
        <v>282</v>
      </c>
      <c r="C292" s="654"/>
      <c r="D292" s="655">
        <v>2209078424.1900001</v>
      </c>
      <c r="E292" s="655"/>
      <c r="F292" s="718">
        <v>24621442.920000002</v>
      </c>
      <c r="G292" s="718"/>
      <c r="H292" s="707">
        <v>1784450090.28</v>
      </c>
      <c r="I292" s="707"/>
      <c r="J292" s="709" t="s">
        <v>279</v>
      </c>
      <c r="K292" s="709"/>
      <c r="L292" s="246">
        <v>0.04</v>
      </c>
      <c r="M292" s="709" t="s">
        <v>280</v>
      </c>
      <c r="N292" s="709"/>
    </row>
    <row r="293" spans="1:14" ht="63.75" customHeight="1" x14ac:dyDescent="0.25">
      <c r="A293" s="145" t="s">
        <v>283</v>
      </c>
      <c r="B293" s="654" t="s">
        <v>284</v>
      </c>
      <c r="C293" s="654"/>
      <c r="D293" s="715">
        <v>50682430.390000001</v>
      </c>
      <c r="E293" s="716"/>
      <c r="F293" s="708">
        <v>0</v>
      </c>
      <c r="G293" s="708"/>
      <c r="H293" s="707">
        <v>0</v>
      </c>
      <c r="I293" s="707"/>
      <c r="J293" s="717"/>
      <c r="K293" s="717"/>
      <c r="L293" s="140"/>
      <c r="M293" s="717"/>
      <c r="N293" s="717"/>
    </row>
    <row r="294" spans="1:14" ht="39.75" customHeight="1" x14ac:dyDescent="0.25">
      <c r="A294" s="143"/>
      <c r="B294" s="711" t="s">
        <v>14</v>
      </c>
      <c r="C294" s="712"/>
      <c r="D294" s="713">
        <f>SUM(D289:D293)</f>
        <v>3211512436.6500001</v>
      </c>
      <c r="E294" s="713"/>
      <c r="F294" s="713">
        <f>SUM(F289:F293)</f>
        <v>24681914.240000002</v>
      </c>
      <c r="G294" s="713"/>
      <c r="H294" s="713">
        <f>SUM(H289:H293)</f>
        <v>1989045767.1199999</v>
      </c>
      <c r="I294" s="713"/>
      <c r="J294" s="714"/>
      <c r="K294" s="714"/>
      <c r="L294" s="276"/>
      <c r="M294" s="714"/>
      <c r="N294" s="714"/>
    </row>
    <row r="295" spans="1:14" ht="24" customHeight="1" x14ac:dyDescent="0.25">
      <c r="A295" s="149"/>
      <c r="B295" s="150"/>
      <c r="C295" s="150"/>
      <c r="D295" s="151"/>
      <c r="E295" s="151"/>
      <c r="F295" s="151"/>
      <c r="G295" s="151"/>
      <c r="H295" s="151"/>
      <c r="I295" s="151"/>
      <c r="J295" s="152"/>
      <c r="K295" s="152"/>
      <c r="L295" s="153"/>
      <c r="M295" s="152"/>
      <c r="N295" s="152"/>
    </row>
    <row r="296" spans="1:14" ht="36.75" customHeight="1" x14ac:dyDescent="0.25">
      <c r="A296" s="725" t="s">
        <v>285</v>
      </c>
      <c r="B296" s="725"/>
      <c r="C296" s="150"/>
      <c r="D296" s="151"/>
      <c r="E296" s="151"/>
      <c r="F296" s="151"/>
      <c r="G296" s="151"/>
      <c r="H296" s="151"/>
      <c r="I296" s="151"/>
      <c r="J296" s="152"/>
      <c r="K296" s="152"/>
      <c r="L296" s="153"/>
      <c r="M296" s="152"/>
      <c r="N296" s="152"/>
    </row>
    <row r="297" spans="1:14" ht="51" customHeight="1" x14ac:dyDescent="0.25">
      <c r="A297" s="274" t="s">
        <v>2</v>
      </c>
      <c r="B297" s="726" t="s">
        <v>3</v>
      </c>
      <c r="C297" s="726"/>
      <c r="D297" s="652" t="s">
        <v>4</v>
      </c>
      <c r="E297" s="652"/>
      <c r="F297" s="652" t="s">
        <v>269</v>
      </c>
      <c r="G297" s="652"/>
      <c r="H297" s="652" t="s">
        <v>270</v>
      </c>
      <c r="I297" s="652"/>
      <c r="J297" s="652" t="s">
        <v>271</v>
      </c>
      <c r="K297" s="652"/>
      <c r="L297" s="277" t="s">
        <v>272</v>
      </c>
      <c r="M297" s="652" t="s">
        <v>253</v>
      </c>
      <c r="N297" s="652"/>
    </row>
    <row r="298" spans="1:14" ht="57.75" customHeight="1" x14ac:dyDescent="0.25">
      <c r="A298" s="280" t="s">
        <v>287</v>
      </c>
      <c r="B298" s="719" t="s">
        <v>288</v>
      </c>
      <c r="C298" s="720"/>
      <c r="D298" s="721">
        <v>38868555.240000002</v>
      </c>
      <c r="E298" s="721"/>
      <c r="F298" s="724">
        <v>949208.1</v>
      </c>
      <c r="G298" s="724"/>
      <c r="H298" s="723">
        <v>36023331.93</v>
      </c>
      <c r="I298" s="723"/>
      <c r="J298" s="710" t="s">
        <v>279</v>
      </c>
      <c r="K298" s="710"/>
      <c r="L298" s="139">
        <v>0.1</v>
      </c>
      <c r="M298" s="710" t="s">
        <v>280</v>
      </c>
      <c r="N298" s="710"/>
    </row>
    <row r="299" spans="1:14" ht="63" customHeight="1" x14ac:dyDescent="0.25">
      <c r="A299" s="280" t="s">
        <v>289</v>
      </c>
      <c r="B299" s="719" t="s">
        <v>290</v>
      </c>
      <c r="C299" s="720"/>
      <c r="D299" s="721">
        <v>36491.61</v>
      </c>
      <c r="E299" s="721"/>
      <c r="F299" s="722">
        <v>5433.84</v>
      </c>
      <c r="G299" s="722"/>
      <c r="H299" s="723">
        <v>16173.51</v>
      </c>
      <c r="I299" s="723"/>
      <c r="J299" s="710" t="s">
        <v>279</v>
      </c>
      <c r="K299" s="710"/>
      <c r="L299" s="139">
        <v>0.1</v>
      </c>
      <c r="M299" s="710" t="s">
        <v>280</v>
      </c>
      <c r="N299" s="710"/>
    </row>
    <row r="300" spans="1:14" ht="63.75" customHeight="1" x14ac:dyDescent="0.25">
      <c r="A300" s="280" t="s">
        <v>291</v>
      </c>
      <c r="B300" s="727" t="s">
        <v>292</v>
      </c>
      <c r="C300" s="728"/>
      <c r="D300" s="721">
        <v>25000</v>
      </c>
      <c r="E300" s="721"/>
      <c r="F300" s="724">
        <v>2493.17</v>
      </c>
      <c r="G300" s="724"/>
      <c r="H300" s="723">
        <v>9979.51</v>
      </c>
      <c r="I300" s="723"/>
      <c r="J300" s="710" t="s">
        <v>279</v>
      </c>
      <c r="K300" s="710"/>
      <c r="L300" s="141">
        <v>0.1</v>
      </c>
      <c r="M300" s="710" t="s">
        <v>280</v>
      </c>
      <c r="N300" s="710"/>
    </row>
    <row r="301" spans="1:14" ht="66" customHeight="1" x14ac:dyDescent="0.25">
      <c r="A301" s="280" t="s">
        <v>293</v>
      </c>
      <c r="B301" s="654" t="s">
        <v>294</v>
      </c>
      <c r="C301" s="654"/>
      <c r="D301" s="721">
        <v>26310523.780000001</v>
      </c>
      <c r="E301" s="721"/>
      <c r="F301" s="724">
        <v>460392.75</v>
      </c>
      <c r="G301" s="724"/>
      <c r="H301" s="723">
        <v>22166469.440000001</v>
      </c>
      <c r="I301" s="723"/>
      <c r="J301" s="710" t="s">
        <v>279</v>
      </c>
      <c r="K301" s="710"/>
      <c r="L301" s="141">
        <v>0.2</v>
      </c>
      <c r="M301" s="710" t="s">
        <v>280</v>
      </c>
      <c r="N301" s="710"/>
    </row>
    <row r="302" spans="1:14" ht="64.5" customHeight="1" x14ac:dyDescent="0.25">
      <c r="A302" s="280" t="s">
        <v>295</v>
      </c>
      <c r="B302" s="654" t="s">
        <v>296</v>
      </c>
      <c r="C302" s="654"/>
      <c r="D302" s="721">
        <v>65183125.109999999</v>
      </c>
      <c r="E302" s="721"/>
      <c r="F302" s="724">
        <v>3720724.78</v>
      </c>
      <c r="G302" s="724"/>
      <c r="H302" s="723">
        <v>49954597.810000002</v>
      </c>
      <c r="I302" s="723"/>
      <c r="J302" s="710" t="s">
        <v>279</v>
      </c>
      <c r="K302" s="710"/>
      <c r="L302" s="141">
        <v>0.1</v>
      </c>
      <c r="M302" s="710" t="s">
        <v>280</v>
      </c>
      <c r="N302" s="710"/>
    </row>
    <row r="303" spans="1:14" ht="40.5" customHeight="1" x14ac:dyDescent="0.25">
      <c r="A303" s="146"/>
      <c r="B303" s="732" t="s">
        <v>14</v>
      </c>
      <c r="C303" s="732"/>
      <c r="D303" s="663">
        <f>SUM(D298:D302)</f>
        <v>130423695.74000001</v>
      </c>
      <c r="E303" s="663"/>
      <c r="F303" s="663">
        <f>SUM(F298:F302)</f>
        <v>5138252.6399999997</v>
      </c>
      <c r="G303" s="663"/>
      <c r="H303" s="663">
        <f>SUM(H298:H302)</f>
        <v>108170552.2</v>
      </c>
      <c r="I303" s="663"/>
      <c r="J303" s="733"/>
      <c r="K303" s="733"/>
      <c r="L303" s="142"/>
      <c r="M303" s="733"/>
      <c r="N303" s="733"/>
    </row>
    <row r="304" spans="1:14" ht="44.25" customHeight="1" x14ac:dyDescent="0.25">
      <c r="A304" s="147"/>
      <c r="B304" s="732" t="s">
        <v>297</v>
      </c>
      <c r="C304" s="732"/>
      <c r="D304" s="663"/>
      <c r="E304" s="663"/>
      <c r="F304" s="663"/>
      <c r="G304" s="663"/>
      <c r="H304" s="663">
        <f>H294+H303</f>
        <v>2097216319.3199999</v>
      </c>
      <c r="I304" s="663"/>
      <c r="J304" s="733"/>
      <c r="K304" s="733"/>
      <c r="L304" s="142"/>
      <c r="M304" s="733"/>
      <c r="N304" s="733"/>
    </row>
    <row r="306" spans="1:14" x14ac:dyDescent="0.25">
      <c r="A306" s="705" t="s">
        <v>77</v>
      </c>
      <c r="B306" s="705"/>
      <c r="C306" s="705"/>
      <c r="D306" s="705"/>
      <c r="E306" s="705"/>
      <c r="F306" s="705"/>
      <c r="G306" s="705"/>
      <c r="H306" s="705"/>
      <c r="I306" s="705"/>
      <c r="J306" s="705"/>
      <c r="K306" s="705"/>
      <c r="L306" s="705"/>
      <c r="M306" s="705"/>
      <c r="N306" s="705"/>
    </row>
    <row r="308" spans="1:14" ht="11.25" customHeight="1" x14ac:dyDescent="0.25"/>
    <row r="309" spans="1:14" ht="29.25" customHeight="1" x14ac:dyDescent="0.25">
      <c r="A309" s="729" t="s">
        <v>657</v>
      </c>
      <c r="B309" s="729"/>
      <c r="C309" s="729"/>
      <c r="D309" s="729"/>
      <c r="E309" s="729"/>
      <c r="F309" s="729"/>
      <c r="G309" s="729"/>
      <c r="H309" s="729"/>
      <c r="I309" s="729"/>
      <c r="J309" s="729"/>
      <c r="K309" s="729"/>
      <c r="L309" s="729"/>
      <c r="M309" s="729"/>
      <c r="N309" s="729"/>
    </row>
    <row r="310" spans="1:14" ht="23.25" customHeight="1" x14ac:dyDescent="0.25">
      <c r="A310" s="730" t="s">
        <v>299</v>
      </c>
      <c r="B310" s="730"/>
      <c r="C310" s="730"/>
      <c r="D310" s="154"/>
      <c r="E310" s="154"/>
      <c r="F310" s="154"/>
      <c r="G310" s="154"/>
    </row>
    <row r="311" spans="1:14" ht="3.75" customHeight="1" x14ac:dyDescent="0.25"/>
    <row r="312" spans="1:14" ht="38.25" customHeight="1" x14ac:dyDescent="0.25">
      <c r="A312" s="279" t="s">
        <v>2</v>
      </c>
      <c r="B312" s="731" t="s">
        <v>3</v>
      </c>
      <c r="C312" s="731"/>
      <c r="D312" s="731"/>
      <c r="E312" s="668" t="s">
        <v>4</v>
      </c>
      <c r="F312" s="668"/>
      <c r="G312" s="668" t="s">
        <v>300</v>
      </c>
      <c r="H312" s="668"/>
      <c r="I312" s="668" t="s">
        <v>301</v>
      </c>
      <c r="J312" s="668"/>
      <c r="K312" s="668" t="s">
        <v>272</v>
      </c>
      <c r="L312" s="668"/>
      <c r="M312" s="652" t="s">
        <v>302</v>
      </c>
      <c r="N312" s="652"/>
    </row>
    <row r="313" spans="1:14" ht="27" customHeight="1" x14ac:dyDescent="0.25">
      <c r="A313" s="155" t="s">
        <v>303</v>
      </c>
      <c r="B313" s="739" t="s">
        <v>304</v>
      </c>
      <c r="C313" s="739"/>
      <c r="D313" s="739"/>
      <c r="E313" s="740"/>
      <c r="F313" s="740"/>
      <c r="G313" s="741"/>
      <c r="H313" s="741"/>
      <c r="I313" s="741"/>
      <c r="J313" s="741"/>
      <c r="K313" s="737"/>
      <c r="L313" s="737"/>
      <c r="M313" s="742"/>
      <c r="N313" s="742"/>
    </row>
    <row r="314" spans="1:14" ht="26.25" customHeight="1" x14ac:dyDescent="0.25">
      <c r="A314" s="156" t="s">
        <v>305</v>
      </c>
      <c r="B314" s="734" t="s">
        <v>306</v>
      </c>
      <c r="C314" s="734"/>
      <c r="D314" s="734"/>
      <c r="E314" s="735">
        <v>2250716.41</v>
      </c>
      <c r="F314" s="735"/>
      <c r="G314" s="736">
        <v>0</v>
      </c>
      <c r="H314" s="736"/>
      <c r="I314" s="736">
        <v>0</v>
      </c>
      <c r="J314" s="736"/>
      <c r="K314" s="737"/>
      <c r="L314" s="737"/>
      <c r="M314" s="738" t="s">
        <v>307</v>
      </c>
      <c r="N314" s="738"/>
    </row>
    <row r="315" spans="1:14" ht="25.5" customHeight="1" x14ac:dyDescent="0.25">
      <c r="A315" s="156" t="s">
        <v>308</v>
      </c>
      <c r="B315" s="734" t="s">
        <v>309</v>
      </c>
      <c r="C315" s="734"/>
      <c r="D315" s="734"/>
      <c r="E315" s="735">
        <v>0</v>
      </c>
      <c r="F315" s="735"/>
      <c r="G315" s="736">
        <v>0</v>
      </c>
      <c r="H315" s="736"/>
      <c r="I315" s="736">
        <v>0</v>
      </c>
      <c r="J315" s="736"/>
      <c r="K315" s="737"/>
      <c r="L315" s="737"/>
      <c r="M315" s="738"/>
      <c r="N315" s="738"/>
    </row>
    <row r="316" spans="1:14" ht="25.5" customHeight="1" x14ac:dyDescent="0.25">
      <c r="A316" s="156" t="s">
        <v>310</v>
      </c>
      <c r="B316" s="734" t="s">
        <v>311</v>
      </c>
      <c r="C316" s="734"/>
      <c r="D316" s="734"/>
      <c r="E316" s="735">
        <v>0</v>
      </c>
      <c r="F316" s="735"/>
      <c r="G316" s="736">
        <v>0</v>
      </c>
      <c r="H316" s="736"/>
      <c r="I316" s="736">
        <v>0</v>
      </c>
      <c r="J316" s="736"/>
      <c r="K316" s="737"/>
      <c r="L316" s="737"/>
      <c r="M316" s="738"/>
      <c r="N316" s="738"/>
    </row>
    <row r="317" spans="1:14" ht="26.25" customHeight="1" x14ac:dyDescent="0.25">
      <c r="A317" s="156" t="s">
        <v>312</v>
      </c>
      <c r="B317" s="734" t="s">
        <v>313</v>
      </c>
      <c r="C317" s="734"/>
      <c r="D317" s="734"/>
      <c r="E317" s="735">
        <v>55818.04</v>
      </c>
      <c r="F317" s="735"/>
      <c r="G317" s="736">
        <v>0</v>
      </c>
      <c r="H317" s="736"/>
      <c r="I317" s="736">
        <v>0</v>
      </c>
      <c r="J317" s="736"/>
      <c r="K317" s="737"/>
      <c r="L317" s="737"/>
      <c r="M317" s="738" t="s">
        <v>307</v>
      </c>
      <c r="N317" s="738"/>
    </row>
    <row r="318" spans="1:14" ht="29.25" customHeight="1" x14ac:dyDescent="0.25">
      <c r="A318" s="156" t="s">
        <v>314</v>
      </c>
      <c r="B318" s="734" t="s">
        <v>315</v>
      </c>
      <c r="C318" s="734"/>
      <c r="D318" s="734"/>
      <c r="E318" s="735">
        <v>0</v>
      </c>
      <c r="F318" s="735"/>
      <c r="G318" s="736">
        <v>0</v>
      </c>
      <c r="H318" s="736"/>
      <c r="I318" s="736">
        <v>0</v>
      </c>
      <c r="J318" s="736"/>
      <c r="K318" s="737"/>
      <c r="L318" s="737"/>
      <c r="M318" s="738"/>
      <c r="N318" s="738"/>
    </row>
    <row r="319" spans="1:14" ht="18" customHeight="1" x14ac:dyDescent="0.25">
      <c r="A319" s="158"/>
      <c r="B319" s="745" t="s">
        <v>14</v>
      </c>
      <c r="C319" s="746"/>
      <c r="D319" s="747"/>
      <c r="E319" s="748">
        <f>SUM(E314:E318)</f>
        <v>2306534.4500000002</v>
      </c>
      <c r="F319" s="748"/>
      <c r="G319" s="748">
        <f>SUM(G314:G318)</f>
        <v>0</v>
      </c>
      <c r="H319" s="748"/>
      <c r="I319" s="748">
        <f>SUM(I314:I318)</f>
        <v>0</v>
      </c>
      <c r="J319" s="748"/>
      <c r="K319" s="737"/>
      <c r="L319" s="737"/>
      <c r="M319" s="749"/>
      <c r="N319" s="749"/>
    </row>
    <row r="320" spans="1:14" ht="15.75" customHeight="1" x14ac:dyDescent="0.25">
      <c r="A320" s="161"/>
      <c r="B320" s="744"/>
      <c r="C320" s="744"/>
      <c r="D320" s="744"/>
      <c r="E320" s="744"/>
      <c r="F320" s="744"/>
      <c r="G320" s="744"/>
      <c r="H320" s="744"/>
      <c r="I320" s="744"/>
      <c r="J320" s="744"/>
      <c r="K320" s="744"/>
      <c r="L320" s="744"/>
      <c r="M320" s="744"/>
      <c r="N320" s="744"/>
    </row>
    <row r="321" spans="1:14" ht="29.25" customHeight="1" x14ac:dyDescent="0.25">
      <c r="A321" s="155" t="s">
        <v>316</v>
      </c>
      <c r="B321" s="743" t="s">
        <v>317</v>
      </c>
      <c r="C321" s="743"/>
      <c r="D321" s="743"/>
      <c r="E321" s="740"/>
      <c r="F321" s="740"/>
      <c r="G321" s="741"/>
      <c r="H321" s="741"/>
      <c r="I321" s="741"/>
      <c r="J321" s="741"/>
      <c r="K321" s="737"/>
      <c r="L321" s="737"/>
      <c r="M321" s="742"/>
      <c r="N321" s="742"/>
    </row>
    <row r="322" spans="1:14" ht="32.25" customHeight="1" x14ac:dyDescent="0.25">
      <c r="A322" s="278" t="s">
        <v>318</v>
      </c>
      <c r="B322" s="750" t="s">
        <v>319</v>
      </c>
      <c r="C322" s="750"/>
      <c r="D322" s="750"/>
      <c r="E322" s="751">
        <v>0</v>
      </c>
      <c r="F322" s="751"/>
      <c r="G322" s="752">
        <v>0</v>
      </c>
      <c r="H322" s="752"/>
      <c r="I322" s="752">
        <v>0</v>
      </c>
      <c r="J322" s="752"/>
      <c r="K322" s="753"/>
      <c r="L322" s="753"/>
      <c r="M322" s="738"/>
      <c r="N322" s="738"/>
    </row>
    <row r="323" spans="1:14" ht="31.5" customHeight="1" x14ac:dyDescent="0.25">
      <c r="A323" s="159" t="s">
        <v>320</v>
      </c>
      <c r="B323" s="754" t="s">
        <v>321</v>
      </c>
      <c r="C323" s="754"/>
      <c r="D323" s="754"/>
      <c r="E323" s="751">
        <v>0</v>
      </c>
      <c r="F323" s="751"/>
      <c r="G323" s="752">
        <v>0</v>
      </c>
      <c r="H323" s="752"/>
      <c r="I323" s="752">
        <v>0</v>
      </c>
      <c r="J323" s="752"/>
      <c r="K323" s="753"/>
      <c r="L323" s="753"/>
      <c r="M323" s="738"/>
      <c r="N323" s="738"/>
    </row>
    <row r="324" spans="1:14" ht="30.75" customHeight="1" x14ac:dyDescent="0.25">
      <c r="A324" s="159" t="s">
        <v>322</v>
      </c>
      <c r="B324" s="750" t="s">
        <v>323</v>
      </c>
      <c r="C324" s="750"/>
      <c r="D324" s="750"/>
      <c r="E324" s="751">
        <v>0</v>
      </c>
      <c r="F324" s="751"/>
      <c r="G324" s="752">
        <v>0</v>
      </c>
      <c r="H324" s="752"/>
      <c r="I324" s="752">
        <v>0</v>
      </c>
      <c r="J324" s="752"/>
      <c r="K324" s="753"/>
      <c r="L324" s="753"/>
      <c r="M324" s="738"/>
      <c r="N324" s="738"/>
    </row>
    <row r="325" spans="1:14" ht="26.25" customHeight="1" x14ac:dyDescent="0.25">
      <c r="A325" s="160" t="s">
        <v>324</v>
      </c>
      <c r="B325" s="750" t="s">
        <v>325</v>
      </c>
      <c r="C325" s="750"/>
      <c r="D325" s="750"/>
      <c r="E325" s="751">
        <v>0</v>
      </c>
      <c r="F325" s="751"/>
      <c r="G325" s="752">
        <v>0</v>
      </c>
      <c r="H325" s="752"/>
      <c r="I325" s="752">
        <v>0</v>
      </c>
      <c r="J325" s="752"/>
      <c r="K325" s="753"/>
      <c r="L325" s="753"/>
      <c r="M325" s="738"/>
      <c r="N325" s="738"/>
    </row>
    <row r="326" spans="1:14" ht="31.5" customHeight="1" x14ac:dyDescent="0.25">
      <c r="A326" s="159" t="s">
        <v>326</v>
      </c>
      <c r="B326" s="754" t="s">
        <v>327</v>
      </c>
      <c r="C326" s="754"/>
      <c r="D326" s="754"/>
      <c r="E326" s="751">
        <v>0</v>
      </c>
      <c r="F326" s="751"/>
      <c r="G326" s="752">
        <v>0</v>
      </c>
      <c r="H326" s="752"/>
      <c r="I326" s="752">
        <v>0</v>
      </c>
      <c r="J326" s="752"/>
      <c r="K326" s="753"/>
      <c r="L326" s="753"/>
      <c r="M326" s="738"/>
      <c r="N326" s="738"/>
    </row>
    <row r="327" spans="1:14" ht="28.5" customHeight="1" x14ac:dyDescent="0.25">
      <c r="A327" s="278" t="s">
        <v>328</v>
      </c>
      <c r="B327" s="750" t="s">
        <v>329</v>
      </c>
      <c r="C327" s="750"/>
      <c r="D327" s="750"/>
      <c r="E327" s="751">
        <v>16446736.210000001</v>
      </c>
      <c r="F327" s="751"/>
      <c r="G327" s="752">
        <v>0</v>
      </c>
      <c r="H327" s="752"/>
      <c r="I327" s="752">
        <v>159856.69</v>
      </c>
      <c r="J327" s="752"/>
      <c r="K327" s="755">
        <v>0.1</v>
      </c>
      <c r="L327" s="755"/>
      <c r="M327" s="741" t="s">
        <v>279</v>
      </c>
      <c r="N327" s="741"/>
    </row>
    <row r="328" spans="1:14" ht="24" customHeight="1" x14ac:dyDescent="0.25">
      <c r="A328" s="157"/>
      <c r="B328" s="772" t="s">
        <v>14</v>
      </c>
      <c r="C328" s="772"/>
      <c r="D328" s="772"/>
      <c r="E328" s="748">
        <f>SUM(E327:E327)</f>
        <v>16446736.210000001</v>
      </c>
      <c r="F328" s="748"/>
      <c r="G328" s="748">
        <f>SUM(G312:G327)</f>
        <v>0</v>
      </c>
      <c r="H328" s="748"/>
      <c r="I328" s="773">
        <f>SUM(I312:I327)</f>
        <v>159856.69</v>
      </c>
      <c r="J328" s="774"/>
      <c r="K328" s="775"/>
      <c r="L328" s="775"/>
      <c r="M328" s="749"/>
      <c r="N328" s="749"/>
    </row>
    <row r="329" spans="1:14" ht="26.25" customHeight="1" x14ac:dyDescent="0.25">
      <c r="A329" s="162" t="s">
        <v>77</v>
      </c>
      <c r="B329" s="162"/>
      <c r="C329" s="162"/>
      <c r="D329" s="162"/>
      <c r="E329" s="162"/>
      <c r="F329" s="162"/>
      <c r="G329" s="162"/>
    </row>
    <row r="330" spans="1:14" ht="28.5" customHeight="1" x14ac:dyDescent="0.25">
      <c r="A330" s="239" t="s">
        <v>330</v>
      </c>
      <c r="B330" s="163"/>
      <c r="C330" s="163"/>
      <c r="D330" s="163"/>
    </row>
    <row r="332" spans="1:14" ht="29.25" customHeight="1" x14ac:dyDescent="0.25">
      <c r="A332" s="766" t="s">
        <v>331</v>
      </c>
      <c r="B332" s="766"/>
      <c r="C332" s="766"/>
      <c r="D332" s="766"/>
      <c r="E332" s="766"/>
      <c r="F332" s="766"/>
      <c r="G332" s="766"/>
      <c r="H332" s="766"/>
      <c r="I332" s="766"/>
      <c r="J332" s="766"/>
      <c r="K332" s="766"/>
      <c r="L332" s="766"/>
      <c r="M332" s="766"/>
      <c r="N332" s="766"/>
    </row>
    <row r="333" spans="1:14" ht="25.5" customHeight="1" x14ac:dyDescent="0.25"/>
    <row r="334" spans="1:14" ht="44.25" customHeight="1" x14ac:dyDescent="0.25">
      <c r="A334" s="767" t="s">
        <v>2</v>
      </c>
      <c r="B334" s="767"/>
      <c r="C334" s="767"/>
      <c r="D334" s="767"/>
      <c r="E334" s="767"/>
      <c r="F334" s="767"/>
      <c r="G334" s="767"/>
      <c r="H334" s="767"/>
      <c r="I334" s="767" t="s">
        <v>332</v>
      </c>
      <c r="J334" s="767"/>
      <c r="K334" s="767"/>
      <c r="L334" s="767"/>
      <c r="M334" s="767"/>
      <c r="N334" s="767"/>
    </row>
    <row r="335" spans="1:14" ht="76.5" customHeight="1" x14ac:dyDescent="0.25">
      <c r="A335" s="768" t="s">
        <v>333</v>
      </c>
      <c r="B335" s="769"/>
      <c r="C335" s="769"/>
      <c r="D335" s="769"/>
      <c r="E335" s="769"/>
      <c r="F335" s="769"/>
      <c r="G335" s="769"/>
      <c r="H335" s="770"/>
      <c r="I335" s="771" t="s">
        <v>334</v>
      </c>
      <c r="J335" s="771"/>
      <c r="K335" s="771"/>
      <c r="L335" s="771"/>
      <c r="M335" s="771"/>
      <c r="N335" s="771"/>
    </row>
    <row r="336" spans="1:14" x14ac:dyDescent="0.25">
      <c r="A336" s="756"/>
      <c r="B336" s="756"/>
      <c r="C336" s="756"/>
      <c r="D336" s="756"/>
      <c r="E336" s="756"/>
      <c r="F336" s="756"/>
      <c r="G336" s="756"/>
      <c r="H336" s="756"/>
      <c r="I336" s="757"/>
      <c r="J336" s="757"/>
      <c r="K336" s="757"/>
      <c r="L336" s="757"/>
      <c r="M336" s="757"/>
      <c r="N336" s="757"/>
    </row>
    <row r="337" spans="1:14" x14ac:dyDescent="0.25">
      <c r="A337" s="756"/>
      <c r="B337" s="756"/>
      <c r="C337" s="756"/>
      <c r="D337" s="756"/>
      <c r="E337" s="756"/>
      <c r="F337" s="756"/>
      <c r="G337" s="756"/>
      <c r="H337" s="756"/>
      <c r="I337" s="757"/>
      <c r="J337" s="757"/>
      <c r="K337" s="757"/>
      <c r="L337" s="757"/>
      <c r="M337" s="757"/>
      <c r="N337" s="757"/>
    </row>
    <row r="338" spans="1:14" x14ac:dyDescent="0.25">
      <c r="A338" s="758" t="s">
        <v>335</v>
      </c>
      <c r="B338" s="759"/>
      <c r="C338" s="759"/>
      <c r="D338" s="759"/>
      <c r="E338" s="759"/>
      <c r="F338" s="759"/>
      <c r="G338" s="759"/>
      <c r="H338" s="760"/>
      <c r="I338" s="761"/>
      <c r="J338" s="762"/>
      <c r="K338" s="762"/>
      <c r="L338" s="762"/>
      <c r="M338" s="762"/>
      <c r="N338" s="763"/>
    </row>
    <row r="339" spans="1:14" ht="39" customHeight="1" x14ac:dyDescent="0.25">
      <c r="A339" s="764" t="s">
        <v>336</v>
      </c>
      <c r="B339" s="764"/>
      <c r="C339" s="764"/>
      <c r="D339" s="764"/>
      <c r="E339" s="764"/>
      <c r="F339" s="764"/>
      <c r="G339" s="764"/>
      <c r="H339" s="764"/>
      <c r="I339" s="764"/>
      <c r="J339" s="764"/>
      <c r="K339" s="764"/>
      <c r="L339" s="764"/>
      <c r="M339" s="764"/>
      <c r="N339" s="764"/>
    </row>
    <row r="357" spans="1:14" ht="27" customHeight="1" x14ac:dyDescent="0.25">
      <c r="A357" s="166" t="s">
        <v>337</v>
      </c>
      <c r="B357" s="138"/>
      <c r="C357" s="138"/>
      <c r="D357" s="138"/>
      <c r="E357" s="138"/>
    </row>
    <row r="358" spans="1:14" ht="28.5" customHeight="1" x14ac:dyDescent="0.25">
      <c r="A358" s="765" t="s">
        <v>338</v>
      </c>
      <c r="B358" s="765"/>
      <c r="C358" s="765"/>
      <c r="D358" s="765"/>
      <c r="E358" s="765"/>
      <c r="F358" s="765"/>
      <c r="G358" s="765"/>
      <c r="H358" s="765"/>
      <c r="I358" s="765"/>
      <c r="J358" s="765"/>
      <c r="K358" s="765"/>
      <c r="L358" s="765"/>
      <c r="M358" s="765"/>
      <c r="N358" s="765"/>
    </row>
    <row r="360" spans="1:14" x14ac:dyDescent="0.25">
      <c r="A360" s="164" t="s">
        <v>339</v>
      </c>
    </row>
    <row r="361" spans="1:14" ht="15" customHeight="1" x14ac:dyDescent="0.25">
      <c r="A361" s="651" t="s">
        <v>2</v>
      </c>
      <c r="B361" s="651"/>
      <c r="C361" s="651" t="s">
        <v>3</v>
      </c>
      <c r="D361" s="651"/>
      <c r="E361" s="651"/>
      <c r="F361" s="651"/>
      <c r="G361" s="651"/>
      <c r="H361" s="652" t="s">
        <v>4</v>
      </c>
      <c r="I361" s="652"/>
      <c r="J361" s="653" t="s">
        <v>340</v>
      </c>
      <c r="K361" s="653"/>
      <c r="L361" s="653" t="s">
        <v>341</v>
      </c>
      <c r="M361" s="653"/>
      <c r="N361" s="653"/>
    </row>
    <row r="362" spans="1:14" x14ac:dyDescent="0.25">
      <c r="A362" s="651"/>
      <c r="B362" s="651"/>
      <c r="C362" s="651"/>
      <c r="D362" s="651"/>
      <c r="E362" s="651"/>
      <c r="F362" s="651"/>
      <c r="G362" s="651"/>
      <c r="H362" s="652"/>
      <c r="I362" s="652"/>
      <c r="J362" s="653"/>
      <c r="K362" s="653"/>
      <c r="L362" s="653"/>
      <c r="M362" s="653"/>
      <c r="N362" s="653"/>
    </row>
    <row r="363" spans="1:14" ht="27.75" customHeight="1" x14ac:dyDescent="0.25">
      <c r="A363" s="777" t="s">
        <v>342</v>
      </c>
      <c r="B363" s="777"/>
      <c r="C363" s="780" t="s">
        <v>343</v>
      </c>
      <c r="D363" s="780"/>
      <c r="E363" s="780"/>
      <c r="F363" s="780"/>
      <c r="G363" s="780"/>
      <c r="H363" s="781">
        <v>0</v>
      </c>
      <c r="I363" s="781"/>
      <c r="J363" s="779"/>
      <c r="K363" s="779"/>
      <c r="L363" s="779"/>
      <c r="M363" s="779"/>
      <c r="N363" s="779"/>
    </row>
    <row r="364" spans="1:14" ht="49.5" customHeight="1" x14ac:dyDescent="0.25">
      <c r="A364" s="776" t="s">
        <v>344</v>
      </c>
      <c r="B364" s="776"/>
      <c r="C364" s="777" t="s">
        <v>345</v>
      </c>
      <c r="D364" s="777"/>
      <c r="E364" s="777"/>
      <c r="F364" s="777"/>
      <c r="G364" s="777"/>
      <c r="H364" s="778">
        <v>0</v>
      </c>
      <c r="I364" s="778"/>
      <c r="J364" s="779"/>
      <c r="K364" s="779"/>
      <c r="L364" s="779"/>
      <c r="M364" s="779"/>
      <c r="N364" s="779"/>
    </row>
    <row r="365" spans="1:14" ht="57.75" customHeight="1" x14ac:dyDescent="0.25">
      <c r="A365" s="777" t="s">
        <v>346</v>
      </c>
      <c r="B365" s="777"/>
      <c r="C365" s="777" t="s">
        <v>347</v>
      </c>
      <c r="D365" s="777"/>
      <c r="E365" s="777"/>
      <c r="F365" s="777"/>
      <c r="G365" s="777"/>
      <c r="H365" s="778">
        <v>0</v>
      </c>
      <c r="I365" s="778"/>
      <c r="J365" s="779"/>
      <c r="K365" s="779"/>
      <c r="L365" s="779"/>
      <c r="M365" s="779"/>
      <c r="N365" s="779"/>
    </row>
    <row r="366" spans="1:14" ht="37.5" customHeight="1" x14ac:dyDescent="0.25">
      <c r="A366" s="777" t="s">
        <v>348</v>
      </c>
      <c r="B366" s="777"/>
      <c r="C366" s="777" t="s">
        <v>349</v>
      </c>
      <c r="D366" s="777"/>
      <c r="E366" s="777"/>
      <c r="F366" s="777"/>
      <c r="G366" s="777"/>
      <c r="H366" s="783">
        <v>0</v>
      </c>
      <c r="I366" s="783"/>
      <c r="J366" s="779"/>
      <c r="K366" s="779"/>
      <c r="L366" s="779"/>
      <c r="M366" s="779"/>
      <c r="N366" s="779"/>
    </row>
    <row r="367" spans="1:14" x14ac:dyDescent="0.25">
      <c r="A367" s="784"/>
      <c r="B367" s="784"/>
      <c r="C367" s="785" t="s">
        <v>14</v>
      </c>
      <c r="D367" s="785"/>
      <c r="E367" s="785"/>
      <c r="F367" s="785"/>
      <c r="G367" s="785"/>
      <c r="H367" s="713">
        <f>SUM(H363:H366)</f>
        <v>0</v>
      </c>
      <c r="I367" s="713"/>
      <c r="J367" s="664"/>
      <c r="K367" s="664"/>
      <c r="L367" s="664"/>
      <c r="M367" s="664"/>
      <c r="N367" s="664"/>
    </row>
    <row r="368" spans="1:14" x14ac:dyDescent="0.25">
      <c r="H368" s="378"/>
      <c r="I368" s="378"/>
      <c r="J368" s="378"/>
      <c r="K368" s="378"/>
      <c r="L368" s="378"/>
      <c r="M368" s="378"/>
      <c r="N368" s="378"/>
    </row>
    <row r="369" spans="1:14" x14ac:dyDescent="0.25">
      <c r="A369" s="165" t="s">
        <v>356</v>
      </c>
      <c r="C369" s="165"/>
      <c r="H369" s="782"/>
      <c r="I369" s="782"/>
      <c r="J369" s="782"/>
      <c r="K369" s="782"/>
      <c r="L369" s="782"/>
      <c r="M369" s="782"/>
      <c r="N369" s="782"/>
    </row>
    <row r="370" spans="1:14" x14ac:dyDescent="0.25">
      <c r="H370" s="378"/>
      <c r="I370" s="378"/>
      <c r="J370" s="378"/>
      <c r="K370" s="378"/>
      <c r="L370" s="378"/>
      <c r="M370" s="378"/>
      <c r="N370" s="378"/>
    </row>
    <row r="371" spans="1:14" x14ac:dyDescent="0.25">
      <c r="A371" s="651" t="s">
        <v>2</v>
      </c>
      <c r="B371" s="651"/>
      <c r="C371" s="651" t="s">
        <v>3</v>
      </c>
      <c r="D371" s="651"/>
      <c r="E371" s="651"/>
      <c r="F371" s="651"/>
      <c r="G371" s="651"/>
      <c r="H371" s="652" t="s">
        <v>4</v>
      </c>
      <c r="I371" s="652"/>
      <c r="J371" s="653" t="s">
        <v>340</v>
      </c>
      <c r="K371" s="653"/>
      <c r="L371" s="653" t="s">
        <v>341</v>
      </c>
      <c r="M371" s="653"/>
      <c r="N371" s="653"/>
    </row>
    <row r="372" spans="1:14" ht="38.25" customHeight="1" x14ac:dyDescent="0.25">
      <c r="A372" s="777" t="s">
        <v>350</v>
      </c>
      <c r="B372" s="777"/>
      <c r="C372" s="780" t="s">
        <v>351</v>
      </c>
      <c r="D372" s="780"/>
      <c r="E372" s="780"/>
      <c r="F372" s="780"/>
      <c r="G372" s="780"/>
      <c r="H372" s="781">
        <v>0</v>
      </c>
      <c r="I372" s="781"/>
      <c r="J372" s="779"/>
      <c r="K372" s="779"/>
      <c r="L372" s="779"/>
      <c r="M372" s="779"/>
      <c r="N372" s="779"/>
    </row>
    <row r="373" spans="1:14" ht="38.25" customHeight="1" x14ac:dyDescent="0.25">
      <c r="A373" s="777" t="s">
        <v>352</v>
      </c>
      <c r="B373" s="777"/>
      <c r="C373" s="780" t="s">
        <v>353</v>
      </c>
      <c r="D373" s="780"/>
      <c r="E373" s="780"/>
      <c r="F373" s="780"/>
      <c r="G373" s="780"/>
      <c r="H373" s="781">
        <v>0</v>
      </c>
      <c r="I373" s="781"/>
      <c r="J373" s="786"/>
      <c r="K373" s="786"/>
      <c r="L373" s="664"/>
      <c r="M373" s="664"/>
      <c r="N373" s="664"/>
    </row>
    <row r="374" spans="1:14" ht="38.25" customHeight="1" x14ac:dyDescent="0.25">
      <c r="A374" s="777" t="s">
        <v>354</v>
      </c>
      <c r="B374" s="777"/>
      <c r="C374" s="780" t="s">
        <v>355</v>
      </c>
      <c r="D374" s="780"/>
      <c r="E374" s="780"/>
      <c r="F374" s="780"/>
      <c r="G374" s="780"/>
      <c r="H374" s="781">
        <v>0</v>
      </c>
      <c r="I374" s="781"/>
      <c r="J374" s="786"/>
      <c r="K374" s="786"/>
      <c r="L374" s="664"/>
      <c r="M374" s="664"/>
      <c r="N374" s="664"/>
    </row>
    <row r="375" spans="1:14" x14ac:dyDescent="0.25">
      <c r="A375" s="787"/>
      <c r="B375" s="787"/>
      <c r="C375" s="785" t="s">
        <v>14</v>
      </c>
      <c r="D375" s="785"/>
      <c r="E375" s="785"/>
      <c r="F375" s="785"/>
      <c r="G375" s="785"/>
      <c r="H375" s="713">
        <v>0</v>
      </c>
      <c r="I375" s="713"/>
      <c r="J375" s="664"/>
      <c r="K375" s="664"/>
      <c r="L375" s="664"/>
      <c r="M375" s="664"/>
      <c r="N375" s="664"/>
    </row>
    <row r="376" spans="1:14" ht="49.5" customHeight="1" x14ac:dyDescent="0.25">
      <c r="A376" s="649" t="s">
        <v>77</v>
      </c>
      <c r="B376" s="649"/>
      <c r="C376" s="649"/>
      <c r="D376" s="649"/>
      <c r="E376" s="649"/>
      <c r="F376" s="649"/>
      <c r="G376" s="649"/>
      <c r="H376" s="649"/>
      <c r="I376" s="649"/>
      <c r="J376" s="649"/>
      <c r="K376" s="649"/>
      <c r="L376" s="649"/>
      <c r="M376" s="649"/>
      <c r="N376" s="649"/>
    </row>
    <row r="378" spans="1:14" ht="10.5" customHeight="1" x14ac:dyDescent="0.25"/>
    <row r="379" spans="1:14" ht="16.5" customHeight="1" x14ac:dyDescent="0.25">
      <c r="A379" s="167" t="s">
        <v>357</v>
      </c>
      <c r="B379" s="167"/>
      <c r="C379" s="167"/>
      <c r="D379" s="167"/>
      <c r="E379" s="167"/>
      <c r="F379" s="167"/>
      <c r="G379" s="167"/>
    </row>
    <row r="380" spans="1:14" ht="25.5" customHeight="1" x14ac:dyDescent="0.25">
      <c r="A380" s="167" t="s">
        <v>358</v>
      </c>
      <c r="B380" s="167"/>
      <c r="C380" s="167"/>
      <c r="D380" s="167"/>
      <c r="E380" s="167"/>
      <c r="F380" s="167"/>
      <c r="G380" s="167"/>
    </row>
    <row r="381" spans="1:14" ht="15" customHeight="1" x14ac:dyDescent="0.25"/>
    <row r="382" spans="1:14" ht="28.5" customHeight="1" x14ac:dyDescent="0.25">
      <c r="A382" s="794" t="s">
        <v>359</v>
      </c>
      <c r="B382" s="794"/>
      <c r="C382" s="794"/>
      <c r="D382" s="794"/>
      <c r="E382" s="794"/>
      <c r="F382" s="794"/>
      <c r="G382" s="794"/>
      <c r="H382" s="794"/>
      <c r="I382" s="794"/>
      <c r="J382" s="794"/>
      <c r="K382" s="794"/>
      <c r="L382" s="794"/>
      <c r="M382" s="794"/>
      <c r="N382" s="794"/>
    </row>
    <row r="383" spans="1:14" ht="18" customHeight="1" x14ac:dyDescent="0.25"/>
    <row r="384" spans="1:14" ht="15" customHeight="1" x14ac:dyDescent="0.25">
      <c r="A384" s="795" t="s">
        <v>2</v>
      </c>
      <c r="B384" s="795" t="s">
        <v>3</v>
      </c>
      <c r="C384" s="795"/>
      <c r="D384" s="795"/>
      <c r="E384" s="795"/>
      <c r="F384" s="796" t="s">
        <v>4</v>
      </c>
      <c r="G384" s="796"/>
      <c r="H384" s="796"/>
      <c r="I384" s="797" t="s">
        <v>213</v>
      </c>
      <c r="J384" s="797">
        <v>180</v>
      </c>
      <c r="K384" s="797">
        <v>365</v>
      </c>
      <c r="L384" s="797"/>
      <c r="M384" s="797" t="s">
        <v>214</v>
      </c>
      <c r="N384" s="797"/>
    </row>
    <row r="385" spans="1:14" x14ac:dyDescent="0.25">
      <c r="A385" s="795"/>
      <c r="B385" s="795"/>
      <c r="C385" s="795"/>
      <c r="D385" s="795"/>
      <c r="E385" s="795"/>
      <c r="F385" s="796"/>
      <c r="G385" s="796"/>
      <c r="H385" s="796"/>
      <c r="I385" s="797"/>
      <c r="J385" s="797"/>
      <c r="K385" s="797"/>
      <c r="L385" s="797"/>
      <c r="M385" s="797"/>
      <c r="N385" s="797"/>
    </row>
    <row r="386" spans="1:14" ht="38.25" x14ac:dyDescent="0.25">
      <c r="A386" s="175" t="s">
        <v>360</v>
      </c>
      <c r="B386" s="790" t="s">
        <v>361</v>
      </c>
      <c r="C386" s="790"/>
      <c r="D386" s="790"/>
      <c r="E386" s="790"/>
      <c r="F386" s="791"/>
      <c r="G386" s="791"/>
      <c r="H386" s="791"/>
      <c r="I386" s="169"/>
      <c r="J386" s="273"/>
      <c r="K386" s="791"/>
      <c r="L386" s="791"/>
      <c r="M386" s="791"/>
      <c r="N386" s="791"/>
    </row>
    <row r="387" spans="1:14" ht="33" customHeight="1" x14ac:dyDescent="0.25">
      <c r="A387" s="176" t="s">
        <v>362</v>
      </c>
      <c r="B387" s="792" t="s">
        <v>363</v>
      </c>
      <c r="C387" s="792"/>
      <c r="D387" s="792"/>
      <c r="E387" s="792"/>
      <c r="F387" s="793">
        <v>45141187.439999998</v>
      </c>
      <c r="G387" s="793"/>
      <c r="H387" s="793"/>
      <c r="I387" s="257">
        <v>15733688.380000001</v>
      </c>
      <c r="J387" s="257">
        <v>13616934.34</v>
      </c>
      <c r="K387" s="793">
        <v>4962666.67</v>
      </c>
      <c r="L387" s="793"/>
      <c r="M387" s="793">
        <v>10827898.050000001</v>
      </c>
      <c r="N387" s="793"/>
    </row>
    <row r="388" spans="1:14" ht="30.75" customHeight="1" x14ac:dyDescent="0.25">
      <c r="A388" s="174" t="s">
        <v>364</v>
      </c>
      <c r="B388" s="788" t="s">
        <v>365</v>
      </c>
      <c r="C388" s="788"/>
      <c r="D388" s="788"/>
      <c r="E388" s="788"/>
      <c r="F388" s="789">
        <v>894795209.59000003</v>
      </c>
      <c r="G388" s="789"/>
      <c r="H388" s="789"/>
      <c r="I388" s="273">
        <v>13870860.039999999</v>
      </c>
      <c r="J388" s="273">
        <v>20089472.739999998</v>
      </c>
      <c r="K388" s="789">
        <v>2141532.02</v>
      </c>
      <c r="L388" s="789"/>
      <c r="M388" s="789">
        <v>858693344.78999996</v>
      </c>
      <c r="N388" s="789"/>
    </row>
    <row r="389" spans="1:14" ht="29.25" customHeight="1" x14ac:dyDescent="0.25">
      <c r="A389" s="174" t="s">
        <v>366</v>
      </c>
      <c r="B389" s="788" t="s">
        <v>367</v>
      </c>
      <c r="C389" s="788"/>
      <c r="D389" s="788"/>
      <c r="E389" s="788"/>
      <c r="F389" s="789">
        <v>21426321.969999999</v>
      </c>
      <c r="G389" s="789"/>
      <c r="H389" s="789"/>
      <c r="I389" s="273">
        <v>5673213.6500000004</v>
      </c>
      <c r="J389" s="273">
        <v>0</v>
      </c>
      <c r="K389" s="789">
        <v>0</v>
      </c>
      <c r="L389" s="789"/>
      <c r="M389" s="789">
        <v>15753108.32</v>
      </c>
      <c r="N389" s="789"/>
    </row>
    <row r="390" spans="1:14" ht="33.75" customHeight="1" x14ac:dyDescent="0.25">
      <c r="A390" s="174" t="s">
        <v>368</v>
      </c>
      <c r="B390" s="788" t="s">
        <v>369</v>
      </c>
      <c r="C390" s="788"/>
      <c r="D390" s="788"/>
      <c r="E390" s="788"/>
      <c r="F390" s="793">
        <v>0</v>
      </c>
      <c r="G390" s="793"/>
      <c r="H390" s="793"/>
      <c r="I390" s="257">
        <v>0</v>
      </c>
      <c r="J390" s="257">
        <v>0</v>
      </c>
      <c r="K390" s="793">
        <v>0</v>
      </c>
      <c r="L390" s="793"/>
      <c r="M390" s="793">
        <v>0</v>
      </c>
      <c r="N390" s="793"/>
    </row>
    <row r="391" spans="1:14" ht="31.5" customHeight="1" x14ac:dyDescent="0.25">
      <c r="A391" s="172" t="s">
        <v>370</v>
      </c>
      <c r="B391" s="788" t="s">
        <v>371</v>
      </c>
      <c r="C391" s="788"/>
      <c r="D391" s="788"/>
      <c r="E391" s="788"/>
      <c r="F391" s="793">
        <v>10000</v>
      </c>
      <c r="G391" s="793"/>
      <c r="H391" s="793"/>
      <c r="I391" s="257">
        <v>10000</v>
      </c>
      <c r="J391" s="257">
        <v>0</v>
      </c>
      <c r="K391" s="793">
        <v>0</v>
      </c>
      <c r="L391" s="793"/>
      <c r="M391" s="793">
        <v>0</v>
      </c>
      <c r="N391" s="793"/>
    </row>
    <row r="392" spans="1:14" ht="44.25" customHeight="1" x14ac:dyDescent="0.25">
      <c r="A392" s="174" t="s">
        <v>372</v>
      </c>
      <c r="B392" s="788" t="s">
        <v>373</v>
      </c>
      <c r="C392" s="788"/>
      <c r="D392" s="788"/>
      <c r="E392" s="788"/>
      <c r="F392" s="793">
        <v>1290555.3700000001</v>
      </c>
      <c r="G392" s="793"/>
      <c r="H392" s="793"/>
      <c r="I392" s="257">
        <v>0</v>
      </c>
      <c r="J392" s="257">
        <v>0</v>
      </c>
      <c r="K392" s="793">
        <v>0</v>
      </c>
      <c r="L392" s="793"/>
      <c r="M392" s="793">
        <v>1290555.3700000001</v>
      </c>
      <c r="N392" s="793"/>
    </row>
    <row r="393" spans="1:14" ht="38.25" x14ac:dyDescent="0.25">
      <c r="A393" s="174" t="s">
        <v>374</v>
      </c>
      <c r="B393" s="788" t="s">
        <v>375</v>
      </c>
      <c r="C393" s="788"/>
      <c r="D393" s="788"/>
      <c r="E393" s="788"/>
      <c r="F393" s="793">
        <v>522586127.66000003</v>
      </c>
      <c r="G393" s="793"/>
      <c r="H393" s="793"/>
      <c r="I393" s="257">
        <v>43524723.770000003</v>
      </c>
      <c r="J393" s="257">
        <v>23775859.579999998</v>
      </c>
      <c r="K393" s="793">
        <v>25142549.73</v>
      </c>
      <c r="L393" s="793"/>
      <c r="M393" s="793">
        <v>430142994.57999998</v>
      </c>
      <c r="N393" s="793"/>
    </row>
    <row r="394" spans="1:14" ht="38.25" x14ac:dyDescent="0.25">
      <c r="A394" s="173" t="s">
        <v>376</v>
      </c>
      <c r="B394" s="788" t="s">
        <v>377</v>
      </c>
      <c r="C394" s="788"/>
      <c r="D394" s="788"/>
      <c r="E394" s="788"/>
      <c r="F394" s="793">
        <v>47512.92</v>
      </c>
      <c r="G394" s="793"/>
      <c r="H394" s="793"/>
      <c r="I394" s="257">
        <v>47512.92</v>
      </c>
      <c r="J394" s="257">
        <v>0</v>
      </c>
      <c r="K394" s="793">
        <v>0</v>
      </c>
      <c r="L394" s="793"/>
      <c r="M394" s="793">
        <v>0</v>
      </c>
      <c r="N394" s="793"/>
    </row>
    <row r="395" spans="1:14" ht="38.25" x14ac:dyDescent="0.25">
      <c r="A395" s="174" t="s">
        <v>378</v>
      </c>
      <c r="B395" s="788" t="s">
        <v>379</v>
      </c>
      <c r="C395" s="788"/>
      <c r="D395" s="788"/>
      <c r="E395" s="788"/>
      <c r="F395" s="793">
        <v>241562649.97</v>
      </c>
      <c r="G395" s="793"/>
      <c r="H395" s="793"/>
      <c r="I395" s="257">
        <v>15000000</v>
      </c>
      <c r="J395" s="257">
        <v>5585151.7000000002</v>
      </c>
      <c r="K395" s="793">
        <v>28923694.34</v>
      </c>
      <c r="L395" s="793"/>
      <c r="M395" s="793">
        <v>192053803.93000001</v>
      </c>
      <c r="N395" s="793"/>
    </row>
    <row r="396" spans="1:14" ht="9" customHeight="1" x14ac:dyDescent="0.25">
      <c r="A396" s="168"/>
      <c r="B396" s="817"/>
      <c r="C396" s="817"/>
      <c r="D396" s="817"/>
      <c r="E396" s="817"/>
      <c r="F396" s="818"/>
      <c r="G396" s="818"/>
      <c r="H396" s="818"/>
      <c r="I396" s="169"/>
      <c r="J396" s="271" t="s">
        <v>380</v>
      </c>
      <c r="K396" s="818"/>
      <c r="L396" s="818"/>
      <c r="M396" s="818"/>
      <c r="N396" s="818"/>
    </row>
    <row r="397" spans="1:14" ht="18.75" customHeight="1" x14ac:dyDescent="0.25">
      <c r="A397" s="168"/>
      <c r="B397" s="819" t="s">
        <v>14</v>
      </c>
      <c r="C397" s="819"/>
      <c r="D397" s="819"/>
      <c r="E397" s="819"/>
      <c r="F397" s="820">
        <f>SUM(F387:F396)</f>
        <v>1726859564.9200001</v>
      </c>
      <c r="G397" s="820"/>
      <c r="H397" s="820"/>
      <c r="I397" s="272">
        <f>SUM(I387:I396)</f>
        <v>93859998.760000005</v>
      </c>
      <c r="J397" s="249">
        <f>SUM(J387:J396)</f>
        <v>63067418.359999999</v>
      </c>
      <c r="K397" s="820">
        <f>SUM(K387:K396)</f>
        <v>61170442.760000005</v>
      </c>
      <c r="L397" s="820"/>
      <c r="M397" s="820">
        <f>SUM(M387:M396)</f>
        <v>1508761705.04</v>
      </c>
      <c r="N397" s="820"/>
    </row>
    <row r="398" spans="1:14" ht="21.75" customHeight="1" x14ac:dyDescent="0.25">
      <c r="A398" s="170" t="s">
        <v>381</v>
      </c>
      <c r="B398" s="170"/>
      <c r="C398" s="170"/>
      <c r="D398" s="170"/>
      <c r="E398" s="170"/>
      <c r="F398" s="170"/>
      <c r="G398" s="171"/>
    </row>
    <row r="399" spans="1:14" x14ac:dyDescent="0.25">
      <c r="A399" s="177" t="s">
        <v>382</v>
      </c>
      <c r="B399" s="177"/>
      <c r="C399" s="177"/>
      <c r="D399" s="177"/>
      <c r="E399" s="177"/>
    </row>
    <row r="401" spans="1:14" ht="33.75" customHeight="1" x14ac:dyDescent="0.25">
      <c r="A401" s="813" t="s">
        <v>383</v>
      </c>
      <c r="B401" s="813"/>
      <c r="C401" s="813"/>
      <c r="D401" s="813"/>
      <c r="E401" s="813"/>
      <c r="F401" s="813"/>
      <c r="G401" s="813"/>
      <c r="H401" s="813"/>
      <c r="I401" s="813"/>
      <c r="J401" s="813"/>
      <c r="K401" s="813"/>
      <c r="L401" s="813"/>
      <c r="M401" s="813"/>
      <c r="N401" s="813"/>
    </row>
    <row r="403" spans="1:14" ht="15" customHeight="1" x14ac:dyDescent="0.25">
      <c r="A403" s="814" t="s">
        <v>2</v>
      </c>
      <c r="B403" s="814"/>
      <c r="C403" s="814" t="s">
        <v>3</v>
      </c>
      <c r="D403" s="814"/>
      <c r="E403" s="814"/>
      <c r="F403" s="814"/>
      <c r="G403" s="814"/>
      <c r="H403" s="815" t="s">
        <v>4</v>
      </c>
      <c r="I403" s="815"/>
      <c r="J403" s="816" t="s">
        <v>340</v>
      </c>
      <c r="K403" s="816"/>
      <c r="L403" s="816" t="s">
        <v>384</v>
      </c>
      <c r="M403" s="816"/>
      <c r="N403" s="816"/>
    </row>
    <row r="404" spans="1:14" x14ac:dyDescent="0.25">
      <c r="A404" s="814"/>
      <c r="B404" s="814"/>
      <c r="C404" s="814"/>
      <c r="D404" s="814"/>
      <c r="E404" s="814"/>
      <c r="F404" s="814"/>
      <c r="G404" s="814"/>
      <c r="H404" s="815"/>
      <c r="I404" s="815"/>
      <c r="J404" s="816"/>
      <c r="K404" s="816"/>
      <c r="L404" s="816"/>
      <c r="M404" s="816"/>
      <c r="N404" s="816"/>
    </row>
    <row r="405" spans="1:14" ht="24" customHeight="1" x14ac:dyDescent="0.25">
      <c r="A405" s="798" t="s">
        <v>654</v>
      </c>
      <c r="B405" s="799"/>
      <c r="C405" s="800" t="s">
        <v>653</v>
      </c>
      <c r="D405" s="801"/>
      <c r="E405" s="801"/>
      <c r="F405" s="801"/>
      <c r="G405" s="802"/>
      <c r="H405" s="803">
        <f>SUM(H406:I410)</f>
        <v>180000</v>
      </c>
      <c r="I405" s="804"/>
      <c r="J405" s="805"/>
      <c r="K405" s="806"/>
      <c r="L405" s="805"/>
      <c r="M405" s="807"/>
      <c r="N405" s="806"/>
    </row>
    <row r="406" spans="1:14" ht="43.5" customHeight="1" x14ac:dyDescent="0.25">
      <c r="A406" s="808" t="s">
        <v>385</v>
      </c>
      <c r="B406" s="808"/>
      <c r="C406" s="809" t="s">
        <v>386</v>
      </c>
      <c r="D406" s="809"/>
      <c r="E406" s="809"/>
      <c r="F406" s="809"/>
      <c r="G406" s="809"/>
      <c r="H406" s="810">
        <v>0</v>
      </c>
      <c r="I406" s="810"/>
      <c r="J406" s="811"/>
      <c r="K406" s="811"/>
      <c r="L406" s="812"/>
      <c r="M406" s="812"/>
      <c r="N406" s="812"/>
    </row>
    <row r="407" spans="1:14" ht="56.25" customHeight="1" x14ac:dyDescent="0.25">
      <c r="A407" s="808" t="s">
        <v>387</v>
      </c>
      <c r="B407" s="808"/>
      <c r="C407" s="809" t="s">
        <v>388</v>
      </c>
      <c r="D407" s="809"/>
      <c r="E407" s="809"/>
      <c r="F407" s="809"/>
      <c r="G407" s="809"/>
      <c r="H407" s="810">
        <v>0</v>
      </c>
      <c r="I407" s="810"/>
      <c r="J407" s="811"/>
      <c r="K407" s="811"/>
      <c r="L407" s="812"/>
      <c r="M407" s="812"/>
      <c r="N407" s="812"/>
    </row>
    <row r="408" spans="1:14" ht="49.5" customHeight="1" x14ac:dyDescent="0.25">
      <c r="A408" s="808" t="s">
        <v>389</v>
      </c>
      <c r="B408" s="808"/>
      <c r="C408" s="809" t="s">
        <v>390</v>
      </c>
      <c r="D408" s="809"/>
      <c r="E408" s="809"/>
      <c r="F408" s="809"/>
      <c r="G408" s="809"/>
      <c r="H408" s="810">
        <v>0</v>
      </c>
      <c r="I408" s="810"/>
      <c r="J408" s="811"/>
      <c r="K408" s="811"/>
      <c r="L408" s="812"/>
      <c r="M408" s="812"/>
      <c r="N408" s="812"/>
    </row>
    <row r="409" spans="1:14" ht="59.25" customHeight="1" x14ac:dyDescent="0.25">
      <c r="A409" s="821" t="s">
        <v>391</v>
      </c>
      <c r="B409" s="821"/>
      <c r="C409" s="822" t="s">
        <v>392</v>
      </c>
      <c r="D409" s="822"/>
      <c r="E409" s="822"/>
      <c r="F409" s="822"/>
      <c r="G409" s="822"/>
      <c r="H409" s="810">
        <v>0</v>
      </c>
      <c r="I409" s="810"/>
      <c r="J409" s="811"/>
      <c r="K409" s="811"/>
      <c r="L409" s="812"/>
      <c r="M409" s="812"/>
      <c r="N409" s="812"/>
    </row>
    <row r="410" spans="1:14" ht="29.25" customHeight="1" x14ac:dyDescent="0.25">
      <c r="A410" s="808" t="s">
        <v>393</v>
      </c>
      <c r="B410" s="808"/>
      <c r="C410" s="823" t="s">
        <v>394</v>
      </c>
      <c r="D410" s="823"/>
      <c r="E410" s="823"/>
      <c r="F410" s="823"/>
      <c r="G410" s="823"/>
      <c r="H410" s="810">
        <v>180000</v>
      </c>
      <c r="I410" s="810"/>
      <c r="J410" s="811"/>
      <c r="K410" s="811"/>
      <c r="L410" s="812"/>
      <c r="M410" s="812"/>
      <c r="N410" s="812"/>
    </row>
    <row r="411" spans="1:14" ht="29.25" customHeight="1" x14ac:dyDescent="0.25">
      <c r="A411" s="798" t="s">
        <v>651</v>
      </c>
      <c r="B411" s="799"/>
      <c r="C411" s="800" t="s">
        <v>652</v>
      </c>
      <c r="D411" s="801"/>
      <c r="E411" s="801"/>
      <c r="F411" s="801"/>
      <c r="G411" s="802"/>
      <c r="H411" s="824">
        <f>SUM(H412:I415)</f>
        <v>0</v>
      </c>
      <c r="I411" s="825"/>
      <c r="J411" s="826"/>
      <c r="K411" s="827"/>
      <c r="L411" s="828"/>
      <c r="M411" s="829"/>
      <c r="N411" s="830"/>
    </row>
    <row r="412" spans="1:14" ht="27" customHeight="1" x14ac:dyDescent="0.25">
      <c r="A412" s="808" t="s">
        <v>395</v>
      </c>
      <c r="B412" s="808"/>
      <c r="C412" s="808" t="s">
        <v>396</v>
      </c>
      <c r="D412" s="808"/>
      <c r="E412" s="808"/>
      <c r="F412" s="808"/>
      <c r="G412" s="808"/>
      <c r="H412" s="810">
        <v>0</v>
      </c>
      <c r="I412" s="810"/>
      <c r="J412" s="811"/>
      <c r="K412" s="811"/>
      <c r="L412" s="812"/>
      <c r="M412" s="812"/>
      <c r="N412" s="812"/>
    </row>
    <row r="413" spans="1:14" ht="24" customHeight="1" x14ac:dyDescent="0.25">
      <c r="A413" s="808" t="s">
        <v>397</v>
      </c>
      <c r="B413" s="808"/>
      <c r="C413" s="808" t="s">
        <v>398</v>
      </c>
      <c r="D413" s="808"/>
      <c r="E413" s="808"/>
      <c r="F413" s="808"/>
      <c r="G413" s="808"/>
      <c r="H413" s="810">
        <v>0</v>
      </c>
      <c r="I413" s="810"/>
      <c r="J413" s="811"/>
      <c r="K413" s="811"/>
      <c r="L413" s="812"/>
      <c r="M413" s="812"/>
      <c r="N413" s="812"/>
    </row>
    <row r="414" spans="1:14" ht="22.5" customHeight="1" x14ac:dyDescent="0.25">
      <c r="A414" s="808" t="s">
        <v>399</v>
      </c>
      <c r="B414" s="808"/>
      <c r="C414" s="808" t="s">
        <v>400</v>
      </c>
      <c r="D414" s="808"/>
      <c r="E414" s="808"/>
      <c r="F414" s="808"/>
      <c r="G414" s="808"/>
      <c r="H414" s="810">
        <v>0</v>
      </c>
      <c r="I414" s="810"/>
      <c r="J414" s="811"/>
      <c r="K414" s="811"/>
      <c r="L414" s="812"/>
      <c r="M414" s="812"/>
      <c r="N414" s="812"/>
    </row>
    <row r="415" spans="1:14" ht="37.5" customHeight="1" x14ac:dyDescent="0.25">
      <c r="A415" s="836" t="s">
        <v>401</v>
      </c>
      <c r="B415" s="837"/>
      <c r="C415" s="809" t="s">
        <v>402</v>
      </c>
      <c r="D415" s="809"/>
      <c r="E415" s="809"/>
      <c r="F415" s="809"/>
      <c r="G415" s="809"/>
      <c r="H415" s="838">
        <v>0</v>
      </c>
      <c r="I415" s="838"/>
      <c r="J415" s="811"/>
      <c r="K415" s="811"/>
      <c r="L415" s="812"/>
      <c r="M415" s="812"/>
      <c r="N415" s="812"/>
    </row>
    <row r="416" spans="1:14" ht="19.5" customHeight="1" x14ac:dyDescent="0.25">
      <c r="A416" s="839"/>
      <c r="B416" s="839"/>
      <c r="C416" s="840" t="s">
        <v>14</v>
      </c>
      <c r="D416" s="840"/>
      <c r="E416" s="840"/>
      <c r="F416" s="840"/>
      <c r="G416" s="840"/>
      <c r="H416" s="841">
        <f>H411+H405</f>
        <v>180000</v>
      </c>
      <c r="I416" s="841"/>
      <c r="J416" s="812"/>
      <c r="K416" s="812"/>
      <c r="L416" s="812"/>
      <c r="M416" s="812"/>
      <c r="N416" s="812"/>
    </row>
    <row r="417" spans="1:14" x14ac:dyDescent="0.25">
      <c r="A417" s="178"/>
      <c r="B417" s="179"/>
      <c r="C417" s="180"/>
      <c r="D417" s="181"/>
      <c r="E417" s="181"/>
      <c r="H417" s="247"/>
      <c r="I417" s="247"/>
    </row>
    <row r="418" spans="1:14" ht="15" customHeight="1" x14ac:dyDescent="0.25">
      <c r="A418" s="831" t="s">
        <v>336</v>
      </c>
      <c r="B418" s="831"/>
      <c r="C418" s="831"/>
      <c r="D418" s="831"/>
      <c r="E418" s="831"/>
      <c r="F418" s="831"/>
      <c r="G418" s="831"/>
      <c r="H418" s="831"/>
      <c r="I418" s="831"/>
      <c r="J418" s="831"/>
      <c r="K418" s="831"/>
      <c r="L418" s="831"/>
      <c r="M418" s="831"/>
      <c r="N418" s="831"/>
    </row>
    <row r="420" spans="1:14" x14ac:dyDescent="0.25">
      <c r="A420" s="182" t="s">
        <v>403</v>
      </c>
      <c r="B420" s="182"/>
      <c r="C420" s="182"/>
      <c r="D420" s="182"/>
      <c r="E420" s="182"/>
      <c r="F420" s="182"/>
    </row>
    <row r="422" spans="1:14" ht="27" customHeight="1" x14ac:dyDescent="0.25">
      <c r="A422" s="832" t="s">
        <v>404</v>
      </c>
      <c r="B422" s="832"/>
      <c r="C422" s="832"/>
      <c r="D422" s="832"/>
      <c r="E422" s="832"/>
      <c r="F422" s="832"/>
      <c r="G422" s="832"/>
      <c r="H422" s="832"/>
      <c r="I422" s="832"/>
      <c r="J422" s="832"/>
      <c r="K422" s="832"/>
      <c r="L422" s="832"/>
      <c r="M422" s="832"/>
      <c r="N422" s="832"/>
    </row>
    <row r="424" spans="1:14" ht="25.5" customHeight="1" x14ac:dyDescent="0.25">
      <c r="A424" s="833" t="s">
        <v>2</v>
      </c>
      <c r="B424" s="833"/>
      <c r="C424" s="833" t="s">
        <v>3</v>
      </c>
      <c r="D424" s="833"/>
      <c r="E424" s="833"/>
      <c r="F424" s="833"/>
      <c r="G424" s="833"/>
      <c r="H424" s="834" t="s">
        <v>4</v>
      </c>
      <c r="I424" s="834"/>
      <c r="J424" s="268" t="s">
        <v>183</v>
      </c>
      <c r="K424" s="835" t="s">
        <v>340</v>
      </c>
      <c r="L424" s="835"/>
      <c r="M424" s="835" t="s">
        <v>253</v>
      </c>
      <c r="N424" s="835"/>
    </row>
    <row r="425" spans="1:14" ht="43.5" customHeight="1" x14ac:dyDescent="0.25">
      <c r="A425" s="847" t="s">
        <v>405</v>
      </c>
      <c r="B425" s="847"/>
      <c r="C425" s="843" t="s">
        <v>406</v>
      </c>
      <c r="D425" s="843"/>
      <c r="E425" s="843"/>
      <c r="F425" s="843"/>
      <c r="G425" s="843"/>
      <c r="H425" s="848">
        <v>51118569.439999998</v>
      </c>
      <c r="I425" s="848"/>
      <c r="J425" s="183"/>
      <c r="K425" s="849" t="s">
        <v>407</v>
      </c>
      <c r="L425" s="850"/>
      <c r="M425" s="845"/>
      <c r="N425" s="845"/>
    </row>
    <row r="426" spans="1:14" ht="39" customHeight="1" x14ac:dyDescent="0.25">
      <c r="A426" s="842" t="s">
        <v>408</v>
      </c>
      <c r="B426" s="842"/>
      <c r="C426" s="843" t="s">
        <v>409</v>
      </c>
      <c r="D426" s="843"/>
      <c r="E426" s="843"/>
      <c r="F426" s="843"/>
      <c r="G426" s="843"/>
      <c r="H426" s="844">
        <v>0</v>
      </c>
      <c r="I426" s="844"/>
      <c r="J426" s="270"/>
      <c r="K426" s="851"/>
      <c r="L426" s="851"/>
      <c r="M426" s="845"/>
      <c r="N426" s="845"/>
    </row>
    <row r="427" spans="1:14" ht="47.25" customHeight="1" x14ac:dyDescent="0.25">
      <c r="A427" s="842" t="s">
        <v>410</v>
      </c>
      <c r="B427" s="842"/>
      <c r="C427" s="843" t="s">
        <v>411</v>
      </c>
      <c r="D427" s="843"/>
      <c r="E427" s="843"/>
      <c r="F427" s="843"/>
      <c r="G427" s="843"/>
      <c r="H427" s="844">
        <v>0</v>
      </c>
      <c r="I427" s="844"/>
      <c r="J427" s="270"/>
      <c r="K427" s="845"/>
      <c r="L427" s="845"/>
      <c r="M427" s="845"/>
      <c r="N427" s="845"/>
    </row>
    <row r="428" spans="1:14" ht="48" customHeight="1" x14ac:dyDescent="0.25">
      <c r="A428" s="846" t="s">
        <v>77</v>
      </c>
      <c r="B428" s="846"/>
      <c r="C428" s="846"/>
      <c r="D428" s="846"/>
      <c r="E428" s="846"/>
      <c r="F428" s="846"/>
      <c r="G428" s="846"/>
      <c r="H428" s="846"/>
      <c r="I428" s="846"/>
      <c r="J428" s="846"/>
      <c r="K428" s="846"/>
      <c r="L428" s="846"/>
      <c r="M428" s="846"/>
      <c r="N428" s="846"/>
    </row>
    <row r="430" spans="1:14" x14ac:dyDescent="0.25">
      <c r="A430" s="182" t="s">
        <v>412</v>
      </c>
      <c r="B430" s="182"/>
      <c r="C430" s="182"/>
      <c r="D430" s="182"/>
      <c r="E430" s="182"/>
      <c r="F430" s="182"/>
    </row>
    <row r="432" spans="1:14" ht="25.5" customHeight="1" x14ac:dyDescent="0.25">
      <c r="A432" s="832" t="s">
        <v>413</v>
      </c>
      <c r="B432" s="832"/>
      <c r="C432" s="832"/>
      <c r="D432" s="832"/>
      <c r="E432" s="832"/>
      <c r="F432" s="832"/>
      <c r="G432" s="832"/>
      <c r="H432" s="832"/>
      <c r="I432" s="832"/>
      <c r="J432" s="832"/>
      <c r="K432" s="832"/>
      <c r="L432" s="832"/>
      <c r="M432" s="832"/>
      <c r="N432" s="832"/>
    </row>
    <row r="434" spans="1:14" ht="25.5" customHeight="1" x14ac:dyDescent="0.25">
      <c r="A434" s="833" t="s">
        <v>2</v>
      </c>
      <c r="B434" s="833"/>
      <c r="C434" s="833" t="s">
        <v>3</v>
      </c>
      <c r="D434" s="833"/>
      <c r="E434" s="833"/>
      <c r="F434" s="833"/>
      <c r="G434" s="833"/>
      <c r="H434" s="834" t="s">
        <v>4</v>
      </c>
      <c r="I434" s="834"/>
      <c r="J434" s="268" t="s">
        <v>183</v>
      </c>
      <c r="K434" s="835" t="s">
        <v>340</v>
      </c>
      <c r="L434" s="835"/>
      <c r="M434" s="835" t="s">
        <v>341</v>
      </c>
      <c r="N434" s="835"/>
    </row>
    <row r="435" spans="1:14" ht="24.75" customHeight="1" x14ac:dyDescent="0.25">
      <c r="A435" s="856" t="s">
        <v>414</v>
      </c>
      <c r="B435" s="856"/>
      <c r="C435" s="857" t="s">
        <v>415</v>
      </c>
      <c r="D435" s="857"/>
      <c r="E435" s="857"/>
      <c r="F435" s="857"/>
      <c r="G435" s="857"/>
      <c r="H435" s="858">
        <f>+H436+H437+H438</f>
        <v>0</v>
      </c>
      <c r="I435" s="858"/>
      <c r="J435" s="269"/>
      <c r="K435" s="845"/>
      <c r="L435" s="845"/>
      <c r="M435" s="845"/>
      <c r="N435" s="845"/>
    </row>
    <row r="436" spans="1:14" ht="29.25" customHeight="1" x14ac:dyDescent="0.25">
      <c r="A436" s="852" t="s">
        <v>416</v>
      </c>
      <c r="B436" s="852"/>
      <c r="C436" s="853" t="s">
        <v>417</v>
      </c>
      <c r="D436" s="854"/>
      <c r="E436" s="854"/>
      <c r="F436" s="854"/>
      <c r="G436" s="855"/>
      <c r="H436" s="844">
        <v>0</v>
      </c>
      <c r="I436" s="844"/>
      <c r="J436" s="270"/>
      <c r="K436" s="845"/>
      <c r="L436" s="845"/>
      <c r="M436" s="845"/>
      <c r="N436" s="845"/>
    </row>
    <row r="437" spans="1:14" ht="35.25" customHeight="1" x14ac:dyDescent="0.25">
      <c r="A437" s="852" t="s">
        <v>418</v>
      </c>
      <c r="B437" s="852"/>
      <c r="C437" s="853" t="s">
        <v>419</v>
      </c>
      <c r="D437" s="854"/>
      <c r="E437" s="854"/>
      <c r="F437" s="854"/>
      <c r="G437" s="855"/>
      <c r="H437" s="844">
        <v>0</v>
      </c>
      <c r="I437" s="844"/>
      <c r="J437" s="270"/>
      <c r="K437" s="845"/>
      <c r="L437" s="845"/>
      <c r="M437" s="845"/>
      <c r="N437" s="845"/>
    </row>
    <row r="438" spans="1:14" ht="30" customHeight="1" x14ac:dyDescent="0.25">
      <c r="A438" s="842" t="s">
        <v>420</v>
      </c>
      <c r="B438" s="842"/>
      <c r="C438" s="853" t="s">
        <v>421</v>
      </c>
      <c r="D438" s="854"/>
      <c r="E438" s="854"/>
      <c r="F438" s="854"/>
      <c r="G438" s="855"/>
      <c r="H438" s="844">
        <v>0</v>
      </c>
      <c r="I438" s="844"/>
      <c r="J438" s="270"/>
      <c r="K438" s="845"/>
      <c r="L438" s="845"/>
      <c r="M438" s="845"/>
      <c r="N438" s="845"/>
    </row>
    <row r="439" spans="1:14" ht="30" customHeight="1" x14ac:dyDescent="0.25">
      <c r="A439" s="846" t="s">
        <v>77</v>
      </c>
      <c r="B439" s="846"/>
      <c r="C439" s="846"/>
      <c r="D439" s="846"/>
      <c r="E439" s="846"/>
      <c r="F439" s="846"/>
      <c r="G439" s="846"/>
      <c r="H439" s="846"/>
      <c r="I439" s="846"/>
      <c r="J439" s="846"/>
      <c r="K439" s="846"/>
      <c r="L439" s="846"/>
      <c r="M439" s="846"/>
      <c r="N439" s="846"/>
    </row>
    <row r="441" spans="1:14" x14ac:dyDescent="0.25">
      <c r="A441" s="182" t="s">
        <v>422</v>
      </c>
      <c r="B441" s="182"/>
      <c r="C441" s="182"/>
      <c r="D441" s="182"/>
      <c r="E441" s="182"/>
    </row>
    <row r="442" spans="1:14" ht="6" customHeight="1" x14ac:dyDescent="0.25"/>
    <row r="443" spans="1:14" ht="24.75" customHeight="1" x14ac:dyDescent="0.25">
      <c r="A443" s="863" t="s">
        <v>423</v>
      </c>
      <c r="B443" s="863"/>
      <c r="C443" s="863"/>
      <c r="D443" s="863"/>
      <c r="E443" s="863"/>
      <c r="F443" s="863"/>
      <c r="G443" s="863"/>
      <c r="H443" s="863"/>
      <c r="I443" s="863"/>
      <c r="J443" s="863"/>
      <c r="K443" s="863"/>
      <c r="L443" s="863"/>
      <c r="M443" s="863"/>
      <c r="N443" s="863"/>
    </row>
    <row r="445" spans="1:14" ht="38.25" customHeight="1" x14ac:dyDescent="0.25">
      <c r="A445" s="833" t="s">
        <v>2</v>
      </c>
      <c r="B445" s="833"/>
      <c r="C445" s="833" t="s">
        <v>3</v>
      </c>
      <c r="D445" s="833"/>
      <c r="E445" s="833"/>
      <c r="F445" s="833"/>
      <c r="G445" s="833"/>
      <c r="H445" s="833"/>
      <c r="I445" s="268" t="s">
        <v>4</v>
      </c>
      <c r="J445" s="268" t="s">
        <v>183</v>
      </c>
      <c r="K445" s="835" t="s">
        <v>341</v>
      </c>
      <c r="L445" s="835"/>
      <c r="M445" s="835"/>
    </row>
    <row r="446" spans="1:14" ht="24.75" customHeight="1" x14ac:dyDescent="0.25">
      <c r="A446" s="852" t="s">
        <v>424</v>
      </c>
      <c r="B446" s="852"/>
      <c r="C446" s="843" t="s">
        <v>425</v>
      </c>
      <c r="D446" s="843"/>
      <c r="E446" s="843"/>
      <c r="F446" s="843"/>
      <c r="G446" s="843"/>
      <c r="H446" s="843"/>
      <c r="I446" s="270">
        <v>9576491.5299999993</v>
      </c>
      <c r="J446" s="270"/>
      <c r="K446" s="845"/>
      <c r="L446" s="845"/>
      <c r="M446" s="845"/>
    </row>
    <row r="447" spans="1:14" ht="30" customHeight="1" x14ac:dyDescent="0.25">
      <c r="A447" s="852" t="s">
        <v>426</v>
      </c>
      <c r="B447" s="852"/>
      <c r="C447" s="843" t="s">
        <v>427</v>
      </c>
      <c r="D447" s="843"/>
      <c r="E447" s="843"/>
      <c r="F447" s="843"/>
      <c r="G447" s="843"/>
      <c r="H447" s="843"/>
      <c r="I447" s="270">
        <v>0</v>
      </c>
      <c r="J447" s="270"/>
      <c r="K447" s="845"/>
      <c r="L447" s="845"/>
      <c r="M447" s="845"/>
    </row>
    <row r="448" spans="1:14" ht="27.75" customHeight="1" x14ac:dyDescent="0.25">
      <c r="A448" s="852" t="s">
        <v>428</v>
      </c>
      <c r="B448" s="852"/>
      <c r="C448" s="843" t="s">
        <v>429</v>
      </c>
      <c r="D448" s="843"/>
      <c r="E448" s="843"/>
      <c r="F448" s="843"/>
      <c r="G448" s="843"/>
      <c r="H448" s="843"/>
      <c r="I448" s="270">
        <v>0</v>
      </c>
      <c r="J448" s="270"/>
      <c r="K448" s="845"/>
      <c r="L448" s="845"/>
      <c r="M448" s="845"/>
    </row>
    <row r="449" spans="1:14" x14ac:dyDescent="0.25">
      <c r="A449" s="184"/>
      <c r="B449" s="185"/>
      <c r="C449" s="186"/>
      <c r="D449" s="186"/>
      <c r="E449" s="187"/>
    </row>
    <row r="450" spans="1:14" ht="15" customHeight="1" x14ac:dyDescent="0.25">
      <c r="A450" s="859" t="s">
        <v>77</v>
      </c>
      <c r="B450" s="859"/>
      <c r="C450" s="859"/>
      <c r="D450" s="859"/>
      <c r="E450" s="859"/>
      <c r="F450" s="859"/>
      <c r="G450" s="859"/>
      <c r="H450" s="859"/>
      <c r="I450" s="859"/>
      <c r="J450" s="859"/>
      <c r="K450" s="859"/>
      <c r="L450" s="859"/>
      <c r="M450" s="859"/>
      <c r="N450" s="859"/>
    </row>
    <row r="451" spans="1:14" ht="24.75" customHeight="1" x14ac:dyDescent="0.25">
      <c r="A451" s="267"/>
      <c r="B451" s="267"/>
      <c r="C451" s="267"/>
      <c r="D451" s="267"/>
      <c r="E451" s="267"/>
      <c r="F451" s="267"/>
      <c r="G451" s="267"/>
      <c r="H451" s="267"/>
      <c r="I451" s="267"/>
      <c r="J451" s="267"/>
      <c r="K451" s="267"/>
      <c r="L451" s="267"/>
      <c r="M451" s="267"/>
      <c r="N451" s="267"/>
    </row>
    <row r="452" spans="1:14" ht="28.5" customHeight="1" x14ac:dyDescent="0.25">
      <c r="A452" s="42" t="s">
        <v>430</v>
      </c>
    </row>
    <row r="454" spans="1:14" ht="21" customHeight="1" x14ac:dyDescent="0.25">
      <c r="A454" s="860" t="s">
        <v>431</v>
      </c>
      <c r="B454" s="860"/>
      <c r="C454" s="860"/>
      <c r="D454" s="860"/>
      <c r="E454" s="860"/>
      <c r="F454" s="860"/>
      <c r="G454" s="860"/>
      <c r="H454" s="860"/>
      <c r="I454" s="860"/>
      <c r="J454" s="860"/>
      <c r="K454" s="860"/>
      <c r="L454" s="860"/>
      <c r="M454" s="860"/>
      <c r="N454" s="860"/>
    </row>
    <row r="455" spans="1:14" ht="21.75" customHeight="1" x14ac:dyDescent="0.25"/>
    <row r="456" spans="1:14" ht="25.5" customHeight="1" x14ac:dyDescent="0.25">
      <c r="A456" s="264" t="s">
        <v>2</v>
      </c>
      <c r="B456" s="861" t="s">
        <v>3</v>
      </c>
      <c r="C456" s="861"/>
      <c r="D456" s="861"/>
      <c r="E456" s="862" t="s">
        <v>432</v>
      </c>
      <c r="F456" s="862"/>
      <c r="G456" s="862" t="s">
        <v>433</v>
      </c>
      <c r="H456" s="862"/>
      <c r="I456" s="265" t="s">
        <v>434</v>
      </c>
      <c r="J456" s="265" t="s">
        <v>183</v>
      </c>
      <c r="K456" s="862" t="s">
        <v>340</v>
      </c>
      <c r="L456" s="862"/>
      <c r="M456" s="862" t="s">
        <v>435</v>
      </c>
      <c r="N456" s="862"/>
    </row>
    <row r="457" spans="1:14" ht="56.25" customHeight="1" x14ac:dyDescent="0.25">
      <c r="A457" s="189" t="s">
        <v>436</v>
      </c>
      <c r="B457" s="868" t="s">
        <v>21</v>
      </c>
      <c r="C457" s="868"/>
      <c r="D457" s="868"/>
      <c r="E457" s="864">
        <v>0</v>
      </c>
      <c r="F457" s="864"/>
      <c r="G457" s="864">
        <v>0</v>
      </c>
      <c r="H457" s="864"/>
      <c r="I457" s="35">
        <f>G457-E457</f>
        <v>0</v>
      </c>
      <c r="J457" s="243"/>
      <c r="K457" s="869"/>
      <c r="L457" s="869"/>
      <c r="M457" s="870" t="s">
        <v>437</v>
      </c>
      <c r="N457" s="871"/>
    </row>
    <row r="458" spans="1:14" ht="38.25" x14ac:dyDescent="0.25">
      <c r="A458" s="189" t="s">
        <v>438</v>
      </c>
      <c r="B458" s="868" t="s">
        <v>439</v>
      </c>
      <c r="C458" s="868"/>
      <c r="D458" s="868"/>
      <c r="E458" s="876">
        <v>21780249.359999999</v>
      </c>
      <c r="F458" s="876"/>
      <c r="G458" s="876">
        <v>21780249.359999999</v>
      </c>
      <c r="H458" s="876"/>
      <c r="I458" s="35">
        <f>G458-E458</f>
        <v>0</v>
      </c>
      <c r="J458" s="263" t="s">
        <v>440</v>
      </c>
      <c r="K458" s="865" t="s">
        <v>441</v>
      </c>
      <c r="L458" s="865"/>
      <c r="M458" s="872"/>
      <c r="N458" s="873"/>
    </row>
    <row r="459" spans="1:14" ht="45" customHeight="1" x14ac:dyDescent="0.25">
      <c r="A459" s="189" t="s">
        <v>442</v>
      </c>
      <c r="B459" s="868" t="s">
        <v>443</v>
      </c>
      <c r="C459" s="868"/>
      <c r="D459" s="868"/>
      <c r="E459" s="864">
        <v>0</v>
      </c>
      <c r="F459" s="864"/>
      <c r="G459" s="864">
        <v>0</v>
      </c>
      <c r="H459" s="864"/>
      <c r="I459" s="35">
        <f>G459-E459</f>
        <v>0</v>
      </c>
      <c r="J459" s="263"/>
      <c r="K459" s="865"/>
      <c r="L459" s="865"/>
      <c r="M459" s="874"/>
      <c r="N459" s="875"/>
    </row>
    <row r="460" spans="1:14" x14ac:dyDescent="0.25">
      <c r="A460" s="266"/>
      <c r="B460" s="866"/>
      <c r="C460" s="866"/>
      <c r="D460" s="866"/>
      <c r="E460" s="867"/>
      <c r="F460" s="867"/>
      <c r="G460" s="867"/>
      <c r="H460" s="867"/>
      <c r="I460" s="263"/>
      <c r="J460" s="263"/>
      <c r="K460" s="867"/>
      <c r="L460" s="867"/>
      <c r="M460" s="865"/>
      <c r="N460" s="865"/>
    </row>
    <row r="461" spans="1:14" ht="20.25" customHeight="1" x14ac:dyDescent="0.25">
      <c r="A461" s="266"/>
      <c r="B461" s="884" t="s">
        <v>461</v>
      </c>
      <c r="C461" s="885"/>
      <c r="D461" s="886"/>
      <c r="E461" s="887">
        <f>SUM(E457:E460)</f>
        <v>21780249.359999999</v>
      </c>
      <c r="F461" s="887"/>
      <c r="G461" s="887">
        <f>SUM(G457:G460)</f>
        <v>21780249.359999999</v>
      </c>
      <c r="H461" s="887"/>
      <c r="I461" s="35">
        <f>G461-E461</f>
        <v>0</v>
      </c>
      <c r="J461" s="188"/>
      <c r="K461" s="888"/>
      <c r="L461" s="888"/>
      <c r="M461" s="865"/>
      <c r="N461" s="865"/>
    </row>
    <row r="462" spans="1:14" x14ac:dyDescent="0.25">
      <c r="A462" s="880" t="s">
        <v>77</v>
      </c>
      <c r="B462" s="880"/>
      <c r="C462" s="880"/>
      <c r="D462" s="880"/>
      <c r="E462" s="880"/>
      <c r="F462" s="880"/>
      <c r="G462" s="880"/>
      <c r="H462" s="880"/>
      <c r="I462" s="880"/>
      <c r="J462" s="880"/>
      <c r="K462" s="880"/>
      <c r="L462" s="880"/>
      <c r="M462" s="880"/>
      <c r="N462" s="880"/>
    </row>
    <row r="463" spans="1:14" x14ac:dyDescent="0.25">
      <c r="A463" s="241"/>
      <c r="B463" s="241"/>
      <c r="C463" s="241"/>
      <c r="D463" s="241"/>
      <c r="E463" s="241"/>
      <c r="F463" s="241"/>
      <c r="G463" s="241"/>
      <c r="H463" s="241"/>
      <c r="I463" s="241"/>
      <c r="J463" s="241"/>
      <c r="K463" s="241"/>
      <c r="L463" s="241"/>
      <c r="M463" s="241"/>
      <c r="N463" s="241"/>
    </row>
    <row r="464" spans="1:14" ht="22.5" customHeight="1" x14ac:dyDescent="0.25">
      <c r="A464" s="881" t="s">
        <v>444</v>
      </c>
      <c r="B464" s="881"/>
      <c r="C464" s="881"/>
      <c r="D464" s="881"/>
      <c r="E464" s="881"/>
      <c r="F464" s="881"/>
      <c r="G464" s="881"/>
      <c r="H464" s="881"/>
      <c r="I464" s="881"/>
      <c r="J464" s="881"/>
      <c r="K464" s="881"/>
      <c r="L464" s="881"/>
      <c r="M464" s="881"/>
      <c r="N464" s="881"/>
    </row>
    <row r="465" spans="1:14" ht="12" customHeight="1" x14ac:dyDescent="0.25"/>
    <row r="466" spans="1:14" ht="25.5" customHeight="1" x14ac:dyDescent="0.25">
      <c r="A466" s="260" t="s">
        <v>2</v>
      </c>
      <c r="B466" s="882" t="s">
        <v>3</v>
      </c>
      <c r="C466" s="882"/>
      <c r="D466" s="882"/>
      <c r="E466" s="883" t="s">
        <v>432</v>
      </c>
      <c r="F466" s="883"/>
      <c r="G466" s="883" t="s">
        <v>433</v>
      </c>
      <c r="H466" s="883"/>
      <c r="I466" s="261" t="s">
        <v>434</v>
      </c>
      <c r="J466" s="261" t="s">
        <v>183</v>
      </c>
      <c r="K466" s="883" t="s">
        <v>340</v>
      </c>
      <c r="L466" s="883"/>
      <c r="M466" s="883" t="s">
        <v>435</v>
      </c>
      <c r="N466" s="883"/>
    </row>
    <row r="467" spans="1:14" ht="38.25" customHeight="1" x14ac:dyDescent="0.25">
      <c r="A467" s="191" t="s">
        <v>445</v>
      </c>
      <c r="B467" s="877" t="s">
        <v>446</v>
      </c>
      <c r="C467" s="877"/>
      <c r="D467" s="877"/>
      <c r="E467" s="878">
        <v>0</v>
      </c>
      <c r="F467" s="878"/>
      <c r="G467" s="878">
        <v>-28120503.600000001</v>
      </c>
      <c r="H467" s="878"/>
      <c r="I467" s="262">
        <f>G467-E467</f>
        <v>-28120503.600000001</v>
      </c>
      <c r="J467" s="194" t="s">
        <v>447</v>
      </c>
      <c r="K467" s="879" t="s">
        <v>448</v>
      </c>
      <c r="L467" s="879"/>
      <c r="M467" s="869"/>
      <c r="N467" s="869"/>
    </row>
    <row r="468" spans="1:14" ht="44.25" customHeight="1" x14ac:dyDescent="0.25">
      <c r="A468" s="192" t="s">
        <v>449</v>
      </c>
      <c r="B468" s="877" t="s">
        <v>450</v>
      </c>
      <c r="C468" s="877"/>
      <c r="D468" s="877"/>
      <c r="E468" s="878">
        <v>15931147.51</v>
      </c>
      <c r="F468" s="878"/>
      <c r="G468" s="878">
        <v>15931147.51</v>
      </c>
      <c r="H468" s="878"/>
      <c r="I468" s="310">
        <f>G468-E468</f>
        <v>0</v>
      </c>
      <c r="J468" s="194" t="s">
        <v>447</v>
      </c>
      <c r="K468" s="879" t="s">
        <v>451</v>
      </c>
      <c r="L468" s="879"/>
      <c r="M468" s="869"/>
      <c r="N468" s="869"/>
    </row>
    <row r="469" spans="1:14" ht="22.5" customHeight="1" x14ac:dyDescent="0.25">
      <c r="A469" s="190"/>
      <c r="B469" s="894" t="s">
        <v>461</v>
      </c>
      <c r="C469" s="895"/>
      <c r="D469" s="896"/>
      <c r="E469" s="897">
        <f>SUM(E467:E468)</f>
        <v>15931147.51</v>
      </c>
      <c r="F469" s="897"/>
      <c r="G469" s="897">
        <f>SUM(G467:G468)</f>
        <v>-12189356.090000002</v>
      </c>
      <c r="H469" s="897"/>
      <c r="I469" s="259">
        <f>SUM(I467:I468)</f>
        <v>-28120503.600000001</v>
      </c>
      <c r="J469" s="190"/>
      <c r="K469" s="898"/>
      <c r="L469" s="898"/>
      <c r="M469" s="898"/>
      <c r="N469" s="898"/>
    </row>
    <row r="470" spans="1:14" ht="24.75" customHeight="1" x14ac:dyDescent="0.25">
      <c r="B470" s="899"/>
      <c r="C470" s="899"/>
      <c r="D470" s="899"/>
      <c r="E470" s="899"/>
      <c r="F470" s="899"/>
      <c r="G470" s="899"/>
      <c r="H470" s="899"/>
      <c r="K470" s="899"/>
      <c r="L470" s="899"/>
      <c r="M470" s="899"/>
      <c r="N470" s="899"/>
    </row>
    <row r="471" spans="1:14" x14ac:dyDescent="0.25">
      <c r="A471" s="260" t="s">
        <v>2</v>
      </c>
      <c r="B471" s="882" t="s">
        <v>3</v>
      </c>
      <c r="C471" s="882"/>
      <c r="D471" s="882"/>
      <c r="E471" s="883" t="s">
        <v>432</v>
      </c>
      <c r="F471" s="883"/>
      <c r="G471" s="883" t="s">
        <v>433</v>
      </c>
      <c r="H471" s="883"/>
      <c r="I471" s="261" t="s">
        <v>434</v>
      </c>
      <c r="J471" s="261" t="s">
        <v>183</v>
      </c>
      <c r="K471" s="883" t="s">
        <v>340</v>
      </c>
      <c r="L471" s="883"/>
      <c r="M471" s="883" t="s">
        <v>435</v>
      </c>
      <c r="N471" s="883"/>
    </row>
    <row r="472" spans="1:14" ht="38.25" x14ac:dyDescent="0.25">
      <c r="A472" s="192" t="s">
        <v>452</v>
      </c>
      <c r="B472" s="889" t="s">
        <v>455</v>
      </c>
      <c r="C472" s="890"/>
      <c r="D472" s="891"/>
      <c r="E472" s="878">
        <v>336690257.27999997</v>
      </c>
      <c r="F472" s="878"/>
      <c r="G472" s="878">
        <v>336690257.27999997</v>
      </c>
      <c r="H472" s="878"/>
      <c r="I472" s="262">
        <f>G472-E472</f>
        <v>0</v>
      </c>
      <c r="J472" s="192" t="s">
        <v>447</v>
      </c>
      <c r="K472" s="892" t="s">
        <v>458</v>
      </c>
      <c r="L472" s="893"/>
      <c r="M472" s="869"/>
      <c r="N472" s="869"/>
    </row>
    <row r="473" spans="1:14" ht="33.75" customHeight="1" x14ac:dyDescent="0.25">
      <c r="A473" s="192" t="s">
        <v>453</v>
      </c>
      <c r="B473" s="900" t="s">
        <v>456</v>
      </c>
      <c r="C473" s="901"/>
      <c r="D473" s="902"/>
      <c r="E473" s="903">
        <v>176588291.84</v>
      </c>
      <c r="F473" s="904"/>
      <c r="G473" s="903">
        <v>176588291.84</v>
      </c>
      <c r="H473" s="904"/>
      <c r="I473" s="262">
        <f>G473-E473</f>
        <v>0</v>
      </c>
      <c r="J473" s="193" t="s">
        <v>447</v>
      </c>
      <c r="K473" s="892" t="s">
        <v>458</v>
      </c>
      <c r="L473" s="893"/>
      <c r="M473" s="869"/>
      <c r="N473" s="869"/>
    </row>
    <row r="474" spans="1:14" ht="40.5" customHeight="1" x14ac:dyDescent="0.25">
      <c r="A474" s="195" t="s">
        <v>454</v>
      </c>
      <c r="B474" s="905" t="s">
        <v>457</v>
      </c>
      <c r="C474" s="906"/>
      <c r="D474" s="907"/>
      <c r="E474" s="878">
        <v>320139458.89999998</v>
      </c>
      <c r="F474" s="878"/>
      <c r="G474" s="878">
        <v>320139458.89999998</v>
      </c>
      <c r="H474" s="878"/>
      <c r="I474" s="262">
        <f>G474-E474</f>
        <v>0</v>
      </c>
      <c r="J474" s="193" t="s">
        <v>447</v>
      </c>
      <c r="K474" s="892" t="s">
        <v>458</v>
      </c>
      <c r="L474" s="893"/>
      <c r="M474" s="869"/>
      <c r="N474" s="869"/>
    </row>
    <row r="475" spans="1:14" ht="24" customHeight="1" x14ac:dyDescent="0.25">
      <c r="A475" s="190"/>
      <c r="B475" s="894" t="s">
        <v>461</v>
      </c>
      <c r="C475" s="895"/>
      <c r="D475" s="896"/>
      <c r="E475" s="897">
        <f>SUM(E472:E474)</f>
        <v>833418008.01999998</v>
      </c>
      <c r="F475" s="897"/>
      <c r="G475" s="897">
        <f>SUM(G472:G474)</f>
        <v>833418008.01999998</v>
      </c>
      <c r="H475" s="897"/>
      <c r="I475" s="311">
        <f>G475-E475</f>
        <v>0</v>
      </c>
      <c r="J475" s="190"/>
      <c r="K475" s="898"/>
      <c r="L475" s="898"/>
      <c r="M475" s="898"/>
      <c r="N475" s="898"/>
    </row>
    <row r="476" spans="1:14" ht="30.75" customHeight="1" x14ac:dyDescent="0.25">
      <c r="B476" s="899"/>
      <c r="C476" s="899"/>
      <c r="D476" s="899"/>
      <c r="E476" s="899"/>
      <c r="F476" s="899"/>
      <c r="G476" s="899"/>
      <c r="H476" s="899"/>
      <c r="K476" s="899"/>
      <c r="L476" s="899"/>
      <c r="M476" s="899"/>
      <c r="N476" s="899"/>
    </row>
    <row r="477" spans="1:14" x14ac:dyDescent="0.25">
      <c r="A477" s="260" t="s">
        <v>2</v>
      </c>
      <c r="B477" s="882" t="s">
        <v>3</v>
      </c>
      <c r="C477" s="882"/>
      <c r="D477" s="882"/>
      <c r="E477" s="883" t="s">
        <v>432</v>
      </c>
      <c r="F477" s="883"/>
      <c r="G477" s="883" t="s">
        <v>433</v>
      </c>
      <c r="H477" s="883"/>
      <c r="I477" s="261" t="s">
        <v>434</v>
      </c>
      <c r="J477" s="261" t="s">
        <v>183</v>
      </c>
      <c r="K477" s="883" t="s">
        <v>340</v>
      </c>
      <c r="L477" s="883"/>
      <c r="M477" s="883" t="s">
        <v>435</v>
      </c>
      <c r="N477" s="883"/>
    </row>
    <row r="478" spans="1:14" ht="42.75" customHeight="1" x14ac:dyDescent="0.25">
      <c r="A478" s="192" t="s">
        <v>459</v>
      </c>
      <c r="B478" s="877" t="s">
        <v>460</v>
      </c>
      <c r="C478" s="877"/>
      <c r="D478" s="877"/>
      <c r="E478" s="878">
        <v>34455619.130000003</v>
      </c>
      <c r="F478" s="878"/>
      <c r="G478" s="878">
        <v>-43336939.079999998</v>
      </c>
      <c r="H478" s="878"/>
      <c r="I478" s="262">
        <f>G478-E478</f>
        <v>-77792558.210000008</v>
      </c>
      <c r="J478" s="193" t="s">
        <v>447</v>
      </c>
      <c r="K478" s="879" t="s">
        <v>458</v>
      </c>
      <c r="L478" s="879"/>
      <c r="M478" s="916"/>
      <c r="N478" s="917"/>
    </row>
    <row r="479" spans="1:14" ht="27" customHeight="1" x14ac:dyDescent="0.25">
      <c r="A479" s="192"/>
      <c r="B479" s="894" t="s">
        <v>461</v>
      </c>
      <c r="C479" s="895"/>
      <c r="D479" s="896"/>
      <c r="E479" s="878">
        <f>E478</f>
        <v>34455619.130000003</v>
      </c>
      <c r="F479" s="878"/>
      <c r="G479" s="878">
        <f>G478</f>
        <v>-43336939.079999998</v>
      </c>
      <c r="H479" s="878"/>
      <c r="I479" s="262">
        <f>I478</f>
        <v>-77792558.210000008</v>
      </c>
      <c r="J479" s="194"/>
      <c r="K479" s="879"/>
      <c r="L479" s="879"/>
      <c r="M479" s="918"/>
      <c r="N479" s="919"/>
    </row>
    <row r="480" spans="1:14" ht="36.75" customHeight="1" x14ac:dyDescent="0.25">
      <c r="A480" s="190"/>
      <c r="B480" s="894" t="s">
        <v>14</v>
      </c>
      <c r="C480" s="895"/>
      <c r="D480" s="896"/>
      <c r="E480" s="897">
        <f>E469+E475+E479</f>
        <v>883804774.65999997</v>
      </c>
      <c r="F480" s="897"/>
      <c r="G480" s="897">
        <f>G469+G475+G479</f>
        <v>777891712.8499999</v>
      </c>
      <c r="H480" s="897"/>
      <c r="I480" s="196">
        <f>I469+I475+I479</f>
        <v>-105913061.81</v>
      </c>
      <c r="J480" s="197"/>
      <c r="K480" s="898"/>
      <c r="L480" s="898"/>
      <c r="M480" s="920"/>
      <c r="N480" s="921"/>
    </row>
    <row r="482" spans="1:14" ht="15" customHeight="1" x14ac:dyDescent="0.25">
      <c r="A482" s="908" t="s">
        <v>462</v>
      </c>
      <c r="B482" s="908"/>
      <c r="C482" s="908"/>
      <c r="D482" s="908"/>
      <c r="E482" s="908"/>
      <c r="F482" s="908"/>
      <c r="G482" s="908"/>
      <c r="H482" s="908"/>
      <c r="I482" s="908"/>
      <c r="J482" s="908"/>
      <c r="K482" s="908"/>
      <c r="L482" s="908"/>
      <c r="M482" s="908"/>
      <c r="N482" s="908"/>
    </row>
    <row r="483" spans="1:14" ht="26.25" customHeight="1" x14ac:dyDescent="0.25">
      <c r="A483" s="42" t="s">
        <v>463</v>
      </c>
    </row>
    <row r="484" spans="1:14" ht="9.75" customHeight="1" x14ac:dyDescent="0.25"/>
    <row r="485" spans="1:14" ht="30" customHeight="1" x14ac:dyDescent="0.25">
      <c r="A485" s="909" t="s">
        <v>728</v>
      </c>
      <c r="B485" s="909"/>
      <c r="C485" s="909"/>
      <c r="D485" s="909"/>
      <c r="E485" s="909"/>
      <c r="F485" s="909"/>
      <c r="G485" s="909"/>
      <c r="H485" s="909"/>
      <c r="I485" s="909"/>
      <c r="J485" s="909"/>
      <c r="K485" s="909"/>
      <c r="L485" s="909"/>
      <c r="M485" s="909"/>
      <c r="N485" s="909"/>
    </row>
    <row r="486" spans="1:14" ht="15" customHeight="1" x14ac:dyDescent="0.25">
      <c r="A486" s="258"/>
      <c r="B486" s="258"/>
      <c r="C486" s="258"/>
      <c r="D486" s="258"/>
      <c r="E486" s="258"/>
      <c r="F486" s="258"/>
      <c r="G486" s="258"/>
      <c r="H486" s="258"/>
      <c r="I486" s="258"/>
      <c r="J486" s="258"/>
      <c r="K486" s="258"/>
      <c r="L486" s="258"/>
      <c r="M486" s="258"/>
      <c r="N486" s="258"/>
    </row>
    <row r="487" spans="1:14" ht="18.75" x14ac:dyDescent="0.3">
      <c r="A487" s="910" t="s">
        <v>482</v>
      </c>
      <c r="B487" s="911"/>
      <c r="C487" s="911"/>
      <c r="D487" s="911"/>
      <c r="E487" s="911"/>
      <c r="F487" s="911"/>
      <c r="G487" s="911"/>
      <c r="H487" s="911"/>
      <c r="I487" s="911"/>
      <c r="J487" s="911"/>
      <c r="K487" s="911"/>
      <c r="L487" s="911"/>
      <c r="M487" s="911"/>
      <c r="N487" s="912"/>
    </row>
    <row r="488" spans="1:14" x14ac:dyDescent="0.25">
      <c r="A488" s="913" t="s">
        <v>2</v>
      </c>
      <c r="B488" s="913"/>
      <c r="C488" s="913"/>
      <c r="D488" s="913" t="s">
        <v>464</v>
      </c>
      <c r="E488" s="913"/>
      <c r="F488" s="913"/>
      <c r="G488" s="913"/>
      <c r="H488" s="913"/>
      <c r="I488" s="914">
        <v>2023</v>
      </c>
      <c r="J488" s="914"/>
      <c r="K488" s="914"/>
      <c r="L488" s="914">
        <v>2022</v>
      </c>
      <c r="M488" s="914"/>
      <c r="N488" s="914"/>
    </row>
    <row r="489" spans="1:14" x14ac:dyDescent="0.25">
      <c r="A489" s="915" t="s">
        <v>465</v>
      </c>
      <c r="B489" s="915"/>
      <c r="C489" s="915"/>
      <c r="D489" s="913"/>
      <c r="E489" s="913"/>
      <c r="F489" s="913"/>
      <c r="G489" s="913"/>
      <c r="H489" s="913"/>
      <c r="I489" s="914"/>
      <c r="J489" s="914"/>
      <c r="K489" s="914"/>
      <c r="L489" s="914"/>
      <c r="M489" s="914"/>
      <c r="N489" s="914"/>
    </row>
    <row r="490" spans="1:14" x14ac:dyDescent="0.25">
      <c r="A490" s="926" t="s">
        <v>466</v>
      </c>
      <c r="B490" s="926"/>
      <c r="C490" s="926"/>
      <c r="D490" s="926" t="s">
        <v>467</v>
      </c>
      <c r="E490" s="926"/>
      <c r="F490" s="926"/>
      <c r="G490" s="926"/>
      <c r="H490" s="926"/>
      <c r="I490" s="927">
        <v>305500</v>
      </c>
      <c r="J490" s="927"/>
      <c r="K490" s="927"/>
      <c r="L490" s="927">
        <v>305500</v>
      </c>
      <c r="M490" s="927"/>
      <c r="N490" s="927"/>
    </row>
    <row r="491" spans="1:14" x14ac:dyDescent="0.25">
      <c r="A491" s="922"/>
      <c r="B491" s="922"/>
      <c r="C491" s="922"/>
      <c r="D491" s="922"/>
      <c r="E491" s="922"/>
      <c r="F491" s="922"/>
      <c r="G491" s="922"/>
      <c r="H491" s="922"/>
      <c r="I491" s="928"/>
      <c r="J491" s="928"/>
      <c r="K491" s="928"/>
      <c r="L491" s="928"/>
      <c r="M491" s="928"/>
      <c r="N491" s="928"/>
    </row>
    <row r="492" spans="1:14" x14ac:dyDescent="0.25">
      <c r="A492" s="915" t="s">
        <v>468</v>
      </c>
      <c r="B492" s="915"/>
      <c r="C492" s="915"/>
      <c r="D492" s="924"/>
      <c r="E492" s="924"/>
      <c r="F492" s="924"/>
      <c r="G492" s="924"/>
      <c r="H492" s="924"/>
      <c r="I492" s="925"/>
      <c r="J492" s="925"/>
      <c r="K492" s="925"/>
      <c r="L492" s="925"/>
      <c r="M492" s="925"/>
      <c r="N492" s="925"/>
    </row>
    <row r="493" spans="1:14" x14ac:dyDescent="0.25">
      <c r="A493" s="926" t="s">
        <v>469</v>
      </c>
      <c r="B493" s="926"/>
      <c r="C493" s="926"/>
      <c r="D493" s="926" t="s">
        <v>470</v>
      </c>
      <c r="E493" s="926"/>
      <c r="F493" s="926"/>
      <c r="G493" s="926"/>
      <c r="H493" s="926"/>
      <c r="I493" s="927">
        <v>55899942.350000001</v>
      </c>
      <c r="J493" s="927"/>
      <c r="K493" s="927"/>
      <c r="L493" s="927">
        <v>43209204.869999997</v>
      </c>
      <c r="M493" s="927"/>
      <c r="N493" s="927"/>
    </row>
    <row r="494" spans="1:14" x14ac:dyDescent="0.25">
      <c r="A494" s="922"/>
      <c r="B494" s="922"/>
      <c r="C494" s="922"/>
      <c r="D494" s="922"/>
      <c r="E494" s="922"/>
      <c r="F494" s="922"/>
      <c r="G494" s="922"/>
      <c r="H494" s="922"/>
      <c r="I494" s="923"/>
      <c r="J494" s="923"/>
      <c r="K494" s="923"/>
      <c r="L494" s="923"/>
      <c r="M494" s="923"/>
      <c r="N494" s="923"/>
    </row>
    <row r="495" spans="1:14" x14ac:dyDescent="0.25">
      <c r="A495" s="915" t="s">
        <v>471</v>
      </c>
      <c r="B495" s="915"/>
      <c r="C495" s="915"/>
      <c r="D495" s="924"/>
      <c r="E495" s="924"/>
      <c r="F495" s="924"/>
      <c r="G495" s="924"/>
      <c r="H495" s="924"/>
      <c r="I495" s="923"/>
      <c r="J495" s="923"/>
      <c r="K495" s="923"/>
      <c r="L495" s="923"/>
      <c r="M495" s="923"/>
      <c r="N495" s="923"/>
    </row>
    <row r="496" spans="1:14" x14ac:dyDescent="0.25">
      <c r="A496" s="926" t="s">
        <v>472</v>
      </c>
      <c r="B496" s="926"/>
      <c r="C496" s="926"/>
      <c r="D496" s="926" t="s">
        <v>473</v>
      </c>
      <c r="E496" s="926"/>
      <c r="F496" s="926"/>
      <c r="G496" s="926"/>
      <c r="H496" s="926"/>
      <c r="I496" s="927">
        <v>0</v>
      </c>
      <c r="J496" s="927"/>
      <c r="K496" s="927"/>
      <c r="L496" s="927">
        <v>0</v>
      </c>
      <c r="M496" s="927"/>
      <c r="N496" s="927"/>
    </row>
    <row r="497" spans="1:14" x14ac:dyDescent="0.25">
      <c r="A497" s="922"/>
      <c r="B497" s="922"/>
      <c r="C497" s="922"/>
      <c r="D497" s="922"/>
      <c r="E497" s="922"/>
      <c r="F497" s="922"/>
      <c r="G497" s="922"/>
      <c r="H497" s="922"/>
      <c r="I497" s="923"/>
      <c r="J497" s="923"/>
      <c r="K497" s="923"/>
      <c r="L497" s="923"/>
      <c r="M497" s="923"/>
      <c r="N497" s="923"/>
    </row>
    <row r="498" spans="1:14" x14ac:dyDescent="0.25">
      <c r="A498" s="915" t="s">
        <v>474</v>
      </c>
      <c r="B498" s="915"/>
      <c r="C498" s="915"/>
      <c r="D498" s="924"/>
      <c r="E498" s="924"/>
      <c r="F498" s="924"/>
      <c r="G498" s="924"/>
      <c r="H498" s="924"/>
      <c r="I498" s="923"/>
      <c r="J498" s="923"/>
      <c r="K498" s="923"/>
      <c r="L498" s="923"/>
      <c r="M498" s="923"/>
      <c r="N498" s="923"/>
    </row>
    <row r="499" spans="1:14" x14ac:dyDescent="0.25">
      <c r="A499" s="926" t="s">
        <v>475</v>
      </c>
      <c r="B499" s="926"/>
      <c r="C499" s="926"/>
      <c r="D499" s="926" t="s">
        <v>476</v>
      </c>
      <c r="E499" s="926"/>
      <c r="F499" s="926"/>
      <c r="G499" s="926"/>
      <c r="H499" s="926"/>
      <c r="I499" s="927">
        <v>1000000</v>
      </c>
      <c r="J499" s="927"/>
      <c r="K499" s="927"/>
      <c r="L499" s="927">
        <v>0</v>
      </c>
      <c r="M499" s="927"/>
      <c r="N499" s="927"/>
    </row>
    <row r="500" spans="1:14" x14ac:dyDescent="0.25">
      <c r="A500" s="929"/>
      <c r="B500" s="930"/>
      <c r="C500" s="931"/>
      <c r="D500" s="922"/>
      <c r="E500" s="922"/>
      <c r="F500" s="922"/>
      <c r="G500" s="922"/>
      <c r="H500" s="922"/>
      <c r="I500" s="923"/>
      <c r="J500" s="923"/>
      <c r="K500" s="923"/>
      <c r="L500" s="923"/>
      <c r="M500" s="923"/>
      <c r="N500" s="923"/>
    </row>
    <row r="501" spans="1:14" x14ac:dyDescent="0.25">
      <c r="A501" s="915" t="s">
        <v>477</v>
      </c>
      <c r="B501" s="915"/>
      <c r="C501" s="915"/>
      <c r="D501" s="924"/>
      <c r="E501" s="924"/>
      <c r="F501" s="924"/>
      <c r="G501" s="924"/>
      <c r="H501" s="924"/>
      <c r="I501" s="923"/>
      <c r="J501" s="923"/>
      <c r="K501" s="923"/>
      <c r="L501" s="923"/>
      <c r="M501" s="923"/>
      <c r="N501" s="923"/>
    </row>
    <row r="502" spans="1:14" x14ac:dyDescent="0.25">
      <c r="A502" s="926" t="s">
        <v>478</v>
      </c>
      <c r="B502" s="926"/>
      <c r="C502" s="926"/>
      <c r="D502" s="941" t="s">
        <v>479</v>
      </c>
      <c r="E502" s="941"/>
      <c r="F502" s="941"/>
      <c r="G502" s="941"/>
      <c r="H502" s="941"/>
      <c r="I502" s="927">
        <v>0</v>
      </c>
      <c r="J502" s="927"/>
      <c r="K502" s="927"/>
      <c r="L502" s="927">
        <v>0</v>
      </c>
      <c r="M502" s="927"/>
      <c r="N502" s="927"/>
    </row>
    <row r="503" spans="1:14" x14ac:dyDescent="0.25">
      <c r="A503" s="929"/>
      <c r="B503" s="930"/>
      <c r="C503" s="931"/>
      <c r="D503" s="922"/>
      <c r="E503" s="922"/>
      <c r="F503" s="922"/>
      <c r="G503" s="922"/>
      <c r="H503" s="922"/>
      <c r="I503" s="923"/>
      <c r="J503" s="923"/>
      <c r="K503" s="923"/>
      <c r="L503" s="923"/>
      <c r="M503" s="923"/>
      <c r="N503" s="923"/>
    </row>
    <row r="504" spans="1:14" ht="27.75" customHeight="1" x14ac:dyDescent="0.25">
      <c r="A504" s="938" t="s">
        <v>483</v>
      </c>
      <c r="B504" s="939"/>
      <c r="C504" s="940"/>
      <c r="D504" s="924"/>
      <c r="E504" s="924"/>
      <c r="F504" s="924"/>
      <c r="G504" s="924"/>
      <c r="H504" s="924"/>
      <c r="I504" s="927"/>
      <c r="J504" s="927"/>
      <c r="K504" s="927"/>
      <c r="L504" s="927"/>
      <c r="M504" s="927"/>
      <c r="N504" s="927"/>
    </row>
    <row r="505" spans="1:14" ht="28.5" customHeight="1" x14ac:dyDescent="0.25">
      <c r="A505" s="941" t="s">
        <v>480</v>
      </c>
      <c r="B505" s="941"/>
      <c r="C505" s="941"/>
      <c r="D505" s="938" t="s">
        <v>483</v>
      </c>
      <c r="E505" s="939"/>
      <c r="F505" s="939"/>
      <c r="G505" s="939"/>
      <c r="H505" s="940"/>
      <c r="I505" s="927">
        <v>0</v>
      </c>
      <c r="J505" s="927"/>
      <c r="K505" s="927"/>
      <c r="L505" s="927">
        <v>0</v>
      </c>
      <c r="M505" s="927"/>
      <c r="N505" s="927"/>
    </row>
    <row r="506" spans="1:14" x14ac:dyDescent="0.25">
      <c r="A506" s="932"/>
      <c r="B506" s="933"/>
      <c r="C506" s="934"/>
      <c r="D506" s="932"/>
      <c r="E506" s="933"/>
      <c r="F506" s="933"/>
      <c r="G506" s="933"/>
      <c r="H506" s="934"/>
      <c r="I506" s="935"/>
      <c r="J506" s="936"/>
      <c r="K506" s="937"/>
      <c r="L506" s="935"/>
      <c r="M506" s="936"/>
      <c r="N506" s="937"/>
    </row>
    <row r="507" spans="1:14" x14ac:dyDescent="0.25">
      <c r="A507" s="915" t="s">
        <v>484</v>
      </c>
      <c r="B507" s="915"/>
      <c r="C507" s="915"/>
      <c r="D507" s="924"/>
      <c r="E507" s="924"/>
      <c r="F507" s="924"/>
      <c r="G507" s="924"/>
      <c r="H507" s="924"/>
      <c r="I507" s="927"/>
      <c r="J507" s="927"/>
      <c r="K507" s="927"/>
      <c r="L507" s="927"/>
      <c r="M507" s="927"/>
      <c r="N507" s="927"/>
    </row>
    <row r="508" spans="1:14" x14ac:dyDescent="0.25">
      <c r="A508" s="941" t="s">
        <v>485</v>
      </c>
      <c r="B508" s="941"/>
      <c r="C508" s="941"/>
      <c r="D508" s="961" t="s">
        <v>484</v>
      </c>
      <c r="E508" s="962"/>
      <c r="F508" s="962"/>
      <c r="G508" s="962"/>
      <c r="H508" s="963"/>
      <c r="I508" s="927">
        <v>0</v>
      </c>
      <c r="J508" s="927"/>
      <c r="K508" s="927"/>
      <c r="L508" s="927">
        <v>0</v>
      </c>
      <c r="M508" s="927"/>
      <c r="N508" s="927"/>
    </row>
    <row r="509" spans="1:14" x14ac:dyDescent="0.25">
      <c r="A509" s="922"/>
      <c r="B509" s="922"/>
      <c r="C509" s="922"/>
      <c r="D509" s="922"/>
      <c r="E509" s="922"/>
      <c r="F509" s="922"/>
      <c r="G509" s="922"/>
      <c r="H509" s="922"/>
      <c r="I509" s="923"/>
      <c r="J509" s="923"/>
      <c r="K509" s="923"/>
      <c r="L509" s="923"/>
      <c r="M509" s="923"/>
      <c r="N509" s="923"/>
    </row>
    <row r="510" spans="1:14" ht="50.25" customHeight="1" x14ac:dyDescent="0.25">
      <c r="A510" s="922"/>
      <c r="B510" s="922"/>
      <c r="C510" s="922"/>
      <c r="D510" s="957" t="s">
        <v>481</v>
      </c>
      <c r="E510" s="957"/>
      <c r="F510" s="957"/>
      <c r="G510" s="957"/>
      <c r="H510" s="957"/>
      <c r="I510" s="958">
        <f>SUM(I490:I509)</f>
        <v>57205442.350000001</v>
      </c>
      <c r="J510" s="958"/>
      <c r="K510" s="958"/>
      <c r="L510" s="958">
        <f>SUM(L490:L509)</f>
        <v>43514704.869999997</v>
      </c>
      <c r="M510" s="958"/>
      <c r="N510" s="958"/>
    </row>
    <row r="511" spans="1:14" ht="48.75" customHeight="1" x14ac:dyDescent="0.25">
      <c r="A511" s="959" t="s">
        <v>462</v>
      </c>
      <c r="B511" s="959"/>
      <c r="C511" s="959"/>
      <c r="D511" s="959"/>
      <c r="E511" s="959"/>
      <c r="F511" s="959"/>
      <c r="G511" s="959"/>
      <c r="H511" s="959"/>
      <c r="I511" s="959"/>
      <c r="J511" s="959"/>
      <c r="K511" s="959"/>
      <c r="L511" s="959"/>
      <c r="M511" s="959"/>
      <c r="N511" s="959"/>
    </row>
    <row r="512" spans="1:14" ht="19.5" customHeight="1" x14ac:dyDescent="0.25">
      <c r="A512" s="960" t="s">
        <v>486</v>
      </c>
      <c r="B512" s="960"/>
      <c r="C512" s="960"/>
      <c r="D512" s="960"/>
      <c r="E512" s="960"/>
      <c r="F512" s="960"/>
      <c r="G512" s="960"/>
      <c r="H512" s="960"/>
      <c r="I512" s="960"/>
      <c r="J512" s="960"/>
      <c r="K512" s="960"/>
      <c r="L512" s="960"/>
      <c r="M512" s="960"/>
      <c r="N512" s="960"/>
    </row>
    <row r="514" spans="1:14" x14ac:dyDescent="0.25">
      <c r="A514" s="942" t="s">
        <v>487</v>
      </c>
      <c r="B514" s="943"/>
      <c r="C514" s="943"/>
      <c r="D514" s="943"/>
      <c r="E514" s="943"/>
      <c r="F514" s="943"/>
      <c r="G514" s="943"/>
      <c r="H514" s="943"/>
      <c r="I514" s="943"/>
      <c r="J514" s="943"/>
      <c r="K514" s="943"/>
      <c r="L514" s="943"/>
      <c r="M514" s="943"/>
      <c r="N514" s="944"/>
    </row>
    <row r="515" spans="1:14" ht="24" customHeight="1" x14ac:dyDescent="0.25">
      <c r="A515" s="945" t="s">
        <v>464</v>
      </c>
      <c r="B515" s="946"/>
      <c r="C515" s="946"/>
      <c r="D515" s="946"/>
      <c r="E515" s="946"/>
      <c r="F515" s="946"/>
      <c r="G515" s="947"/>
      <c r="H515" s="948">
        <v>2023</v>
      </c>
      <c r="I515" s="949"/>
      <c r="J515" s="949"/>
      <c r="K515" s="950"/>
      <c r="L515" s="951">
        <v>2022</v>
      </c>
      <c r="M515" s="951"/>
      <c r="N515" s="951"/>
    </row>
    <row r="516" spans="1:14" ht="77.25" customHeight="1" x14ac:dyDescent="0.25">
      <c r="A516" s="952" t="s">
        <v>488</v>
      </c>
      <c r="B516" s="952"/>
      <c r="C516" s="952"/>
      <c r="D516" s="952"/>
      <c r="E516" s="952"/>
      <c r="F516" s="952"/>
      <c r="G516" s="952"/>
      <c r="H516" s="953">
        <f>SUM(H517:H523)</f>
        <v>17968798.449999999</v>
      </c>
      <c r="I516" s="954"/>
      <c r="J516" s="954"/>
      <c r="K516" s="955"/>
      <c r="L516" s="955">
        <f>SUM(L517:L523)</f>
        <v>1201715.17</v>
      </c>
      <c r="M516" s="956"/>
      <c r="N516" s="956"/>
    </row>
    <row r="517" spans="1:14" x14ac:dyDescent="0.25">
      <c r="A517" s="964" t="s">
        <v>274</v>
      </c>
      <c r="B517" s="964"/>
      <c r="C517" s="964"/>
      <c r="D517" s="964"/>
      <c r="E517" s="964"/>
      <c r="F517" s="964"/>
      <c r="G517" s="964"/>
      <c r="H517" s="965">
        <v>0</v>
      </c>
      <c r="I517" s="966"/>
      <c r="J517" s="966"/>
      <c r="K517" s="967"/>
      <c r="L517" s="969">
        <v>0</v>
      </c>
      <c r="M517" s="970"/>
      <c r="N517" s="970"/>
    </row>
    <row r="518" spans="1:14" x14ac:dyDescent="0.25">
      <c r="A518" s="964" t="s">
        <v>276</v>
      </c>
      <c r="B518" s="964"/>
      <c r="C518" s="964"/>
      <c r="D518" s="964"/>
      <c r="E518" s="964"/>
      <c r="F518" s="964"/>
      <c r="G518" s="964"/>
      <c r="H518" s="965">
        <v>0</v>
      </c>
      <c r="I518" s="966"/>
      <c r="J518" s="966"/>
      <c r="K518" s="967"/>
      <c r="L518" s="969">
        <v>0</v>
      </c>
      <c r="M518" s="970"/>
      <c r="N518" s="970"/>
    </row>
    <row r="519" spans="1:14" x14ac:dyDescent="0.25">
      <c r="A519" s="964" t="s">
        <v>489</v>
      </c>
      <c r="B519" s="964"/>
      <c r="C519" s="964"/>
      <c r="D519" s="964"/>
      <c r="E519" s="964"/>
      <c r="F519" s="964"/>
      <c r="G519" s="964"/>
      <c r="H519" s="965">
        <v>0</v>
      </c>
      <c r="I519" s="966"/>
      <c r="J519" s="966"/>
      <c r="K519" s="967"/>
      <c r="L519" s="969">
        <v>0</v>
      </c>
      <c r="M519" s="970"/>
      <c r="N519" s="970"/>
    </row>
    <row r="520" spans="1:14" x14ac:dyDescent="0.25">
      <c r="A520" s="964" t="s">
        <v>282</v>
      </c>
      <c r="B520" s="964"/>
      <c r="C520" s="964"/>
      <c r="D520" s="964"/>
      <c r="E520" s="964"/>
      <c r="F520" s="964"/>
      <c r="G520" s="964"/>
      <c r="H520" s="965">
        <v>0</v>
      </c>
      <c r="I520" s="966"/>
      <c r="J520" s="966"/>
      <c r="K520" s="967"/>
      <c r="L520" s="969">
        <v>0</v>
      </c>
      <c r="M520" s="970"/>
      <c r="N520" s="970"/>
    </row>
    <row r="521" spans="1:14" x14ac:dyDescent="0.25">
      <c r="A521" s="964" t="s">
        <v>490</v>
      </c>
      <c r="B521" s="964"/>
      <c r="C521" s="964"/>
      <c r="D521" s="964"/>
      <c r="E521" s="964"/>
      <c r="F521" s="964"/>
      <c r="G521" s="964"/>
      <c r="H521" s="965">
        <v>17968798.449999999</v>
      </c>
      <c r="I521" s="966"/>
      <c r="J521" s="966"/>
      <c r="K521" s="967"/>
      <c r="L521" s="967">
        <v>1201715.17</v>
      </c>
      <c r="M521" s="968"/>
      <c r="N521" s="968"/>
    </row>
    <row r="522" spans="1:14" x14ac:dyDescent="0.25">
      <c r="A522" s="964" t="s">
        <v>491</v>
      </c>
      <c r="B522" s="964"/>
      <c r="C522" s="964"/>
      <c r="D522" s="964"/>
      <c r="E522" s="964"/>
      <c r="F522" s="964"/>
      <c r="G522" s="964"/>
      <c r="H522" s="965">
        <v>0</v>
      </c>
      <c r="I522" s="966"/>
      <c r="J522" s="966"/>
      <c r="K522" s="967"/>
      <c r="L522" s="967">
        <v>0</v>
      </c>
      <c r="M522" s="968"/>
      <c r="N522" s="968"/>
    </row>
    <row r="523" spans="1:14" x14ac:dyDescent="0.25">
      <c r="A523" s="964" t="s">
        <v>492</v>
      </c>
      <c r="B523" s="964"/>
      <c r="C523" s="964"/>
      <c r="D523" s="964"/>
      <c r="E523" s="964"/>
      <c r="F523" s="964"/>
      <c r="G523" s="964"/>
      <c r="H523" s="965">
        <v>0</v>
      </c>
      <c r="I523" s="966"/>
      <c r="J523" s="966"/>
      <c r="K523" s="967"/>
      <c r="L523" s="967">
        <v>0</v>
      </c>
      <c r="M523" s="968"/>
      <c r="N523" s="968"/>
    </row>
    <row r="524" spans="1:14" x14ac:dyDescent="0.25">
      <c r="A524" s="979"/>
      <c r="B524" s="979"/>
      <c r="C524" s="979"/>
      <c r="D524" s="979"/>
      <c r="E524" s="979"/>
      <c r="F524" s="979"/>
      <c r="G524" s="979"/>
      <c r="H524" s="980"/>
      <c r="I524" s="981"/>
      <c r="J524" s="981"/>
      <c r="K524" s="982"/>
      <c r="L524" s="973"/>
      <c r="M524" s="983"/>
      <c r="N524" s="983"/>
    </row>
    <row r="525" spans="1:14" x14ac:dyDescent="0.25">
      <c r="A525" s="974" t="s">
        <v>286</v>
      </c>
      <c r="B525" s="974"/>
      <c r="C525" s="974"/>
      <c r="D525" s="974"/>
      <c r="E525" s="974"/>
      <c r="F525" s="974"/>
      <c r="G525" s="974"/>
      <c r="H525" s="975">
        <f>SUM(H526:H533)</f>
        <v>6707476.7999999998</v>
      </c>
      <c r="I525" s="976"/>
      <c r="J525" s="976"/>
      <c r="K525" s="977"/>
      <c r="L525" s="977">
        <f>SUM(L526:L533)</f>
        <v>1699439.91</v>
      </c>
      <c r="M525" s="978"/>
      <c r="N525" s="978"/>
    </row>
    <row r="526" spans="1:14" x14ac:dyDescent="0.25">
      <c r="A526" s="964" t="s">
        <v>493</v>
      </c>
      <c r="B526" s="964"/>
      <c r="C526" s="964"/>
      <c r="D526" s="964"/>
      <c r="E526" s="964"/>
      <c r="F526" s="964"/>
      <c r="G526" s="964"/>
      <c r="H526" s="971">
        <v>2393904.98</v>
      </c>
      <c r="I526" s="972"/>
      <c r="J526" s="972"/>
      <c r="K526" s="973"/>
      <c r="L526" s="969">
        <v>555485.09</v>
      </c>
      <c r="M526" s="970"/>
      <c r="N526" s="970"/>
    </row>
    <row r="527" spans="1:14" x14ac:dyDescent="0.25">
      <c r="A527" s="964" t="s">
        <v>494</v>
      </c>
      <c r="B527" s="964"/>
      <c r="C527" s="964"/>
      <c r="D527" s="964"/>
      <c r="E527" s="964"/>
      <c r="F527" s="964"/>
      <c r="G527" s="964"/>
      <c r="H527" s="971">
        <v>13141.61</v>
      </c>
      <c r="I527" s="972"/>
      <c r="J527" s="972"/>
      <c r="K527" s="973"/>
      <c r="L527" s="969">
        <v>14850</v>
      </c>
      <c r="M527" s="970"/>
      <c r="N527" s="970"/>
    </row>
    <row r="528" spans="1:14" x14ac:dyDescent="0.25">
      <c r="A528" s="964" t="s">
        <v>495</v>
      </c>
      <c r="B528" s="964"/>
      <c r="C528" s="964"/>
      <c r="D528" s="964"/>
      <c r="E528" s="964"/>
      <c r="F528" s="964"/>
      <c r="G528" s="964"/>
      <c r="H528" s="971">
        <v>0</v>
      </c>
      <c r="I528" s="972"/>
      <c r="J528" s="972"/>
      <c r="K528" s="973"/>
      <c r="L528" s="969">
        <v>0</v>
      </c>
      <c r="M528" s="970"/>
      <c r="N528" s="970"/>
    </row>
    <row r="529" spans="1:14" x14ac:dyDescent="0.25">
      <c r="A529" s="964" t="s">
        <v>496</v>
      </c>
      <c r="B529" s="964"/>
      <c r="C529" s="964"/>
      <c r="D529" s="964"/>
      <c r="E529" s="964"/>
      <c r="F529" s="964"/>
      <c r="G529" s="964"/>
      <c r="H529" s="971">
        <v>4146724.17</v>
      </c>
      <c r="I529" s="972"/>
      <c r="J529" s="972"/>
      <c r="K529" s="973"/>
      <c r="L529" s="969">
        <v>388879.31</v>
      </c>
      <c r="M529" s="970"/>
      <c r="N529" s="970"/>
    </row>
    <row r="530" spans="1:14" x14ac:dyDescent="0.25">
      <c r="A530" s="964" t="s">
        <v>497</v>
      </c>
      <c r="B530" s="964"/>
      <c r="C530" s="964"/>
      <c r="D530" s="964"/>
      <c r="E530" s="964"/>
      <c r="F530" s="964"/>
      <c r="G530" s="964"/>
      <c r="H530" s="971">
        <v>0</v>
      </c>
      <c r="I530" s="972"/>
      <c r="J530" s="972"/>
      <c r="K530" s="973"/>
      <c r="L530" s="969">
        <v>0</v>
      </c>
      <c r="M530" s="970"/>
      <c r="N530" s="970"/>
    </row>
    <row r="531" spans="1:14" x14ac:dyDescent="0.25">
      <c r="A531" s="964" t="s">
        <v>498</v>
      </c>
      <c r="B531" s="964"/>
      <c r="C531" s="964"/>
      <c r="D531" s="964"/>
      <c r="E531" s="964"/>
      <c r="F531" s="964"/>
      <c r="G531" s="964"/>
      <c r="H531" s="984">
        <v>153706.04</v>
      </c>
      <c r="I531" s="985"/>
      <c r="J531" s="985"/>
      <c r="K531" s="986"/>
      <c r="L531" s="969">
        <v>740225.51</v>
      </c>
      <c r="M531" s="970"/>
      <c r="N531" s="970"/>
    </row>
    <row r="532" spans="1:14" x14ac:dyDescent="0.25">
      <c r="A532" s="964" t="s">
        <v>499</v>
      </c>
      <c r="B532" s="964"/>
      <c r="C532" s="964"/>
      <c r="D532" s="964"/>
      <c r="E532" s="964"/>
      <c r="F532" s="964"/>
      <c r="G532" s="964"/>
      <c r="H532" s="984">
        <v>0</v>
      </c>
      <c r="I532" s="985"/>
      <c r="J532" s="985"/>
      <c r="K532" s="986"/>
      <c r="L532" s="969">
        <v>0</v>
      </c>
      <c r="M532" s="970"/>
      <c r="N532" s="970"/>
    </row>
    <row r="533" spans="1:14" x14ac:dyDescent="0.25">
      <c r="A533" s="964" t="s">
        <v>500</v>
      </c>
      <c r="B533" s="964"/>
      <c r="C533" s="964"/>
      <c r="D533" s="964"/>
      <c r="E533" s="964"/>
      <c r="F533" s="964"/>
      <c r="G533" s="964"/>
      <c r="H533" s="984">
        <v>0</v>
      </c>
      <c r="I533" s="985"/>
      <c r="J533" s="985"/>
      <c r="K533" s="986"/>
      <c r="L533" s="969">
        <v>0</v>
      </c>
      <c r="M533" s="970"/>
      <c r="N533" s="970"/>
    </row>
    <row r="534" spans="1:14" x14ac:dyDescent="0.25">
      <c r="A534" s="974"/>
      <c r="B534" s="974"/>
      <c r="C534" s="974"/>
      <c r="D534" s="974"/>
      <c r="E534" s="974"/>
      <c r="F534" s="974"/>
      <c r="G534" s="974"/>
      <c r="H534" s="987"/>
      <c r="I534" s="988"/>
      <c r="J534" s="988"/>
      <c r="K534" s="989"/>
      <c r="L534" s="986"/>
      <c r="M534" s="990"/>
      <c r="N534" s="990"/>
    </row>
    <row r="535" spans="1:14" x14ac:dyDescent="0.25">
      <c r="A535" s="974" t="s">
        <v>304</v>
      </c>
      <c r="B535" s="974"/>
      <c r="C535" s="974"/>
      <c r="D535" s="974"/>
      <c r="E535" s="974"/>
      <c r="F535" s="974"/>
      <c r="G535" s="974"/>
      <c r="H535" s="975">
        <f>SUM(H536:H540)</f>
        <v>0</v>
      </c>
      <c r="I535" s="976"/>
      <c r="J535" s="976"/>
      <c r="K535" s="977"/>
      <c r="L535" s="977">
        <f>SUM(L536:L540)</f>
        <v>0</v>
      </c>
      <c r="M535" s="978"/>
      <c r="N535" s="978"/>
    </row>
    <row r="536" spans="1:14" x14ac:dyDescent="0.25">
      <c r="A536" s="964" t="s">
        <v>306</v>
      </c>
      <c r="B536" s="964"/>
      <c r="C536" s="964"/>
      <c r="D536" s="964"/>
      <c r="E536" s="964"/>
      <c r="F536" s="964"/>
      <c r="G536" s="964"/>
      <c r="H536" s="984">
        <v>0</v>
      </c>
      <c r="I536" s="985"/>
      <c r="J536" s="985"/>
      <c r="K536" s="986"/>
      <c r="L536" s="969">
        <v>0</v>
      </c>
      <c r="M536" s="970"/>
      <c r="N536" s="970"/>
    </row>
    <row r="537" spans="1:14" x14ac:dyDescent="0.25">
      <c r="A537" s="964" t="s">
        <v>501</v>
      </c>
      <c r="B537" s="964"/>
      <c r="C537" s="964"/>
      <c r="D537" s="964"/>
      <c r="E537" s="964"/>
      <c r="F537" s="964"/>
      <c r="G537" s="964"/>
      <c r="H537" s="984">
        <v>0</v>
      </c>
      <c r="I537" s="985"/>
      <c r="J537" s="985"/>
      <c r="K537" s="986"/>
      <c r="L537" s="969">
        <v>0</v>
      </c>
      <c r="M537" s="970"/>
      <c r="N537" s="970"/>
    </row>
    <row r="538" spans="1:14" x14ac:dyDescent="0.25">
      <c r="A538" s="964" t="s">
        <v>502</v>
      </c>
      <c r="B538" s="964"/>
      <c r="C538" s="964"/>
      <c r="D538" s="964"/>
      <c r="E538" s="964"/>
      <c r="F538" s="964"/>
      <c r="G538" s="964"/>
      <c r="H538" s="984">
        <v>0</v>
      </c>
      <c r="I538" s="985"/>
      <c r="J538" s="985"/>
      <c r="K538" s="986"/>
      <c r="L538" s="969">
        <v>0</v>
      </c>
      <c r="M538" s="970"/>
      <c r="N538" s="970"/>
    </row>
    <row r="539" spans="1:14" x14ac:dyDescent="0.25">
      <c r="A539" s="964" t="s">
        <v>313</v>
      </c>
      <c r="B539" s="964"/>
      <c r="C539" s="964"/>
      <c r="D539" s="964"/>
      <c r="E539" s="964"/>
      <c r="F539" s="964"/>
      <c r="G539" s="964"/>
      <c r="H539" s="984">
        <v>0</v>
      </c>
      <c r="I539" s="985"/>
      <c r="J539" s="985"/>
      <c r="K539" s="986"/>
      <c r="L539" s="969">
        <v>0</v>
      </c>
      <c r="M539" s="970"/>
      <c r="N539" s="970"/>
    </row>
    <row r="540" spans="1:14" x14ac:dyDescent="0.25">
      <c r="A540" s="964" t="s">
        <v>503</v>
      </c>
      <c r="B540" s="964"/>
      <c r="C540" s="964"/>
      <c r="D540" s="964"/>
      <c r="E540" s="964"/>
      <c r="F540" s="964"/>
      <c r="G540" s="964"/>
      <c r="H540" s="984">
        <v>0</v>
      </c>
      <c r="I540" s="985"/>
      <c r="J540" s="985"/>
      <c r="K540" s="986"/>
      <c r="L540" s="969">
        <v>0</v>
      </c>
      <c r="M540" s="970"/>
      <c r="N540" s="970"/>
    </row>
    <row r="541" spans="1:14" x14ac:dyDescent="0.25">
      <c r="A541" s="998" t="s">
        <v>208</v>
      </c>
      <c r="B541" s="998"/>
      <c r="C541" s="998"/>
      <c r="D541" s="998"/>
      <c r="E541" s="998"/>
      <c r="F541" s="998"/>
      <c r="G541" s="998"/>
      <c r="H541" s="958">
        <f>H516+H525+H535</f>
        <v>24676275.25</v>
      </c>
      <c r="I541" s="958"/>
      <c r="J541" s="958"/>
      <c r="K541" s="958"/>
      <c r="L541" s="999">
        <f>L516+L525+L535</f>
        <v>2901155.08</v>
      </c>
      <c r="M541" s="958"/>
      <c r="N541" s="958"/>
    </row>
    <row r="543" spans="1:14" ht="15" customHeight="1" x14ac:dyDescent="0.25">
      <c r="A543" s="959" t="s">
        <v>462</v>
      </c>
      <c r="B543" s="959"/>
      <c r="C543" s="959"/>
      <c r="D543" s="959"/>
      <c r="E543" s="959"/>
      <c r="F543" s="959"/>
      <c r="G543" s="959"/>
      <c r="H543" s="959"/>
      <c r="I543" s="959"/>
      <c r="J543" s="959"/>
      <c r="K543" s="959"/>
      <c r="L543" s="959"/>
      <c r="M543" s="959"/>
      <c r="N543" s="959"/>
    </row>
    <row r="544" spans="1:14" ht="5.0999999999999996" customHeight="1" x14ac:dyDescent="0.25"/>
    <row r="545" spans="1:14" ht="27.75" customHeight="1" x14ac:dyDescent="0.25">
      <c r="A545" s="1000" t="s">
        <v>505</v>
      </c>
      <c r="B545" s="1000"/>
      <c r="C545" s="1000"/>
      <c r="D545" s="1000"/>
      <c r="E545" s="1000"/>
      <c r="F545" s="1000"/>
      <c r="G545" s="1000"/>
      <c r="H545" s="1000"/>
      <c r="I545" s="1000"/>
      <c r="J545" s="1000"/>
      <c r="K545" s="1000"/>
      <c r="L545" s="1000"/>
      <c r="M545" s="1000"/>
      <c r="N545" s="1000"/>
    </row>
    <row r="546" spans="1:14" ht="5.0999999999999996" customHeight="1" x14ac:dyDescent="0.25"/>
    <row r="547" spans="1:14" x14ac:dyDescent="0.25">
      <c r="A547" s="1001" t="s">
        <v>464</v>
      </c>
      <c r="B547" s="1001"/>
      <c r="C547" s="1001"/>
      <c r="D547" s="1001"/>
      <c r="E547" s="1001"/>
      <c r="F547" s="1002">
        <v>2023</v>
      </c>
      <c r="G547" s="1002"/>
      <c r="H547" s="1002"/>
      <c r="I547" s="1002"/>
      <c r="J547" s="1002">
        <v>2022</v>
      </c>
      <c r="K547" s="1002"/>
      <c r="L547" s="1002"/>
    </row>
    <row r="548" spans="1:14" ht="25.5" customHeight="1" x14ac:dyDescent="0.25">
      <c r="A548" s="993" t="s">
        <v>506</v>
      </c>
      <c r="B548" s="993"/>
      <c r="C548" s="993"/>
      <c r="D548" s="993"/>
      <c r="E548" s="993"/>
      <c r="F548" s="994">
        <v>-28120503.600000001</v>
      </c>
      <c r="G548" s="994"/>
      <c r="H548" s="994"/>
      <c r="I548" s="994"/>
      <c r="J548" s="995">
        <v>-243192937.78999999</v>
      </c>
      <c r="K548" s="995"/>
      <c r="L548" s="995"/>
    </row>
    <row r="549" spans="1:14" ht="28.5" customHeight="1" x14ac:dyDescent="0.25">
      <c r="A549" s="996" t="s">
        <v>507</v>
      </c>
      <c r="B549" s="996"/>
      <c r="C549" s="996"/>
      <c r="D549" s="996"/>
      <c r="E549" s="996"/>
      <c r="F549" s="997">
        <f>SUM(F550:F556)</f>
        <v>51372251.270000003</v>
      </c>
      <c r="G549" s="997"/>
      <c r="H549" s="997"/>
      <c r="I549" s="997"/>
      <c r="J549" s="997">
        <f>SUM(J550:J556)</f>
        <v>93817231.640000001</v>
      </c>
      <c r="K549" s="997"/>
      <c r="L549" s="997"/>
    </row>
    <row r="550" spans="1:14" ht="23.25" customHeight="1" x14ac:dyDescent="0.25">
      <c r="A550" s="991" t="s">
        <v>269</v>
      </c>
      <c r="B550" s="991"/>
      <c r="C550" s="991"/>
      <c r="D550" s="991"/>
      <c r="E550" s="991"/>
      <c r="F550" s="992">
        <v>49189074.380000003</v>
      </c>
      <c r="G550" s="992"/>
      <c r="H550" s="992"/>
      <c r="I550" s="992"/>
      <c r="J550" s="992">
        <v>91939844.599999994</v>
      </c>
      <c r="K550" s="992"/>
      <c r="L550" s="992"/>
    </row>
    <row r="551" spans="1:14" ht="26.25" customHeight="1" x14ac:dyDescent="0.25">
      <c r="A551" s="991" t="s">
        <v>300</v>
      </c>
      <c r="B551" s="991"/>
      <c r="C551" s="991"/>
      <c r="D551" s="991"/>
      <c r="E551" s="991"/>
      <c r="F551" s="992">
        <v>0</v>
      </c>
      <c r="G551" s="992"/>
      <c r="H551" s="992"/>
      <c r="I551" s="992"/>
      <c r="J551" s="992">
        <v>0</v>
      </c>
      <c r="K551" s="992"/>
      <c r="L551" s="992"/>
    </row>
    <row r="552" spans="1:14" ht="24.75" customHeight="1" x14ac:dyDescent="0.25">
      <c r="A552" s="991" t="s">
        <v>508</v>
      </c>
      <c r="B552" s="991"/>
      <c r="C552" s="991"/>
      <c r="D552" s="991"/>
      <c r="E552" s="991"/>
      <c r="F552" s="992">
        <v>0</v>
      </c>
      <c r="G552" s="992"/>
      <c r="H552" s="992"/>
      <c r="I552" s="992"/>
      <c r="J552" s="992">
        <v>0</v>
      </c>
      <c r="K552" s="992"/>
      <c r="L552" s="992"/>
    </row>
    <row r="553" spans="1:14" ht="27.75" customHeight="1" x14ac:dyDescent="0.25">
      <c r="A553" s="1003" t="s">
        <v>509</v>
      </c>
      <c r="B553" s="1003"/>
      <c r="C553" s="1003"/>
      <c r="D553" s="1003"/>
      <c r="E553" s="1003"/>
      <c r="F553" s="992">
        <v>0</v>
      </c>
      <c r="G553" s="992"/>
      <c r="H553" s="992"/>
      <c r="I553" s="992"/>
      <c r="J553" s="992">
        <v>0</v>
      </c>
      <c r="K553" s="992"/>
      <c r="L553" s="992"/>
    </row>
    <row r="554" spans="1:14" ht="27.75" customHeight="1" x14ac:dyDescent="0.25">
      <c r="A554" s="1003" t="s">
        <v>510</v>
      </c>
      <c r="B554" s="1003"/>
      <c r="C554" s="1003"/>
      <c r="D554" s="1003"/>
      <c r="E554" s="1003"/>
      <c r="F554" s="992">
        <v>0</v>
      </c>
      <c r="G554" s="992"/>
      <c r="H554" s="992"/>
      <c r="I554" s="992"/>
      <c r="J554" s="992">
        <v>0</v>
      </c>
      <c r="K554" s="992"/>
      <c r="L554" s="992"/>
    </row>
    <row r="555" spans="1:14" ht="26.25" customHeight="1" x14ac:dyDescent="0.25">
      <c r="A555" s="1003" t="s">
        <v>511</v>
      </c>
      <c r="B555" s="1003"/>
      <c r="C555" s="1003"/>
      <c r="D555" s="1003"/>
      <c r="E555" s="1003"/>
      <c r="F555" s="1004">
        <v>267621.63</v>
      </c>
      <c r="G555" s="1004"/>
      <c r="H555" s="1004"/>
      <c r="I555" s="1004"/>
      <c r="J555" s="1004">
        <v>0</v>
      </c>
      <c r="K555" s="1004"/>
      <c r="L555" s="1004"/>
    </row>
    <row r="556" spans="1:14" ht="26.25" customHeight="1" x14ac:dyDescent="0.25">
      <c r="A556" s="1003" t="s">
        <v>168</v>
      </c>
      <c r="B556" s="1003"/>
      <c r="C556" s="1003"/>
      <c r="D556" s="1003"/>
      <c r="E556" s="1003"/>
      <c r="F556" s="1004">
        <v>1915555.26</v>
      </c>
      <c r="G556" s="1004"/>
      <c r="H556" s="1004"/>
      <c r="I556" s="1004"/>
      <c r="J556" s="1004">
        <v>1877387.04</v>
      </c>
      <c r="K556" s="1004"/>
      <c r="L556" s="1004"/>
    </row>
    <row r="557" spans="1:14" ht="23.25" customHeight="1" x14ac:dyDescent="0.25">
      <c r="A557" s="1003" t="s">
        <v>512</v>
      </c>
      <c r="B557" s="1003"/>
      <c r="C557" s="1003"/>
      <c r="D557" s="1003"/>
      <c r="E557" s="1003"/>
      <c r="F557" s="1004">
        <v>0</v>
      </c>
      <c r="G557" s="1004"/>
      <c r="H557" s="1004"/>
      <c r="I557" s="1004"/>
      <c r="J557" s="1004">
        <v>0</v>
      </c>
      <c r="K557" s="1004"/>
      <c r="L557" s="1004"/>
    </row>
    <row r="558" spans="1:14" ht="30.75" customHeight="1" x14ac:dyDescent="0.25">
      <c r="A558" s="1010" t="s">
        <v>513</v>
      </c>
      <c r="B558" s="1010"/>
      <c r="C558" s="1010"/>
      <c r="D558" s="1010"/>
      <c r="E558" s="1010"/>
      <c r="F558" s="1011">
        <f>F548+F549</f>
        <v>23251747.670000002</v>
      </c>
      <c r="G558" s="1011"/>
      <c r="H558" s="1011"/>
      <c r="I558" s="1011"/>
      <c r="J558" s="1011">
        <f>J548+J549</f>
        <v>-149375706.14999998</v>
      </c>
      <c r="K558" s="1011"/>
      <c r="L558" s="1011"/>
    </row>
    <row r="559" spans="1:14" ht="5.0999999999999996" customHeight="1" x14ac:dyDescent="0.25"/>
    <row r="560" spans="1:14" x14ac:dyDescent="0.25">
      <c r="A560" s="395" t="s">
        <v>504</v>
      </c>
      <c r="B560" s="395"/>
      <c r="C560" s="395"/>
      <c r="D560" s="395"/>
      <c r="E560" s="395"/>
      <c r="F560" s="395"/>
      <c r="G560" s="395"/>
      <c r="H560" s="395"/>
      <c r="I560" s="395"/>
      <c r="J560" s="395"/>
      <c r="K560" s="395"/>
      <c r="L560" s="395"/>
      <c r="M560" s="395"/>
      <c r="N560" s="395"/>
    </row>
    <row r="561" spans="1:11" hidden="1" x14ac:dyDescent="0.25">
      <c r="A561" s="42" t="s">
        <v>514</v>
      </c>
    </row>
    <row r="562" spans="1:11" hidden="1" x14ac:dyDescent="0.25"/>
    <row r="563" spans="1:11" hidden="1" x14ac:dyDescent="0.25"/>
    <row r="564" spans="1:11" hidden="1" x14ac:dyDescent="0.25"/>
    <row r="565" spans="1:11" ht="24.75" hidden="1" customHeight="1" x14ac:dyDescent="0.25">
      <c r="A565" s="396" t="s">
        <v>658</v>
      </c>
      <c r="B565" s="397"/>
      <c r="C565" s="397"/>
      <c r="D565" s="397"/>
      <c r="E565" s="397"/>
      <c r="F565" s="397"/>
      <c r="G565" s="397"/>
      <c r="H565" s="397"/>
      <c r="I565" s="397"/>
      <c r="J565" s="397"/>
      <c r="K565" s="398"/>
    </row>
    <row r="566" spans="1:11" ht="22.5" hidden="1" customHeight="1" x14ac:dyDescent="0.25">
      <c r="A566" s="399" t="s">
        <v>659</v>
      </c>
      <c r="B566" s="400"/>
      <c r="C566" s="400"/>
      <c r="D566" s="400"/>
      <c r="E566" s="400"/>
      <c r="F566" s="400"/>
      <c r="G566" s="400"/>
      <c r="H566" s="400"/>
      <c r="I566" s="400"/>
      <c r="J566" s="400"/>
      <c r="K566" s="401"/>
    </row>
    <row r="567" spans="1:11" ht="24.75" hidden="1" customHeight="1" x14ac:dyDescent="0.25">
      <c r="A567" s="399" t="s">
        <v>660</v>
      </c>
      <c r="B567" s="400"/>
      <c r="C567" s="400"/>
      <c r="D567" s="400"/>
      <c r="E567" s="400"/>
      <c r="F567" s="400"/>
      <c r="G567" s="400"/>
      <c r="H567" s="400"/>
      <c r="I567" s="400"/>
      <c r="J567" s="400"/>
      <c r="K567" s="401"/>
    </row>
    <row r="568" spans="1:11" ht="21.75" hidden="1" customHeight="1" thickBot="1" x14ac:dyDescent="0.3">
      <c r="A568" s="402" t="s">
        <v>661</v>
      </c>
      <c r="B568" s="403"/>
      <c r="C568" s="403"/>
      <c r="D568" s="403"/>
      <c r="E568" s="403"/>
      <c r="F568" s="403"/>
      <c r="G568" s="403"/>
      <c r="H568" s="403"/>
      <c r="I568" s="403"/>
      <c r="J568" s="403"/>
      <c r="K568" s="404"/>
    </row>
    <row r="569" spans="1:11" ht="27" hidden="1" customHeight="1" thickBot="1" x14ac:dyDescent="0.3">
      <c r="A569" s="405" t="s">
        <v>464</v>
      </c>
      <c r="B569" s="406"/>
      <c r="C569" s="406"/>
      <c r="D569" s="406"/>
      <c r="E569" s="406"/>
      <c r="F569" s="406"/>
      <c r="G569" s="406"/>
      <c r="H569" s="407"/>
      <c r="I569" s="405">
        <v>2023</v>
      </c>
      <c r="J569" s="406"/>
      <c r="K569" s="407"/>
    </row>
    <row r="570" spans="1:11" s="250" customFormat="1" ht="30" hidden="1" customHeight="1" thickBot="1" x14ac:dyDescent="0.3">
      <c r="A570" s="408" t="s">
        <v>662</v>
      </c>
      <c r="B570" s="409"/>
      <c r="C570" s="409"/>
      <c r="D570" s="409"/>
      <c r="E570" s="409"/>
      <c r="F570" s="409"/>
      <c r="G570" s="409"/>
      <c r="H570" s="409"/>
      <c r="I570" s="1007"/>
      <c r="J570" s="1008"/>
      <c r="K570" s="1009"/>
    </row>
    <row r="571" spans="1:11" s="250" customFormat="1" ht="6" hidden="1" customHeight="1" thickBot="1" x14ac:dyDescent="0.3">
      <c r="A571" s="413"/>
      <c r="B571" s="413"/>
      <c r="C571" s="413"/>
      <c r="D571" s="413"/>
      <c r="E571" s="413"/>
      <c r="F571" s="413"/>
      <c r="G571" s="413"/>
      <c r="H571" s="413"/>
    </row>
    <row r="572" spans="1:11" s="250" customFormat="1" ht="24.75" hidden="1" customHeight="1" x14ac:dyDescent="0.25">
      <c r="A572" s="414" t="s">
        <v>663</v>
      </c>
      <c r="B572" s="415"/>
      <c r="C572" s="415"/>
      <c r="D572" s="415"/>
      <c r="E572" s="415"/>
      <c r="F572" s="415"/>
      <c r="G572" s="415"/>
      <c r="H572" s="415"/>
      <c r="I572" s="1005"/>
      <c r="J572" s="1005"/>
      <c r="K572" s="1006"/>
    </row>
    <row r="573" spans="1:11" ht="20.100000000000001" hidden="1" customHeight="1" x14ac:dyDescent="0.25">
      <c r="A573" s="384" t="s">
        <v>664</v>
      </c>
      <c r="B573" s="385"/>
      <c r="C573" s="385"/>
      <c r="D573" s="385"/>
      <c r="E573" s="385"/>
      <c r="F573" s="385"/>
      <c r="G573" s="385"/>
      <c r="H573" s="385"/>
      <c r="I573" s="386"/>
      <c r="J573" s="386"/>
      <c r="K573" s="387"/>
    </row>
    <row r="574" spans="1:11" ht="20.100000000000001" hidden="1" customHeight="1" x14ac:dyDescent="0.25">
      <c r="A574" s="384" t="s">
        <v>665</v>
      </c>
      <c r="B574" s="385"/>
      <c r="C574" s="385"/>
      <c r="D574" s="385"/>
      <c r="E574" s="385"/>
      <c r="F574" s="385"/>
      <c r="G574" s="385"/>
      <c r="H574" s="385"/>
      <c r="I574" s="386"/>
      <c r="J574" s="386"/>
      <c r="K574" s="387"/>
    </row>
    <row r="575" spans="1:11" ht="20.100000000000001" hidden="1" customHeight="1" x14ac:dyDescent="0.25">
      <c r="A575" s="384" t="s">
        <v>666</v>
      </c>
      <c r="B575" s="385"/>
      <c r="C575" s="385"/>
      <c r="D575" s="385"/>
      <c r="E575" s="385"/>
      <c r="F575" s="385"/>
      <c r="G575" s="385"/>
      <c r="H575" s="385"/>
      <c r="I575" s="386"/>
      <c r="J575" s="386"/>
      <c r="K575" s="387"/>
    </row>
    <row r="576" spans="1:11" ht="20.100000000000001" hidden="1" customHeight="1" x14ac:dyDescent="0.25">
      <c r="A576" s="384" t="s">
        <v>667</v>
      </c>
      <c r="B576" s="385"/>
      <c r="C576" s="385"/>
      <c r="D576" s="385"/>
      <c r="E576" s="385"/>
      <c r="F576" s="385"/>
      <c r="G576" s="385"/>
      <c r="H576" s="385"/>
      <c r="I576" s="386"/>
      <c r="J576" s="386"/>
      <c r="K576" s="387"/>
    </row>
    <row r="577" spans="1:14" ht="20.100000000000001" hidden="1" customHeight="1" x14ac:dyDescent="0.25">
      <c r="A577" s="427" t="s">
        <v>668</v>
      </c>
      <c r="B577" s="428"/>
      <c r="C577" s="428"/>
      <c r="D577" s="428"/>
      <c r="E577" s="428"/>
      <c r="F577" s="428"/>
      <c r="G577" s="428"/>
      <c r="H577" s="428"/>
      <c r="I577" s="386"/>
      <c r="J577" s="386"/>
      <c r="K577" s="387"/>
    </row>
    <row r="578" spans="1:14" ht="20.100000000000001" hidden="1" customHeight="1" thickBot="1" x14ac:dyDescent="0.3">
      <c r="A578" s="373" t="s">
        <v>669</v>
      </c>
      <c r="B578" s="374"/>
      <c r="C578" s="374"/>
      <c r="D578" s="374"/>
      <c r="E578" s="374"/>
      <c r="F578" s="374"/>
      <c r="G578" s="374"/>
      <c r="H578" s="374"/>
      <c r="I578" s="1012"/>
      <c r="J578" s="1012"/>
      <c r="K578" s="1013"/>
    </row>
    <row r="579" spans="1:14" ht="6" hidden="1" customHeight="1" thickBot="1" x14ac:dyDescent="0.3">
      <c r="A579" s="378"/>
      <c r="B579" s="378"/>
      <c r="C579" s="378"/>
      <c r="D579" s="378"/>
      <c r="E579" s="378"/>
      <c r="F579" s="378"/>
      <c r="G579" s="378"/>
      <c r="H579" s="378"/>
    </row>
    <row r="580" spans="1:14" s="250" customFormat="1" ht="29.25" hidden="1" customHeight="1" x14ac:dyDescent="0.25">
      <c r="A580" s="414" t="s">
        <v>670</v>
      </c>
      <c r="B580" s="415"/>
      <c r="C580" s="415"/>
      <c r="D580" s="415"/>
      <c r="E580" s="415"/>
      <c r="F580" s="415"/>
      <c r="G580" s="415"/>
      <c r="H580" s="415"/>
      <c r="I580" s="1017"/>
      <c r="J580" s="1017"/>
      <c r="K580" s="1018"/>
    </row>
    <row r="581" spans="1:14" hidden="1" x14ac:dyDescent="0.25">
      <c r="A581" s="384" t="s">
        <v>671</v>
      </c>
      <c r="B581" s="385"/>
      <c r="C581" s="385"/>
      <c r="D581" s="385"/>
      <c r="E581" s="385"/>
      <c r="F581" s="385"/>
      <c r="G581" s="385"/>
      <c r="H581" s="385"/>
      <c r="I581" s="386"/>
      <c r="J581" s="386"/>
      <c r="K581" s="387"/>
    </row>
    <row r="582" spans="1:14" ht="20.100000000000001" hidden="1" customHeight="1" x14ac:dyDescent="0.25">
      <c r="A582" s="384" t="s">
        <v>672</v>
      </c>
      <c r="B582" s="385"/>
      <c r="C582" s="385"/>
      <c r="D582" s="385"/>
      <c r="E582" s="385"/>
      <c r="F582" s="385"/>
      <c r="G582" s="385"/>
      <c r="H582" s="385"/>
      <c r="I582" s="386"/>
      <c r="J582" s="386"/>
      <c r="K582" s="387"/>
    </row>
    <row r="583" spans="1:14" ht="20.100000000000001" hidden="1" customHeight="1" thickBot="1" x14ac:dyDescent="0.3">
      <c r="A583" s="388" t="s">
        <v>673</v>
      </c>
      <c r="B583" s="389"/>
      <c r="C583" s="389"/>
      <c r="D583" s="389"/>
      <c r="E583" s="389"/>
      <c r="F583" s="389"/>
      <c r="G583" s="389"/>
      <c r="H583" s="389"/>
      <c r="I583" s="1012"/>
      <c r="J583" s="1012"/>
      <c r="K583" s="1013"/>
    </row>
    <row r="584" spans="1:14" ht="7.5" hidden="1" customHeight="1" thickBot="1" x14ac:dyDescent="0.3">
      <c r="A584" s="251"/>
      <c r="B584" s="251"/>
      <c r="C584" s="251"/>
      <c r="D584" s="251"/>
      <c r="E584" s="251"/>
      <c r="F584" s="251"/>
      <c r="G584" s="251"/>
      <c r="H584" s="251"/>
      <c r="I584" s="251"/>
      <c r="J584" s="251"/>
      <c r="K584" s="251"/>
    </row>
    <row r="585" spans="1:14" ht="30" hidden="1" customHeight="1" thickBot="1" x14ac:dyDescent="0.3">
      <c r="A585" s="408" t="s">
        <v>674</v>
      </c>
      <c r="B585" s="409"/>
      <c r="C585" s="409"/>
      <c r="D585" s="409"/>
      <c r="E585" s="409"/>
      <c r="F585" s="409"/>
      <c r="G585" s="409"/>
      <c r="H585" s="409"/>
      <c r="I585" s="1014"/>
      <c r="J585" s="1015"/>
      <c r="K585" s="1016"/>
    </row>
    <row r="586" spans="1:14" hidden="1" x14ac:dyDescent="0.25">
      <c r="A586" s="395" t="s">
        <v>504</v>
      </c>
      <c r="B586" s="395"/>
      <c r="C586" s="395"/>
      <c r="D586" s="395"/>
      <c r="E586" s="395"/>
      <c r="F586" s="395"/>
      <c r="G586" s="395"/>
      <c r="H586" s="395"/>
      <c r="I586" s="395"/>
      <c r="J586" s="395"/>
      <c r="K586" s="395"/>
      <c r="L586" s="395"/>
      <c r="M586" s="395"/>
      <c r="N586" s="395"/>
    </row>
    <row r="587" spans="1:14" hidden="1" x14ac:dyDescent="0.25"/>
    <row r="588" spans="1:14" hidden="1" x14ac:dyDescent="0.25"/>
    <row r="589" spans="1:14" ht="24.75" hidden="1" customHeight="1" x14ac:dyDescent="0.25">
      <c r="A589" s="396" t="s">
        <v>658</v>
      </c>
      <c r="B589" s="397"/>
      <c r="C589" s="397"/>
      <c r="D589" s="397"/>
      <c r="E589" s="397"/>
      <c r="F589" s="397"/>
      <c r="G589" s="397"/>
      <c r="H589" s="397"/>
      <c r="I589" s="397"/>
      <c r="J589" s="397"/>
      <c r="K589" s="398"/>
    </row>
    <row r="590" spans="1:14" ht="22.5" hidden="1" customHeight="1" x14ac:dyDescent="0.25">
      <c r="A590" s="399" t="s">
        <v>659</v>
      </c>
      <c r="B590" s="400"/>
      <c r="C590" s="400"/>
      <c r="D590" s="400"/>
      <c r="E590" s="400"/>
      <c r="F590" s="400"/>
      <c r="G590" s="400"/>
      <c r="H590" s="400"/>
      <c r="I590" s="400"/>
      <c r="J590" s="400"/>
      <c r="K590" s="401"/>
    </row>
    <row r="591" spans="1:14" ht="24.75" hidden="1" customHeight="1" x14ac:dyDescent="0.25">
      <c r="A591" s="399" t="s">
        <v>660</v>
      </c>
      <c r="B591" s="400"/>
      <c r="C591" s="400"/>
      <c r="D591" s="400"/>
      <c r="E591" s="400"/>
      <c r="F591" s="400"/>
      <c r="G591" s="400"/>
      <c r="H591" s="400"/>
      <c r="I591" s="400"/>
      <c r="J591" s="400"/>
      <c r="K591" s="401"/>
    </row>
    <row r="592" spans="1:14" ht="21.75" hidden="1" customHeight="1" thickBot="1" x14ac:dyDescent="0.3">
      <c r="A592" s="402" t="s">
        <v>661</v>
      </c>
      <c r="B592" s="403"/>
      <c r="C592" s="403"/>
      <c r="D592" s="403"/>
      <c r="E592" s="403"/>
      <c r="F592" s="403"/>
      <c r="G592" s="403"/>
      <c r="H592" s="403"/>
      <c r="I592" s="403"/>
      <c r="J592" s="403"/>
      <c r="K592" s="404"/>
    </row>
    <row r="593" spans="1:11" ht="27" hidden="1" customHeight="1" thickBot="1" x14ac:dyDescent="0.3">
      <c r="A593" s="405" t="s">
        <v>464</v>
      </c>
      <c r="B593" s="406"/>
      <c r="C593" s="406"/>
      <c r="D593" s="406"/>
      <c r="E593" s="406"/>
      <c r="F593" s="406"/>
      <c r="G593" s="406"/>
      <c r="H593" s="407"/>
      <c r="I593" s="405">
        <v>2023</v>
      </c>
      <c r="J593" s="406"/>
      <c r="K593" s="407"/>
    </row>
    <row r="594" spans="1:11" s="250" customFormat="1" ht="30" hidden="1" customHeight="1" thickBot="1" x14ac:dyDescent="0.3">
      <c r="A594" s="408" t="s">
        <v>675</v>
      </c>
      <c r="B594" s="409"/>
      <c r="C594" s="409"/>
      <c r="D594" s="409"/>
      <c r="E594" s="409"/>
      <c r="F594" s="409"/>
      <c r="G594" s="409"/>
      <c r="H594" s="409"/>
      <c r="I594" s="1007"/>
      <c r="J594" s="1008"/>
      <c r="K594" s="1009"/>
    </row>
    <row r="595" spans="1:11" s="250" customFormat="1" ht="6" hidden="1" customHeight="1" thickBot="1" x14ac:dyDescent="0.3">
      <c r="A595" s="413"/>
      <c r="B595" s="413"/>
      <c r="C595" s="413"/>
      <c r="D595" s="413"/>
      <c r="E595" s="413"/>
      <c r="F595" s="413"/>
      <c r="G595" s="413"/>
      <c r="H595" s="413"/>
    </row>
    <row r="596" spans="1:11" s="250" customFormat="1" ht="24.75" hidden="1" customHeight="1" x14ac:dyDescent="0.25">
      <c r="A596" s="414" t="s">
        <v>676</v>
      </c>
      <c r="B596" s="415"/>
      <c r="C596" s="415"/>
      <c r="D596" s="415"/>
      <c r="E596" s="415"/>
      <c r="F596" s="415"/>
      <c r="G596" s="415"/>
      <c r="H596" s="415"/>
      <c r="I596" s="1005"/>
      <c r="J596" s="1005"/>
      <c r="K596" s="1006"/>
    </row>
    <row r="597" spans="1:11" ht="20.100000000000001" hidden="1" customHeight="1" x14ac:dyDescent="0.25">
      <c r="A597" s="384" t="s">
        <v>677</v>
      </c>
      <c r="B597" s="385"/>
      <c r="C597" s="385"/>
      <c r="D597" s="385"/>
      <c r="E597" s="385"/>
      <c r="F597" s="385"/>
      <c r="G597" s="385"/>
      <c r="H597" s="385"/>
      <c r="I597" s="386"/>
      <c r="J597" s="386"/>
      <c r="K597" s="387"/>
    </row>
    <row r="598" spans="1:11" ht="20.100000000000001" hidden="1" customHeight="1" x14ac:dyDescent="0.25">
      <c r="A598" s="384" t="s">
        <v>678</v>
      </c>
      <c r="B598" s="385"/>
      <c r="C598" s="385"/>
      <c r="D598" s="385"/>
      <c r="E598" s="385"/>
      <c r="F598" s="385"/>
      <c r="G598" s="385"/>
      <c r="H598" s="385"/>
      <c r="I598" s="386"/>
      <c r="J598" s="386"/>
      <c r="K598" s="387"/>
    </row>
    <row r="599" spans="1:11" ht="20.100000000000001" hidden="1" customHeight="1" x14ac:dyDescent="0.25">
      <c r="A599" s="384" t="s">
        <v>679</v>
      </c>
      <c r="B599" s="385"/>
      <c r="C599" s="385"/>
      <c r="D599" s="385"/>
      <c r="E599" s="385"/>
      <c r="F599" s="385"/>
      <c r="G599" s="385"/>
      <c r="H599" s="385"/>
      <c r="I599" s="386"/>
      <c r="J599" s="386"/>
      <c r="K599" s="387"/>
    </row>
    <row r="600" spans="1:11" ht="20.100000000000001" hidden="1" customHeight="1" x14ac:dyDescent="0.25">
      <c r="A600" s="384" t="s">
        <v>680</v>
      </c>
      <c r="B600" s="385"/>
      <c r="C600" s="385"/>
      <c r="D600" s="385"/>
      <c r="E600" s="385"/>
      <c r="F600" s="385"/>
      <c r="G600" s="385"/>
      <c r="H600" s="385"/>
      <c r="I600" s="386"/>
      <c r="J600" s="386"/>
      <c r="K600" s="387"/>
    </row>
    <row r="601" spans="1:11" ht="20.100000000000001" hidden="1" customHeight="1" x14ac:dyDescent="0.25">
      <c r="A601" s="384" t="s">
        <v>681</v>
      </c>
      <c r="B601" s="385"/>
      <c r="C601" s="385"/>
      <c r="D601" s="385"/>
      <c r="E601" s="385"/>
      <c r="F601" s="385"/>
      <c r="G601" s="385"/>
      <c r="H601" s="385"/>
      <c r="I601" s="386"/>
      <c r="J601" s="386"/>
      <c r="K601" s="387"/>
    </row>
    <row r="602" spans="1:11" ht="20.100000000000001" hidden="1" customHeight="1" x14ac:dyDescent="0.25">
      <c r="A602" s="429" t="s">
        <v>682</v>
      </c>
      <c r="B602" s="430"/>
      <c r="C602" s="430"/>
      <c r="D602" s="430"/>
      <c r="E602" s="430"/>
      <c r="F602" s="430"/>
      <c r="G602" s="430"/>
      <c r="H602" s="431"/>
      <c r="I602" s="1019"/>
      <c r="J602" s="1020"/>
      <c r="K602" s="1021"/>
    </row>
    <row r="603" spans="1:11" ht="20.100000000000001" hidden="1" customHeight="1" x14ac:dyDescent="0.25">
      <c r="A603" s="429" t="s">
        <v>683</v>
      </c>
      <c r="B603" s="430"/>
      <c r="C603" s="430"/>
      <c r="D603" s="430"/>
      <c r="E603" s="430"/>
      <c r="F603" s="430"/>
      <c r="G603" s="430"/>
      <c r="H603" s="431"/>
      <c r="I603" s="1019"/>
      <c r="J603" s="1020"/>
      <c r="K603" s="1021"/>
    </row>
    <row r="604" spans="1:11" ht="20.100000000000001" hidden="1" customHeight="1" x14ac:dyDescent="0.25">
      <c r="A604" s="429" t="s">
        <v>684</v>
      </c>
      <c r="B604" s="430"/>
      <c r="C604" s="430"/>
      <c r="D604" s="430"/>
      <c r="E604" s="430"/>
      <c r="F604" s="430"/>
      <c r="G604" s="430"/>
      <c r="H604" s="431"/>
      <c r="I604" s="1019"/>
      <c r="J604" s="1020"/>
      <c r="K604" s="1021"/>
    </row>
    <row r="605" spans="1:11" ht="20.100000000000001" hidden="1" customHeight="1" x14ac:dyDescent="0.25">
      <c r="A605" s="429" t="s">
        <v>685</v>
      </c>
      <c r="B605" s="430"/>
      <c r="C605" s="430"/>
      <c r="D605" s="430"/>
      <c r="E605" s="430"/>
      <c r="F605" s="430"/>
      <c r="G605" s="430"/>
      <c r="H605" s="431"/>
      <c r="I605" s="1019"/>
      <c r="J605" s="1020"/>
      <c r="K605" s="1021"/>
    </row>
    <row r="606" spans="1:11" ht="20.100000000000001" hidden="1" customHeight="1" x14ac:dyDescent="0.25">
      <c r="A606" s="429" t="s">
        <v>686</v>
      </c>
      <c r="B606" s="430"/>
      <c r="C606" s="430"/>
      <c r="D606" s="430"/>
      <c r="E606" s="430"/>
      <c r="F606" s="430"/>
      <c r="G606" s="430"/>
      <c r="H606" s="431"/>
      <c r="I606" s="1019"/>
      <c r="J606" s="1020"/>
      <c r="K606" s="1021"/>
    </row>
    <row r="607" spans="1:11" ht="20.100000000000001" hidden="1" customHeight="1" x14ac:dyDescent="0.25">
      <c r="A607" s="429" t="s">
        <v>687</v>
      </c>
      <c r="B607" s="430"/>
      <c r="C607" s="430"/>
      <c r="D607" s="430"/>
      <c r="E607" s="430"/>
      <c r="F607" s="430"/>
      <c r="G607" s="430"/>
      <c r="H607" s="431"/>
      <c r="I607" s="1019"/>
      <c r="J607" s="1020"/>
      <c r="K607" s="1021"/>
    </row>
    <row r="608" spans="1:11" ht="20.100000000000001" hidden="1" customHeight="1" x14ac:dyDescent="0.25">
      <c r="A608" s="429" t="s">
        <v>688</v>
      </c>
      <c r="B608" s="430"/>
      <c r="C608" s="430"/>
      <c r="D608" s="430"/>
      <c r="E608" s="430"/>
      <c r="F608" s="430"/>
      <c r="G608" s="430"/>
      <c r="H608" s="431"/>
      <c r="I608" s="1019"/>
      <c r="J608" s="1020"/>
      <c r="K608" s="1021"/>
    </row>
    <row r="609" spans="1:11" ht="20.100000000000001" hidden="1" customHeight="1" x14ac:dyDescent="0.25">
      <c r="A609" s="429" t="s">
        <v>689</v>
      </c>
      <c r="B609" s="430"/>
      <c r="C609" s="430"/>
      <c r="D609" s="430"/>
      <c r="E609" s="430"/>
      <c r="F609" s="430"/>
      <c r="G609" s="430"/>
      <c r="H609" s="431"/>
      <c r="I609" s="1019"/>
      <c r="J609" s="1020"/>
      <c r="K609" s="1021"/>
    </row>
    <row r="610" spans="1:11" ht="20.100000000000001" hidden="1" customHeight="1" x14ac:dyDescent="0.25">
      <c r="A610" s="429" t="s">
        <v>690</v>
      </c>
      <c r="B610" s="430"/>
      <c r="C610" s="430"/>
      <c r="D610" s="430"/>
      <c r="E610" s="430"/>
      <c r="F610" s="430"/>
      <c r="G610" s="430"/>
      <c r="H610" s="431"/>
      <c r="I610" s="1019"/>
      <c r="J610" s="1020"/>
      <c r="K610" s="1021"/>
    </row>
    <row r="611" spans="1:11" ht="20.100000000000001" hidden="1" customHeight="1" x14ac:dyDescent="0.25">
      <c r="A611" s="429" t="s">
        <v>691</v>
      </c>
      <c r="B611" s="430"/>
      <c r="C611" s="430"/>
      <c r="D611" s="430"/>
      <c r="E611" s="430"/>
      <c r="F611" s="430"/>
      <c r="G611" s="430"/>
      <c r="H611" s="431"/>
      <c r="I611" s="1019"/>
      <c r="J611" s="1020"/>
      <c r="K611" s="1021"/>
    </row>
    <row r="612" spans="1:11" ht="20.100000000000001" hidden="1" customHeight="1" x14ac:dyDescent="0.25">
      <c r="A612" s="429" t="s">
        <v>692</v>
      </c>
      <c r="B612" s="430"/>
      <c r="C612" s="430"/>
      <c r="D612" s="430"/>
      <c r="E612" s="430"/>
      <c r="F612" s="430"/>
      <c r="G612" s="430"/>
      <c r="H612" s="431"/>
      <c r="I612" s="1019"/>
      <c r="J612" s="1020"/>
      <c r="K612" s="1021"/>
    </row>
    <row r="613" spans="1:11" ht="20.100000000000001" hidden="1" customHeight="1" x14ac:dyDescent="0.25">
      <c r="A613" s="429" t="s">
        <v>693</v>
      </c>
      <c r="B613" s="430"/>
      <c r="C613" s="430"/>
      <c r="D613" s="430"/>
      <c r="E613" s="430"/>
      <c r="F613" s="430"/>
      <c r="G613" s="430"/>
      <c r="H613" s="431"/>
      <c r="I613" s="1019"/>
      <c r="J613" s="1020"/>
      <c r="K613" s="1021"/>
    </row>
    <row r="614" spans="1:11" ht="20.100000000000001" hidden="1" customHeight="1" x14ac:dyDescent="0.25">
      <c r="A614" s="429" t="s">
        <v>694</v>
      </c>
      <c r="B614" s="430"/>
      <c r="C614" s="430"/>
      <c r="D614" s="430"/>
      <c r="E614" s="430"/>
      <c r="F614" s="430"/>
      <c r="G614" s="430"/>
      <c r="H614" s="431"/>
      <c r="I614" s="1019"/>
      <c r="J614" s="1020"/>
      <c r="K614" s="1021"/>
    </row>
    <row r="615" spans="1:11" ht="20.100000000000001" hidden="1" customHeight="1" x14ac:dyDescent="0.25">
      <c r="A615" s="429" t="s">
        <v>695</v>
      </c>
      <c r="B615" s="430"/>
      <c r="C615" s="430"/>
      <c r="D615" s="430"/>
      <c r="E615" s="430"/>
      <c r="F615" s="430"/>
      <c r="G615" s="430"/>
      <c r="H615" s="431"/>
      <c r="I615" s="1019"/>
      <c r="J615" s="1020"/>
      <c r="K615" s="1021"/>
    </row>
    <row r="616" spans="1:11" ht="20.100000000000001" hidden="1" customHeight="1" x14ac:dyDescent="0.25">
      <c r="A616" s="429" t="s">
        <v>696</v>
      </c>
      <c r="B616" s="430"/>
      <c r="C616" s="430"/>
      <c r="D616" s="430"/>
      <c r="E616" s="430"/>
      <c r="F616" s="430"/>
      <c r="G616" s="430"/>
      <c r="H616" s="431"/>
      <c r="I616" s="1019"/>
      <c r="J616" s="1020"/>
      <c r="K616" s="1021"/>
    </row>
    <row r="617" spans="1:11" ht="20.100000000000001" hidden="1" customHeight="1" x14ac:dyDescent="0.25">
      <c r="A617" s="429" t="s">
        <v>697</v>
      </c>
      <c r="B617" s="430"/>
      <c r="C617" s="430"/>
      <c r="D617" s="430"/>
      <c r="E617" s="430"/>
      <c r="F617" s="430"/>
      <c r="G617" s="430"/>
      <c r="H617" s="431"/>
      <c r="I617" s="1019"/>
      <c r="J617" s="1020"/>
      <c r="K617" s="1021"/>
    </row>
    <row r="618" spans="1:11" ht="9" hidden="1" customHeight="1" thickBot="1" x14ac:dyDescent="0.3"/>
    <row r="619" spans="1:11" ht="20.100000000000001" hidden="1" customHeight="1" x14ac:dyDescent="0.25">
      <c r="A619" s="414" t="s">
        <v>698</v>
      </c>
      <c r="B619" s="415"/>
      <c r="C619" s="415"/>
      <c r="D619" s="415"/>
      <c r="E619" s="415"/>
      <c r="F619" s="415"/>
      <c r="G619" s="415"/>
      <c r="H619" s="415"/>
      <c r="I619" s="1005"/>
      <c r="J619" s="1005"/>
      <c r="K619" s="1006"/>
    </row>
    <row r="620" spans="1:11" ht="20.100000000000001" hidden="1" customHeight="1" x14ac:dyDescent="0.25">
      <c r="A620" s="384" t="s">
        <v>699</v>
      </c>
      <c r="B620" s="385"/>
      <c r="C620" s="385"/>
      <c r="D620" s="385"/>
      <c r="E620" s="385"/>
      <c r="F620" s="385"/>
      <c r="G620" s="385"/>
      <c r="H620" s="385"/>
      <c r="I620" s="386"/>
      <c r="J620" s="386"/>
      <c r="K620" s="387"/>
    </row>
    <row r="621" spans="1:11" ht="20.100000000000001" hidden="1" customHeight="1" x14ac:dyDescent="0.25">
      <c r="A621" s="384" t="s">
        <v>700</v>
      </c>
      <c r="B621" s="385"/>
      <c r="C621" s="385"/>
      <c r="D621" s="385"/>
      <c r="E621" s="385"/>
      <c r="F621" s="385"/>
      <c r="G621" s="385"/>
      <c r="H621" s="385"/>
      <c r="I621" s="386"/>
      <c r="J621" s="386"/>
      <c r="K621" s="387"/>
    </row>
    <row r="622" spans="1:11" ht="20.100000000000001" hidden="1" customHeight="1" x14ac:dyDescent="0.25">
      <c r="A622" s="384" t="s">
        <v>701</v>
      </c>
      <c r="B622" s="385"/>
      <c r="C622" s="385"/>
      <c r="D622" s="385"/>
      <c r="E622" s="385"/>
      <c r="F622" s="385"/>
      <c r="G622" s="385"/>
      <c r="H622" s="385"/>
      <c r="I622" s="386"/>
      <c r="J622" s="386"/>
      <c r="K622" s="387"/>
    </row>
    <row r="623" spans="1:11" ht="20.100000000000001" hidden="1" customHeight="1" x14ac:dyDescent="0.25">
      <c r="A623" s="384" t="s">
        <v>702</v>
      </c>
      <c r="B623" s="385"/>
      <c r="C623" s="385"/>
      <c r="D623" s="385"/>
      <c r="E623" s="385"/>
      <c r="F623" s="385"/>
      <c r="G623" s="385"/>
      <c r="H623" s="385"/>
      <c r="I623" s="386"/>
      <c r="J623" s="386"/>
      <c r="K623" s="387"/>
    </row>
    <row r="624" spans="1:11" ht="20.100000000000001" hidden="1" customHeight="1" x14ac:dyDescent="0.25">
      <c r="A624" s="384" t="s">
        <v>703</v>
      </c>
      <c r="B624" s="385"/>
      <c r="C624" s="385"/>
      <c r="D624" s="385"/>
      <c r="E624" s="385"/>
      <c r="F624" s="385"/>
      <c r="G624" s="385"/>
      <c r="H624" s="385"/>
      <c r="I624" s="386"/>
      <c r="J624" s="386"/>
      <c r="K624" s="387"/>
    </row>
    <row r="625" spans="1:14" ht="20.100000000000001" hidden="1" customHeight="1" x14ac:dyDescent="0.25">
      <c r="A625" s="429" t="s">
        <v>704</v>
      </c>
      <c r="B625" s="430"/>
      <c r="C625" s="430"/>
      <c r="D625" s="430"/>
      <c r="E625" s="430"/>
      <c r="F625" s="430"/>
      <c r="G625" s="430"/>
      <c r="H625" s="431"/>
      <c r="I625" s="1019"/>
      <c r="J625" s="1020"/>
      <c r="K625" s="1021"/>
    </row>
    <row r="626" spans="1:14" ht="20.100000000000001" hidden="1" customHeight="1" x14ac:dyDescent="0.25">
      <c r="A626" s="385" t="s">
        <v>705</v>
      </c>
      <c r="B626" s="385"/>
      <c r="C626" s="385"/>
      <c r="D626" s="385"/>
      <c r="E626" s="385"/>
      <c r="F626" s="385"/>
      <c r="G626" s="385"/>
      <c r="H626" s="385"/>
      <c r="I626" s="386"/>
      <c r="J626" s="386"/>
      <c r="K626" s="386"/>
    </row>
    <row r="627" spans="1:14" ht="10.5" hidden="1" customHeight="1" x14ac:dyDescent="0.25">
      <c r="A627" s="437"/>
      <c r="B627" s="437"/>
      <c r="C627" s="437"/>
      <c r="D627" s="437"/>
      <c r="E627" s="437"/>
      <c r="F627" s="437"/>
      <c r="G627" s="437"/>
      <c r="H627" s="437"/>
      <c r="I627" s="438"/>
      <c r="J627" s="438"/>
      <c r="K627" s="438"/>
    </row>
    <row r="628" spans="1:14" ht="20.100000000000001" hidden="1" customHeight="1" x14ac:dyDescent="0.25">
      <c r="A628" s="434" t="s">
        <v>706</v>
      </c>
      <c r="B628" s="434"/>
      <c r="C628" s="434"/>
      <c r="D628" s="434"/>
      <c r="E628" s="434"/>
      <c r="F628" s="434"/>
      <c r="G628" s="434"/>
      <c r="H628" s="434"/>
      <c r="I628" s="386"/>
      <c r="J628" s="386"/>
      <c r="K628" s="386"/>
    </row>
    <row r="629" spans="1:14" ht="20.100000000000001" hidden="1" customHeight="1" x14ac:dyDescent="0.25">
      <c r="A629" s="395" t="s">
        <v>504</v>
      </c>
      <c r="B629" s="395"/>
      <c r="C629" s="395"/>
      <c r="D629" s="395"/>
      <c r="E629" s="395"/>
      <c r="F629" s="395"/>
      <c r="G629" s="395"/>
      <c r="H629" s="395"/>
      <c r="I629" s="395"/>
      <c r="J629" s="395"/>
      <c r="K629" s="395"/>
      <c r="L629" s="395"/>
      <c r="M629" s="395"/>
      <c r="N629" s="395"/>
    </row>
    <row r="630" spans="1:14" ht="20.100000000000001" hidden="1" customHeight="1" x14ac:dyDescent="0.25"/>
    <row r="631" spans="1:14" ht="20.100000000000001" hidden="1" customHeight="1" x14ac:dyDescent="0.25"/>
    <row r="645" spans="1:11" ht="17.25" customHeight="1" x14ac:dyDescent="0.25">
      <c r="A645" s="42" t="s">
        <v>514</v>
      </c>
    </row>
    <row r="648" spans="1:11" ht="15.75" thickBot="1" x14ac:dyDescent="0.3"/>
    <row r="649" spans="1:11" ht="24.75" customHeight="1" x14ac:dyDescent="0.25">
      <c r="A649" s="396" t="s">
        <v>658</v>
      </c>
      <c r="B649" s="397"/>
      <c r="C649" s="397"/>
      <c r="D649" s="397"/>
      <c r="E649" s="397"/>
      <c r="F649" s="397"/>
      <c r="G649" s="397"/>
      <c r="H649" s="397"/>
      <c r="I649" s="397"/>
      <c r="J649" s="397"/>
      <c r="K649" s="398"/>
    </row>
    <row r="650" spans="1:11" ht="22.5" customHeight="1" x14ac:dyDescent="0.25">
      <c r="A650" s="399" t="s">
        <v>659</v>
      </c>
      <c r="B650" s="400"/>
      <c r="C650" s="400"/>
      <c r="D650" s="400"/>
      <c r="E650" s="400"/>
      <c r="F650" s="400"/>
      <c r="G650" s="400"/>
      <c r="H650" s="400"/>
      <c r="I650" s="400"/>
      <c r="J650" s="400"/>
      <c r="K650" s="401"/>
    </row>
    <row r="651" spans="1:11" ht="24.75" customHeight="1" x14ac:dyDescent="0.25">
      <c r="A651" s="399" t="s">
        <v>660</v>
      </c>
      <c r="B651" s="400"/>
      <c r="C651" s="400"/>
      <c r="D651" s="400"/>
      <c r="E651" s="400"/>
      <c r="F651" s="400"/>
      <c r="G651" s="400"/>
      <c r="H651" s="400"/>
      <c r="I651" s="400"/>
      <c r="J651" s="400"/>
      <c r="K651" s="401"/>
    </row>
    <row r="652" spans="1:11" ht="21.75" customHeight="1" thickBot="1" x14ac:dyDescent="0.3">
      <c r="A652" s="402" t="s">
        <v>661</v>
      </c>
      <c r="B652" s="403"/>
      <c r="C652" s="403"/>
      <c r="D652" s="403"/>
      <c r="E652" s="403"/>
      <c r="F652" s="403"/>
      <c r="G652" s="403"/>
      <c r="H652" s="403"/>
      <c r="I652" s="403"/>
      <c r="J652" s="403"/>
      <c r="K652" s="404"/>
    </row>
    <row r="653" spans="1:11" ht="27" customHeight="1" thickBot="1" x14ac:dyDescent="0.3">
      <c r="A653" s="405" t="s">
        <v>464</v>
      </c>
      <c r="B653" s="406"/>
      <c r="C653" s="406"/>
      <c r="D653" s="406"/>
      <c r="E653" s="406"/>
      <c r="F653" s="406"/>
      <c r="G653" s="406"/>
      <c r="H653" s="407"/>
      <c r="I653" s="405">
        <v>2023</v>
      </c>
      <c r="J653" s="406"/>
      <c r="K653" s="407"/>
    </row>
    <row r="654" spans="1:11" s="250" customFormat="1" ht="30" customHeight="1" thickBot="1" x14ac:dyDescent="0.3">
      <c r="A654" s="390" t="s">
        <v>662</v>
      </c>
      <c r="B654" s="391"/>
      <c r="C654" s="391"/>
      <c r="D654" s="391"/>
      <c r="E654" s="391"/>
      <c r="F654" s="391"/>
      <c r="G654" s="391"/>
      <c r="H654" s="391"/>
      <c r="I654" s="419">
        <v>821650357.14999998</v>
      </c>
      <c r="J654" s="420"/>
      <c r="K654" s="421"/>
    </row>
    <row r="655" spans="1:11" s="250" customFormat="1" ht="6" customHeight="1" thickBot="1" x14ac:dyDescent="0.3">
      <c r="A655" s="413"/>
      <c r="B655" s="413"/>
      <c r="C655" s="413"/>
      <c r="D655" s="413"/>
      <c r="E655" s="413"/>
      <c r="F655" s="413"/>
      <c r="G655" s="413"/>
      <c r="H655" s="413"/>
    </row>
    <row r="656" spans="1:11" s="250" customFormat="1" ht="24.75" customHeight="1" x14ac:dyDescent="0.25">
      <c r="A656" s="379" t="s">
        <v>663</v>
      </c>
      <c r="B656" s="380"/>
      <c r="C656" s="380"/>
      <c r="D656" s="380"/>
      <c r="E656" s="380"/>
      <c r="F656" s="380"/>
      <c r="G656" s="380"/>
      <c r="H656" s="380"/>
      <c r="I656" s="422">
        <f>I657+I658+I659+I660+I661+I662</f>
        <v>47677.42</v>
      </c>
      <c r="J656" s="423"/>
      <c r="K656" s="424"/>
    </row>
    <row r="657" spans="1:14" ht="20.100000000000001" customHeight="1" x14ac:dyDescent="0.25">
      <c r="A657" s="384" t="s">
        <v>664</v>
      </c>
      <c r="B657" s="385"/>
      <c r="C657" s="385"/>
      <c r="D657" s="385"/>
      <c r="E657" s="385"/>
      <c r="F657" s="385"/>
      <c r="G657" s="385"/>
      <c r="H657" s="385"/>
      <c r="I657" s="425">
        <v>0</v>
      </c>
      <c r="J657" s="425"/>
      <c r="K657" s="426"/>
    </row>
    <row r="658" spans="1:14" ht="20.100000000000001" customHeight="1" x14ac:dyDescent="0.25">
      <c r="A658" s="384" t="s">
        <v>665</v>
      </c>
      <c r="B658" s="385"/>
      <c r="C658" s="385"/>
      <c r="D658" s="385"/>
      <c r="E658" s="385"/>
      <c r="F658" s="385"/>
      <c r="G658" s="385"/>
      <c r="H658" s="385"/>
      <c r="I658" s="425">
        <v>0</v>
      </c>
      <c r="J658" s="425"/>
      <c r="K658" s="426"/>
    </row>
    <row r="659" spans="1:14" ht="20.100000000000001" customHeight="1" x14ac:dyDescent="0.25">
      <c r="A659" s="384" t="s">
        <v>666</v>
      </c>
      <c r="B659" s="385"/>
      <c r="C659" s="385"/>
      <c r="D659" s="385"/>
      <c r="E659" s="385"/>
      <c r="F659" s="385"/>
      <c r="G659" s="385"/>
      <c r="H659" s="385"/>
      <c r="I659" s="425">
        <v>0</v>
      </c>
      <c r="J659" s="425"/>
      <c r="K659" s="426"/>
    </row>
    <row r="660" spans="1:14" ht="20.100000000000001" customHeight="1" x14ac:dyDescent="0.25">
      <c r="A660" s="384" t="s">
        <v>667</v>
      </c>
      <c r="B660" s="385"/>
      <c r="C660" s="385"/>
      <c r="D660" s="385"/>
      <c r="E660" s="385"/>
      <c r="F660" s="385"/>
      <c r="G660" s="385"/>
      <c r="H660" s="385"/>
      <c r="I660" s="425">
        <v>0</v>
      </c>
      <c r="J660" s="425"/>
      <c r="K660" s="426"/>
    </row>
    <row r="661" spans="1:14" ht="20.100000000000001" customHeight="1" x14ac:dyDescent="0.25">
      <c r="A661" s="427" t="s">
        <v>668</v>
      </c>
      <c r="B661" s="428"/>
      <c r="C661" s="428"/>
      <c r="D661" s="428"/>
      <c r="E661" s="428"/>
      <c r="F661" s="428"/>
      <c r="G661" s="428"/>
      <c r="H661" s="428"/>
      <c r="I661" s="370">
        <v>47677.42</v>
      </c>
      <c r="J661" s="371"/>
      <c r="K661" s="372"/>
    </row>
    <row r="662" spans="1:14" ht="20.100000000000001" customHeight="1" thickBot="1" x14ac:dyDescent="0.3">
      <c r="A662" s="373" t="s">
        <v>669</v>
      </c>
      <c r="B662" s="374"/>
      <c r="C662" s="374"/>
      <c r="D662" s="374"/>
      <c r="E662" s="374"/>
      <c r="F662" s="374"/>
      <c r="G662" s="374"/>
      <c r="H662" s="374"/>
      <c r="I662" s="375"/>
      <c r="J662" s="376"/>
      <c r="K662" s="377"/>
    </row>
    <row r="663" spans="1:14" ht="6" customHeight="1" thickBot="1" x14ac:dyDescent="0.3">
      <c r="A663" s="378"/>
      <c r="B663" s="378"/>
      <c r="C663" s="378"/>
      <c r="D663" s="378"/>
      <c r="E663" s="378"/>
      <c r="F663" s="378"/>
      <c r="G663" s="378"/>
      <c r="H663" s="378"/>
    </row>
    <row r="664" spans="1:14" s="250" customFormat="1" ht="29.25" customHeight="1" x14ac:dyDescent="0.25">
      <c r="A664" s="379" t="s">
        <v>670</v>
      </c>
      <c r="B664" s="380"/>
      <c r="C664" s="380"/>
      <c r="D664" s="380"/>
      <c r="E664" s="380"/>
      <c r="F664" s="380"/>
      <c r="G664" s="380"/>
      <c r="H664" s="380"/>
      <c r="I664" s="381">
        <f>I665+I666+I667</f>
        <v>47512.92</v>
      </c>
      <c r="J664" s="382"/>
      <c r="K664" s="383"/>
    </row>
    <row r="665" spans="1:14" x14ac:dyDescent="0.25">
      <c r="A665" s="384" t="s">
        <v>671</v>
      </c>
      <c r="B665" s="385"/>
      <c r="C665" s="385"/>
      <c r="D665" s="385"/>
      <c r="E665" s="385"/>
      <c r="F665" s="385"/>
      <c r="G665" s="385"/>
      <c r="H665" s="385"/>
      <c r="I665" s="386"/>
      <c r="J665" s="386"/>
      <c r="K665" s="387"/>
    </row>
    <row r="666" spans="1:14" ht="20.100000000000001" customHeight="1" x14ac:dyDescent="0.25">
      <c r="A666" s="384" t="s">
        <v>672</v>
      </c>
      <c r="B666" s="385"/>
      <c r="C666" s="385"/>
      <c r="D666" s="385"/>
      <c r="E666" s="385"/>
      <c r="F666" s="385"/>
      <c r="G666" s="385"/>
      <c r="H666" s="385"/>
      <c r="I666" s="386"/>
      <c r="J666" s="386"/>
      <c r="K666" s="387"/>
    </row>
    <row r="667" spans="1:14" ht="20.100000000000001" customHeight="1" thickBot="1" x14ac:dyDescent="0.3">
      <c r="A667" s="388" t="s">
        <v>673</v>
      </c>
      <c r="B667" s="389"/>
      <c r="C667" s="389"/>
      <c r="D667" s="389"/>
      <c r="E667" s="389"/>
      <c r="F667" s="389"/>
      <c r="G667" s="389"/>
      <c r="H667" s="389"/>
      <c r="I667" s="375">
        <v>47512.92</v>
      </c>
      <c r="J667" s="376"/>
      <c r="K667" s="377"/>
    </row>
    <row r="668" spans="1:14" ht="7.5" customHeight="1" thickBot="1" x14ac:dyDescent="0.3">
      <c r="A668" s="251"/>
      <c r="B668" s="251"/>
      <c r="C668" s="251"/>
      <c r="D668" s="251"/>
      <c r="E668" s="251"/>
      <c r="F668" s="251"/>
      <c r="G668" s="251"/>
      <c r="H668" s="251"/>
      <c r="I668" s="251"/>
      <c r="J668" s="251"/>
      <c r="K668" s="251"/>
    </row>
    <row r="669" spans="1:14" ht="30" customHeight="1" thickBot="1" x14ac:dyDescent="0.3">
      <c r="A669" s="390" t="s">
        <v>674</v>
      </c>
      <c r="B669" s="391"/>
      <c r="C669" s="391"/>
      <c r="D669" s="391"/>
      <c r="E669" s="391"/>
      <c r="F669" s="391"/>
      <c r="G669" s="391"/>
      <c r="H669" s="391"/>
      <c r="I669" s="392">
        <f>I654+I656-I664</f>
        <v>821650521.64999998</v>
      </c>
      <c r="J669" s="393"/>
      <c r="K669" s="394"/>
    </row>
    <row r="670" spans="1:14" x14ac:dyDescent="0.25">
      <c r="A670" s="395" t="s">
        <v>504</v>
      </c>
      <c r="B670" s="395"/>
      <c r="C670" s="395"/>
      <c r="D670" s="395"/>
      <c r="E670" s="395"/>
      <c r="F670" s="395"/>
      <c r="G670" s="395"/>
      <c r="H670" s="395"/>
      <c r="I670" s="395"/>
      <c r="J670" s="395"/>
      <c r="K670" s="395"/>
      <c r="L670" s="395"/>
      <c r="M670" s="395"/>
      <c r="N670" s="395"/>
    </row>
    <row r="672" spans="1:14" ht="15.75" thickBot="1" x14ac:dyDescent="0.3"/>
    <row r="673" spans="1:11" ht="24.75" customHeight="1" x14ac:dyDescent="0.25">
      <c r="A673" s="396" t="s">
        <v>658</v>
      </c>
      <c r="B673" s="397"/>
      <c r="C673" s="397"/>
      <c r="D673" s="397"/>
      <c r="E673" s="397"/>
      <c r="F673" s="397"/>
      <c r="G673" s="397"/>
      <c r="H673" s="397"/>
      <c r="I673" s="397"/>
      <c r="J673" s="397"/>
      <c r="K673" s="398"/>
    </row>
    <row r="674" spans="1:11" ht="22.5" customHeight="1" x14ac:dyDescent="0.25">
      <c r="A674" s="399" t="s">
        <v>659</v>
      </c>
      <c r="B674" s="400"/>
      <c r="C674" s="400"/>
      <c r="D674" s="400"/>
      <c r="E674" s="400"/>
      <c r="F674" s="400"/>
      <c r="G674" s="400"/>
      <c r="H674" s="400"/>
      <c r="I674" s="400"/>
      <c r="J674" s="400"/>
      <c r="K674" s="401"/>
    </row>
    <row r="675" spans="1:11" ht="24.75" customHeight="1" x14ac:dyDescent="0.25">
      <c r="A675" s="399" t="s">
        <v>660</v>
      </c>
      <c r="B675" s="400"/>
      <c r="C675" s="400"/>
      <c r="D675" s="400"/>
      <c r="E675" s="400"/>
      <c r="F675" s="400"/>
      <c r="G675" s="400"/>
      <c r="H675" s="400"/>
      <c r="I675" s="400"/>
      <c r="J675" s="400"/>
      <c r="K675" s="401"/>
    </row>
    <row r="676" spans="1:11" ht="21.75" customHeight="1" thickBot="1" x14ac:dyDescent="0.3">
      <c r="A676" s="402" t="s">
        <v>661</v>
      </c>
      <c r="B676" s="403"/>
      <c r="C676" s="403"/>
      <c r="D676" s="403"/>
      <c r="E676" s="403"/>
      <c r="F676" s="403"/>
      <c r="G676" s="403"/>
      <c r="H676" s="403"/>
      <c r="I676" s="403"/>
      <c r="J676" s="403"/>
      <c r="K676" s="404"/>
    </row>
    <row r="677" spans="1:11" ht="27" customHeight="1" thickBot="1" x14ac:dyDescent="0.3">
      <c r="A677" s="405" t="s">
        <v>464</v>
      </c>
      <c r="B677" s="406"/>
      <c r="C677" s="406"/>
      <c r="D677" s="406"/>
      <c r="E677" s="406"/>
      <c r="F677" s="406"/>
      <c r="G677" s="406"/>
      <c r="H677" s="407"/>
      <c r="I677" s="405">
        <v>2023</v>
      </c>
      <c r="J677" s="406"/>
      <c r="K677" s="407"/>
    </row>
    <row r="678" spans="1:11" s="250" customFormat="1" ht="30" customHeight="1" thickBot="1" x14ac:dyDescent="0.3">
      <c r="A678" s="408" t="s">
        <v>675</v>
      </c>
      <c r="B678" s="409"/>
      <c r="C678" s="409"/>
      <c r="D678" s="409"/>
      <c r="E678" s="409"/>
      <c r="F678" s="409"/>
      <c r="G678" s="409"/>
      <c r="H678" s="409"/>
      <c r="I678" s="410">
        <v>821301898.60000002</v>
      </c>
      <c r="J678" s="411"/>
      <c r="K678" s="412"/>
    </row>
    <row r="679" spans="1:11" s="250" customFormat="1" ht="6" customHeight="1" thickBot="1" x14ac:dyDescent="0.3">
      <c r="A679" s="413"/>
      <c r="B679" s="413"/>
      <c r="C679" s="413"/>
      <c r="D679" s="413"/>
      <c r="E679" s="413"/>
      <c r="F679" s="413"/>
      <c r="G679" s="413"/>
      <c r="H679" s="413"/>
    </row>
    <row r="680" spans="1:11" s="250" customFormat="1" ht="24.75" customHeight="1" x14ac:dyDescent="0.25">
      <c r="A680" s="414" t="s">
        <v>676</v>
      </c>
      <c r="B680" s="415"/>
      <c r="C680" s="415"/>
      <c r="D680" s="415"/>
      <c r="E680" s="415"/>
      <c r="F680" s="415"/>
      <c r="G680" s="415"/>
      <c r="H680" s="415"/>
      <c r="I680" s="416">
        <f>SUM(I681:I701)</f>
        <v>63376751.849999994</v>
      </c>
      <c r="J680" s="417"/>
      <c r="K680" s="418"/>
    </row>
    <row r="681" spans="1:11" ht="20.100000000000001" customHeight="1" x14ac:dyDescent="0.25">
      <c r="A681" s="384" t="s">
        <v>677</v>
      </c>
      <c r="B681" s="385"/>
      <c r="C681" s="385"/>
      <c r="D681" s="385"/>
      <c r="E681" s="385"/>
      <c r="F681" s="385"/>
      <c r="G681" s="385"/>
      <c r="H681" s="385"/>
      <c r="I681" s="432">
        <v>983250</v>
      </c>
      <c r="J681" s="432"/>
      <c r="K681" s="433"/>
    </row>
    <row r="682" spans="1:11" ht="20.100000000000001" customHeight="1" x14ac:dyDescent="0.25">
      <c r="A682" s="384" t="s">
        <v>678</v>
      </c>
      <c r="B682" s="385"/>
      <c r="C682" s="385"/>
      <c r="D682" s="385"/>
      <c r="E682" s="385"/>
      <c r="F682" s="385"/>
      <c r="G682" s="385"/>
      <c r="H682" s="385"/>
      <c r="I682" s="432">
        <v>40678884.869999997</v>
      </c>
      <c r="J682" s="432"/>
      <c r="K682" s="433"/>
    </row>
    <row r="683" spans="1:11" ht="20.100000000000001" customHeight="1" x14ac:dyDescent="0.25">
      <c r="A683" s="384" t="s">
        <v>679</v>
      </c>
      <c r="B683" s="385"/>
      <c r="C683" s="385"/>
      <c r="D683" s="385"/>
      <c r="E683" s="385"/>
      <c r="F683" s="385"/>
      <c r="G683" s="385"/>
      <c r="H683" s="385"/>
      <c r="I683" s="432">
        <v>2393904.98</v>
      </c>
      <c r="J683" s="432"/>
      <c r="K683" s="433"/>
    </row>
    <row r="684" spans="1:11" ht="20.100000000000001" customHeight="1" x14ac:dyDescent="0.25">
      <c r="A684" s="384" t="s">
        <v>680</v>
      </c>
      <c r="B684" s="385"/>
      <c r="C684" s="385"/>
      <c r="D684" s="385"/>
      <c r="E684" s="385"/>
      <c r="F684" s="385"/>
      <c r="G684" s="385"/>
      <c r="H684" s="385"/>
      <c r="I684" s="432">
        <v>13141.61</v>
      </c>
      <c r="J684" s="432"/>
      <c r="K684" s="433"/>
    </row>
    <row r="685" spans="1:11" ht="20.100000000000001" customHeight="1" x14ac:dyDescent="0.25">
      <c r="A685" s="384" t="s">
        <v>681</v>
      </c>
      <c r="B685" s="385"/>
      <c r="C685" s="385"/>
      <c r="D685" s="385"/>
      <c r="E685" s="385"/>
      <c r="F685" s="385"/>
      <c r="G685" s="385"/>
      <c r="H685" s="385"/>
      <c r="I685" s="432">
        <v>0</v>
      </c>
      <c r="J685" s="432"/>
      <c r="K685" s="433"/>
    </row>
    <row r="686" spans="1:11" ht="20.100000000000001" customHeight="1" x14ac:dyDescent="0.25">
      <c r="A686" s="429" t="s">
        <v>682</v>
      </c>
      <c r="B686" s="430"/>
      <c r="C686" s="430"/>
      <c r="D686" s="430"/>
      <c r="E686" s="430"/>
      <c r="F686" s="430"/>
      <c r="G686" s="430"/>
      <c r="H686" s="431"/>
      <c r="I686" s="370">
        <v>4146724.17</v>
      </c>
      <c r="J686" s="371"/>
      <c r="K686" s="372"/>
    </row>
    <row r="687" spans="1:11" ht="20.100000000000001" customHeight="1" x14ac:dyDescent="0.25">
      <c r="A687" s="429" t="s">
        <v>683</v>
      </c>
      <c r="B687" s="430"/>
      <c r="C687" s="430"/>
      <c r="D687" s="430"/>
      <c r="E687" s="430"/>
      <c r="F687" s="430"/>
      <c r="G687" s="430"/>
      <c r="H687" s="431"/>
      <c r="I687" s="370">
        <v>0</v>
      </c>
      <c r="J687" s="371"/>
      <c r="K687" s="372"/>
    </row>
    <row r="688" spans="1:11" ht="20.100000000000001" customHeight="1" x14ac:dyDescent="0.25">
      <c r="A688" s="429" t="s">
        <v>684</v>
      </c>
      <c r="B688" s="430"/>
      <c r="C688" s="430"/>
      <c r="D688" s="430"/>
      <c r="E688" s="430"/>
      <c r="F688" s="430"/>
      <c r="G688" s="430"/>
      <c r="H688" s="431"/>
      <c r="I688" s="370">
        <v>339527.35</v>
      </c>
      <c r="J688" s="371"/>
      <c r="K688" s="372"/>
    </row>
    <row r="689" spans="1:11" ht="20.100000000000001" customHeight="1" x14ac:dyDescent="0.25">
      <c r="A689" s="429" t="s">
        <v>685</v>
      </c>
      <c r="B689" s="430"/>
      <c r="C689" s="430"/>
      <c r="D689" s="430"/>
      <c r="E689" s="430"/>
      <c r="F689" s="430"/>
      <c r="G689" s="430"/>
      <c r="H689" s="431"/>
      <c r="I689" s="370">
        <v>0</v>
      </c>
      <c r="J689" s="371"/>
      <c r="K689" s="372"/>
    </row>
    <row r="690" spans="1:11" ht="20.100000000000001" customHeight="1" x14ac:dyDescent="0.25">
      <c r="A690" s="429" t="s">
        <v>686</v>
      </c>
      <c r="B690" s="430"/>
      <c r="C690" s="430"/>
      <c r="D690" s="430"/>
      <c r="E690" s="430"/>
      <c r="F690" s="430"/>
      <c r="G690" s="430"/>
      <c r="H690" s="431"/>
      <c r="I690" s="370">
        <v>0</v>
      </c>
      <c r="J690" s="371"/>
      <c r="K690" s="372"/>
    </row>
    <row r="691" spans="1:11" ht="20.100000000000001" customHeight="1" x14ac:dyDescent="0.25">
      <c r="A691" s="429" t="s">
        <v>687</v>
      </c>
      <c r="B691" s="430"/>
      <c r="C691" s="430"/>
      <c r="D691" s="430"/>
      <c r="E691" s="430"/>
      <c r="F691" s="430"/>
      <c r="G691" s="430"/>
      <c r="H691" s="431"/>
      <c r="I691" s="370">
        <v>0</v>
      </c>
      <c r="J691" s="371"/>
      <c r="K691" s="372"/>
    </row>
    <row r="692" spans="1:11" ht="20.100000000000001" customHeight="1" x14ac:dyDescent="0.25">
      <c r="A692" s="429" t="s">
        <v>688</v>
      </c>
      <c r="B692" s="430"/>
      <c r="C692" s="430"/>
      <c r="D692" s="430"/>
      <c r="E692" s="430"/>
      <c r="F692" s="430"/>
      <c r="G692" s="430"/>
      <c r="H692" s="431"/>
      <c r="I692" s="370">
        <v>14821318.869999999</v>
      </c>
      <c r="J692" s="371"/>
      <c r="K692" s="372"/>
    </row>
    <row r="693" spans="1:11" ht="20.100000000000001" customHeight="1" x14ac:dyDescent="0.25">
      <c r="A693" s="429" t="s">
        <v>689</v>
      </c>
      <c r="B693" s="430"/>
      <c r="C693" s="430"/>
      <c r="D693" s="430"/>
      <c r="E693" s="430"/>
      <c r="F693" s="430"/>
      <c r="G693" s="430"/>
      <c r="H693" s="431"/>
      <c r="I693" s="370">
        <v>0</v>
      </c>
      <c r="J693" s="371"/>
      <c r="K693" s="372"/>
    </row>
    <row r="694" spans="1:11" ht="20.100000000000001" customHeight="1" x14ac:dyDescent="0.25">
      <c r="A694" s="429" t="s">
        <v>690</v>
      </c>
      <c r="B694" s="430"/>
      <c r="C694" s="430"/>
      <c r="D694" s="430"/>
      <c r="E694" s="430"/>
      <c r="F694" s="430"/>
      <c r="G694" s="430"/>
      <c r="H694" s="431"/>
      <c r="I694" s="370">
        <v>0</v>
      </c>
      <c r="J694" s="371"/>
      <c r="K694" s="372"/>
    </row>
    <row r="695" spans="1:11" ht="20.100000000000001" customHeight="1" x14ac:dyDescent="0.25">
      <c r="A695" s="429" t="s">
        <v>691</v>
      </c>
      <c r="B695" s="430"/>
      <c r="C695" s="430"/>
      <c r="D695" s="430"/>
      <c r="E695" s="430"/>
      <c r="F695" s="430"/>
      <c r="G695" s="430"/>
      <c r="H695" s="431"/>
      <c r="I695" s="370">
        <v>0</v>
      </c>
      <c r="J695" s="371"/>
      <c r="K695" s="372"/>
    </row>
    <row r="696" spans="1:11" ht="20.100000000000001" customHeight="1" x14ac:dyDescent="0.25">
      <c r="A696" s="429" t="s">
        <v>692</v>
      </c>
      <c r="B696" s="430"/>
      <c r="C696" s="430"/>
      <c r="D696" s="430"/>
      <c r="E696" s="430"/>
      <c r="F696" s="430"/>
      <c r="G696" s="430"/>
      <c r="H696" s="431"/>
      <c r="I696" s="370">
        <v>0</v>
      </c>
      <c r="J696" s="371"/>
      <c r="K696" s="372"/>
    </row>
    <row r="697" spans="1:11" ht="20.100000000000001" customHeight="1" x14ac:dyDescent="0.25">
      <c r="A697" s="429" t="s">
        <v>693</v>
      </c>
      <c r="B697" s="430"/>
      <c r="C697" s="430"/>
      <c r="D697" s="430"/>
      <c r="E697" s="430"/>
      <c r="F697" s="430"/>
      <c r="G697" s="430"/>
      <c r="H697" s="431"/>
      <c r="I697" s="370">
        <v>0</v>
      </c>
      <c r="J697" s="371"/>
      <c r="K697" s="372"/>
    </row>
    <row r="698" spans="1:11" ht="20.100000000000001" customHeight="1" x14ac:dyDescent="0.25">
      <c r="A698" s="429" t="s">
        <v>694</v>
      </c>
      <c r="B698" s="430"/>
      <c r="C698" s="430"/>
      <c r="D698" s="430"/>
      <c r="E698" s="430"/>
      <c r="F698" s="430"/>
      <c r="G698" s="430"/>
      <c r="H698" s="431"/>
      <c r="I698" s="370">
        <v>0</v>
      </c>
      <c r="J698" s="371"/>
      <c r="K698" s="372"/>
    </row>
    <row r="699" spans="1:11" ht="20.100000000000001" customHeight="1" x14ac:dyDescent="0.25">
      <c r="A699" s="429" t="s">
        <v>695</v>
      </c>
      <c r="B699" s="430"/>
      <c r="C699" s="430"/>
      <c r="D699" s="430"/>
      <c r="E699" s="430"/>
      <c r="F699" s="430"/>
      <c r="G699" s="430"/>
      <c r="H699" s="431"/>
      <c r="I699" s="370">
        <v>0</v>
      </c>
      <c r="J699" s="371"/>
      <c r="K699" s="372"/>
    </row>
    <row r="700" spans="1:11" ht="20.100000000000001" customHeight="1" x14ac:dyDescent="0.25">
      <c r="A700" s="429" t="s">
        <v>696</v>
      </c>
      <c r="B700" s="430"/>
      <c r="C700" s="430"/>
      <c r="D700" s="430"/>
      <c r="E700" s="430"/>
      <c r="F700" s="430"/>
      <c r="G700" s="430"/>
      <c r="H700" s="431"/>
      <c r="I700" s="370">
        <v>0</v>
      </c>
      <c r="J700" s="371"/>
      <c r="K700" s="372"/>
    </row>
    <row r="701" spans="1:11" ht="20.100000000000001" customHeight="1" x14ac:dyDescent="0.25">
      <c r="A701" s="429" t="s">
        <v>697</v>
      </c>
      <c r="B701" s="430"/>
      <c r="C701" s="430"/>
      <c r="D701" s="430"/>
      <c r="E701" s="430"/>
      <c r="F701" s="430"/>
      <c r="G701" s="430"/>
      <c r="H701" s="431"/>
      <c r="I701" s="370">
        <v>0</v>
      </c>
      <c r="J701" s="371"/>
      <c r="K701" s="372"/>
    </row>
    <row r="702" spans="1:11" ht="9" customHeight="1" thickBot="1" x14ac:dyDescent="0.3"/>
    <row r="703" spans="1:11" ht="20.100000000000001" customHeight="1" x14ac:dyDescent="0.25">
      <c r="A703" s="414" t="s">
        <v>698</v>
      </c>
      <c r="B703" s="415"/>
      <c r="C703" s="415"/>
      <c r="D703" s="415"/>
      <c r="E703" s="415"/>
      <c r="F703" s="415"/>
      <c r="G703" s="415"/>
      <c r="H703" s="415"/>
      <c r="I703" s="439">
        <f>SUM(I704:I710)</f>
        <v>91845878.549999997</v>
      </c>
      <c r="J703" s="439"/>
      <c r="K703" s="440"/>
    </row>
    <row r="704" spans="1:11" ht="20.100000000000001" customHeight="1" x14ac:dyDescent="0.25">
      <c r="A704" s="384" t="s">
        <v>699</v>
      </c>
      <c r="B704" s="385"/>
      <c r="C704" s="385"/>
      <c r="D704" s="385"/>
      <c r="E704" s="385"/>
      <c r="F704" s="385"/>
      <c r="G704" s="385"/>
      <c r="H704" s="385"/>
      <c r="I704" s="432">
        <v>49189074.380000003</v>
      </c>
      <c r="J704" s="432"/>
      <c r="K704" s="433"/>
    </row>
    <row r="705" spans="1:14" ht="20.100000000000001" customHeight="1" x14ac:dyDescent="0.25">
      <c r="A705" s="384" t="s">
        <v>700</v>
      </c>
      <c r="B705" s="385"/>
      <c r="C705" s="385"/>
      <c r="D705" s="385"/>
      <c r="E705" s="385"/>
      <c r="F705" s="385"/>
      <c r="G705" s="385"/>
      <c r="H705" s="385"/>
      <c r="I705" s="432">
        <v>0</v>
      </c>
      <c r="J705" s="432"/>
      <c r="K705" s="433"/>
    </row>
    <row r="706" spans="1:14" ht="20.100000000000001" customHeight="1" x14ac:dyDescent="0.25">
      <c r="A706" s="384" t="s">
        <v>701</v>
      </c>
      <c r="B706" s="385"/>
      <c r="C706" s="385"/>
      <c r="D706" s="385"/>
      <c r="E706" s="385"/>
      <c r="F706" s="385"/>
      <c r="G706" s="385"/>
      <c r="H706" s="385"/>
      <c r="I706" s="432">
        <v>0</v>
      </c>
      <c r="J706" s="432"/>
      <c r="K706" s="433"/>
    </row>
    <row r="707" spans="1:14" ht="20.100000000000001" customHeight="1" x14ac:dyDescent="0.25">
      <c r="A707" s="384" t="s">
        <v>702</v>
      </c>
      <c r="B707" s="385"/>
      <c r="C707" s="385"/>
      <c r="D707" s="385"/>
      <c r="E707" s="385"/>
      <c r="F707" s="385"/>
      <c r="G707" s="385"/>
      <c r="H707" s="385"/>
      <c r="I707" s="432">
        <v>1915555.26</v>
      </c>
      <c r="J707" s="432"/>
      <c r="K707" s="433"/>
    </row>
    <row r="708" spans="1:14" ht="20.100000000000001" customHeight="1" x14ac:dyDescent="0.25">
      <c r="A708" s="384" t="s">
        <v>703</v>
      </c>
      <c r="B708" s="385"/>
      <c r="C708" s="385"/>
      <c r="D708" s="385"/>
      <c r="E708" s="385"/>
      <c r="F708" s="385"/>
      <c r="G708" s="385"/>
      <c r="H708" s="385"/>
      <c r="I708" s="432">
        <v>0</v>
      </c>
      <c r="J708" s="432"/>
      <c r="K708" s="433"/>
    </row>
    <row r="709" spans="1:14" ht="20.100000000000001" customHeight="1" x14ac:dyDescent="0.25">
      <c r="A709" s="429" t="s">
        <v>704</v>
      </c>
      <c r="B709" s="430"/>
      <c r="C709" s="430"/>
      <c r="D709" s="430"/>
      <c r="E709" s="430"/>
      <c r="F709" s="430"/>
      <c r="G709" s="430"/>
      <c r="H709" s="431"/>
      <c r="I709" s="370">
        <v>40626857.909999996</v>
      </c>
      <c r="J709" s="371"/>
      <c r="K709" s="372"/>
    </row>
    <row r="710" spans="1:14" ht="20.100000000000001" customHeight="1" x14ac:dyDescent="0.25">
      <c r="A710" s="385" t="s">
        <v>705</v>
      </c>
      <c r="B710" s="385"/>
      <c r="C710" s="385"/>
      <c r="D710" s="385"/>
      <c r="E710" s="385"/>
      <c r="F710" s="385"/>
      <c r="G710" s="385"/>
      <c r="H710" s="385"/>
      <c r="I710" s="432">
        <v>114391</v>
      </c>
      <c r="J710" s="432"/>
      <c r="K710" s="432"/>
    </row>
    <row r="711" spans="1:14" ht="10.5" customHeight="1" x14ac:dyDescent="0.25">
      <c r="A711" s="437"/>
      <c r="B711" s="437"/>
      <c r="C711" s="437"/>
      <c r="D711" s="437"/>
      <c r="E711" s="437"/>
      <c r="F711" s="437"/>
      <c r="G711" s="437"/>
      <c r="H711" s="437"/>
      <c r="I711" s="438"/>
      <c r="J711" s="438"/>
      <c r="K711" s="438"/>
    </row>
    <row r="712" spans="1:14" ht="20.100000000000001" customHeight="1" x14ac:dyDescent="0.25">
      <c r="A712" s="434" t="s">
        <v>706</v>
      </c>
      <c r="B712" s="434"/>
      <c r="C712" s="434"/>
      <c r="D712" s="434"/>
      <c r="E712" s="434"/>
      <c r="F712" s="434"/>
      <c r="G712" s="434"/>
      <c r="H712" s="434"/>
      <c r="I712" s="435">
        <f>I678-I680+I703</f>
        <v>849771025.29999995</v>
      </c>
      <c r="J712" s="436"/>
      <c r="K712" s="436"/>
    </row>
    <row r="713" spans="1:14" ht="20.100000000000001" customHeight="1" x14ac:dyDescent="0.25">
      <c r="A713" s="395" t="s">
        <v>504</v>
      </c>
      <c r="B713" s="395"/>
      <c r="C713" s="395"/>
      <c r="D713" s="395"/>
      <c r="E713" s="395"/>
      <c r="F713" s="395"/>
      <c r="G713" s="395"/>
      <c r="H713" s="395"/>
      <c r="I713" s="395"/>
      <c r="J713" s="395"/>
      <c r="K713" s="395"/>
      <c r="L713" s="395"/>
      <c r="M713" s="395"/>
      <c r="N713" s="395"/>
    </row>
    <row r="714" spans="1:14" ht="20.100000000000001" customHeight="1" x14ac:dyDescent="0.25"/>
    <row r="715" spans="1:14" ht="20.100000000000001" customHeight="1" x14ac:dyDescent="0.25"/>
  </sheetData>
  <protectedRanges>
    <protectedRange sqref="B14:B15" name="Rango1_1_5_1"/>
    <protectedRange sqref="B19" name="Rango1_1_6_1"/>
    <protectedRange sqref="B61 B39:B46" name="Rango1_1_7_1"/>
    <protectedRange sqref="B62" name="Rango1_1_3_3_1"/>
    <protectedRange sqref="B135" name="Rango1_1_3_1_1"/>
    <protectedRange sqref="B144:B149 I144:J149 E144:F149" name="Rango1_1"/>
    <protectedRange sqref="I156:I158 B156:B158 E156:F158" name="Rango1_1_1"/>
    <protectedRange sqref="M177:M178 B171 M171 B177" name="Rango1_1_1_1"/>
    <protectedRange sqref="B204" name="Rango1_1_3_2_1"/>
    <protectedRange sqref="E265:E268 C265 B266:C268" name="Rango1_1_2"/>
    <protectedRange sqref="B269" name="Rango1_1_3_2_2"/>
    <protectedRange sqref="B265" name="Rango1_1_1_1_1"/>
    <protectedRange sqref="B281 B306" name="Rango1_1_3_2_3"/>
    <protectedRange sqref="J289:J296 L298:M304 J298:J304 H289:H296 F294:F296 H298:H304 F303:F304 D289:D296 B289:B296 D298:D304 B300:B304 L289:M296" name="Rango1"/>
    <protectedRange sqref="K313:K319 M319 I313:I319 G313:G319 E313:E319 B313:B319" name="Rango1_2"/>
    <protectedRange sqref="M313:M318 M322:M323" name="Rango1_1_4"/>
    <protectedRange sqref="I321:I328 K321:K328 M327:M328 G321:G328 E328 E321:E326 B321 B328" name="Rango1_2_1"/>
    <protectedRange sqref="M321 M324:M326" name="Rango1_1_4_1"/>
    <protectedRange sqref="E327" name="Rango1_2_1_1"/>
    <protectedRange sqref="B339" name="Rango1_1_3_2_4"/>
    <protectedRange sqref="J461:K461 B457:B461 E457:E461 G457:G461" name="Rango1_1_8"/>
    <protectedRange sqref="I469 G467:G469 E467:E469 B467:B469 G472:G475 E472:E475 B475 E478:E480 B478:B480 G478:G480 I480" name="Rango1_1_9"/>
    <protectedRange sqref="B472:D474" name="Rango1_1_9_1"/>
    <protectedRange sqref="B482:D482" name="Rango1_1_1_4"/>
    <protectedRange sqref="I490:I492 L490:L492 D509:D510 D499:D500 D493:D494 D490:D491 D503 D496:D497 I494:I510 L494:L510" name="Rango1_1_10"/>
    <protectedRange sqref="L493 I493" name="Rango1_1_1_5"/>
    <protectedRange sqref="L516:L520 L523:L525 L528 L530 L532:L541 H516:H541 A516:A541" name="Rango1_1_11_1"/>
    <protectedRange sqref="L521:L522" name="Rango1_1_1_6_1"/>
    <protectedRange sqref="L526" name="Rango1_1_2_1_1"/>
    <protectedRange sqref="L527" name="Rango1_1_3_1_1_1"/>
    <protectedRange sqref="L529" name="Rango1_1_4_1_1"/>
    <protectedRange sqref="L531" name="Rango1_1_5_1_1"/>
    <protectedRange sqref="J558 J548:J554 F548:F554 F558" name="Rango1_1_1_8"/>
    <protectedRange sqref="J555:J557 F555:F557" name="Rango1_1_10_1_1"/>
  </protectedRanges>
  <mergeCells count="1419">
    <mergeCell ref="A629:N629"/>
    <mergeCell ref="A626:H626"/>
    <mergeCell ref="I626:K626"/>
    <mergeCell ref="A627:H627"/>
    <mergeCell ref="I627:K627"/>
    <mergeCell ref="A628:H628"/>
    <mergeCell ref="I628:K628"/>
    <mergeCell ref="A623:H623"/>
    <mergeCell ref="I623:K623"/>
    <mergeCell ref="A624:H624"/>
    <mergeCell ref="I624:K624"/>
    <mergeCell ref="A625:H625"/>
    <mergeCell ref="I625:K625"/>
    <mergeCell ref="A620:H620"/>
    <mergeCell ref="I620:K620"/>
    <mergeCell ref="A621:H621"/>
    <mergeCell ref="I621:K621"/>
    <mergeCell ref="A622:H622"/>
    <mergeCell ref="I622:K622"/>
    <mergeCell ref="A616:H616"/>
    <mergeCell ref="I616:K616"/>
    <mergeCell ref="A617:H617"/>
    <mergeCell ref="I617:K617"/>
    <mergeCell ref="A619:H619"/>
    <mergeCell ref="I619:K619"/>
    <mergeCell ref="A613:H613"/>
    <mergeCell ref="I613:K613"/>
    <mergeCell ref="A614:H614"/>
    <mergeCell ref="I614:K614"/>
    <mergeCell ref="A615:H615"/>
    <mergeCell ref="I615:K615"/>
    <mergeCell ref="A610:H610"/>
    <mergeCell ref="I610:K610"/>
    <mergeCell ref="A611:H611"/>
    <mergeCell ref="I611:K611"/>
    <mergeCell ref="A612:H612"/>
    <mergeCell ref="I612:K612"/>
    <mergeCell ref="A607:H607"/>
    <mergeCell ref="I607:K607"/>
    <mergeCell ref="A608:H608"/>
    <mergeCell ref="I608:K608"/>
    <mergeCell ref="A609:H609"/>
    <mergeCell ref="I609:K609"/>
    <mergeCell ref="A604:H604"/>
    <mergeCell ref="I604:K604"/>
    <mergeCell ref="A605:H605"/>
    <mergeCell ref="I605:K605"/>
    <mergeCell ref="A606:H606"/>
    <mergeCell ref="I606:K606"/>
    <mergeCell ref="A601:H601"/>
    <mergeCell ref="I601:K601"/>
    <mergeCell ref="A602:H602"/>
    <mergeCell ref="I602:K602"/>
    <mergeCell ref="A603:H603"/>
    <mergeCell ref="I603:K603"/>
    <mergeCell ref="A598:H598"/>
    <mergeCell ref="I598:K598"/>
    <mergeCell ref="A599:H599"/>
    <mergeCell ref="I599:K599"/>
    <mergeCell ref="A600:H600"/>
    <mergeCell ref="I600:K600"/>
    <mergeCell ref="A594:H594"/>
    <mergeCell ref="I594:K594"/>
    <mergeCell ref="A595:H595"/>
    <mergeCell ref="A596:H596"/>
    <mergeCell ref="I596:K596"/>
    <mergeCell ref="A597:H597"/>
    <mergeCell ref="I597:K597"/>
    <mergeCell ref="A586:N586"/>
    <mergeCell ref="A589:K589"/>
    <mergeCell ref="A590:K590"/>
    <mergeCell ref="A591:K591"/>
    <mergeCell ref="A592:K592"/>
    <mergeCell ref="A593:H593"/>
    <mergeCell ref="I593:K593"/>
    <mergeCell ref="A582:H582"/>
    <mergeCell ref="I582:K582"/>
    <mergeCell ref="A583:H583"/>
    <mergeCell ref="I583:K583"/>
    <mergeCell ref="A585:H585"/>
    <mergeCell ref="I585:K585"/>
    <mergeCell ref="A578:H578"/>
    <mergeCell ref="I578:K578"/>
    <mergeCell ref="A579:H579"/>
    <mergeCell ref="A580:H580"/>
    <mergeCell ref="I580:K580"/>
    <mergeCell ref="A581:H581"/>
    <mergeCell ref="I581:K581"/>
    <mergeCell ref="A575:H575"/>
    <mergeCell ref="I575:K575"/>
    <mergeCell ref="A576:H576"/>
    <mergeCell ref="I576:K576"/>
    <mergeCell ref="A577:H577"/>
    <mergeCell ref="I577:K577"/>
    <mergeCell ref="A571:H571"/>
    <mergeCell ref="A572:H572"/>
    <mergeCell ref="I572:K572"/>
    <mergeCell ref="A573:H573"/>
    <mergeCell ref="I573:K573"/>
    <mergeCell ref="A574:H574"/>
    <mergeCell ref="I574:K574"/>
    <mergeCell ref="A567:K567"/>
    <mergeCell ref="A568:K568"/>
    <mergeCell ref="A569:H569"/>
    <mergeCell ref="I569:K569"/>
    <mergeCell ref="A570:H570"/>
    <mergeCell ref="I570:K570"/>
    <mergeCell ref="A558:E558"/>
    <mergeCell ref="F558:I558"/>
    <mergeCell ref="J558:L558"/>
    <mergeCell ref="A560:N560"/>
    <mergeCell ref="A565:K565"/>
    <mergeCell ref="A566:K566"/>
    <mergeCell ref="A556:E556"/>
    <mergeCell ref="F556:I556"/>
    <mergeCell ref="J556:L556"/>
    <mergeCell ref="A557:E557"/>
    <mergeCell ref="F557:I557"/>
    <mergeCell ref="J557:L557"/>
    <mergeCell ref="A554:E554"/>
    <mergeCell ref="F554:I554"/>
    <mergeCell ref="J554:L554"/>
    <mergeCell ref="A555:E555"/>
    <mergeCell ref="F555:I555"/>
    <mergeCell ref="J555:L555"/>
    <mergeCell ref="A552:E552"/>
    <mergeCell ref="F552:I552"/>
    <mergeCell ref="J552:L552"/>
    <mergeCell ref="A553:E553"/>
    <mergeCell ref="F553:I553"/>
    <mergeCell ref="J553:L553"/>
    <mergeCell ref="A550:E550"/>
    <mergeCell ref="F550:I550"/>
    <mergeCell ref="J550:L550"/>
    <mergeCell ref="A551:E551"/>
    <mergeCell ref="F551:I551"/>
    <mergeCell ref="J551:L551"/>
    <mergeCell ref="A548:E548"/>
    <mergeCell ref="F548:I548"/>
    <mergeCell ref="J548:L548"/>
    <mergeCell ref="A549:E549"/>
    <mergeCell ref="F549:I549"/>
    <mergeCell ref="J549:L549"/>
    <mergeCell ref="A541:G541"/>
    <mergeCell ref="H541:K541"/>
    <mergeCell ref="L541:N541"/>
    <mergeCell ref="A543:N543"/>
    <mergeCell ref="A545:N545"/>
    <mergeCell ref="A547:E547"/>
    <mergeCell ref="F547:I547"/>
    <mergeCell ref="J547:L547"/>
    <mergeCell ref="A539:G539"/>
    <mergeCell ref="H539:K539"/>
    <mergeCell ref="L539:N539"/>
    <mergeCell ref="A540:G540"/>
    <mergeCell ref="H540:K540"/>
    <mergeCell ref="L540:N540"/>
    <mergeCell ref="A537:G537"/>
    <mergeCell ref="H537:K537"/>
    <mergeCell ref="L537:N537"/>
    <mergeCell ref="A538:G538"/>
    <mergeCell ref="H538:K538"/>
    <mergeCell ref="L538:N538"/>
    <mergeCell ref="A535:G535"/>
    <mergeCell ref="H535:K535"/>
    <mergeCell ref="L535:N535"/>
    <mergeCell ref="A536:G536"/>
    <mergeCell ref="H536:K536"/>
    <mergeCell ref="L536:N536"/>
    <mergeCell ref="A533:G533"/>
    <mergeCell ref="H533:K533"/>
    <mergeCell ref="L533:N533"/>
    <mergeCell ref="A534:G534"/>
    <mergeCell ref="H534:K534"/>
    <mergeCell ref="L534:N534"/>
    <mergeCell ref="A531:G531"/>
    <mergeCell ref="H531:K531"/>
    <mergeCell ref="L531:N531"/>
    <mergeCell ref="A532:G532"/>
    <mergeCell ref="H532:K532"/>
    <mergeCell ref="L532:N532"/>
    <mergeCell ref="A529:G529"/>
    <mergeCell ref="H529:K529"/>
    <mergeCell ref="L529:N529"/>
    <mergeCell ref="A530:G530"/>
    <mergeCell ref="H530:K530"/>
    <mergeCell ref="L530:N530"/>
    <mergeCell ref="A527:G527"/>
    <mergeCell ref="H527:K527"/>
    <mergeCell ref="L527:N527"/>
    <mergeCell ref="A528:G528"/>
    <mergeCell ref="H528:K528"/>
    <mergeCell ref="L528:N528"/>
    <mergeCell ref="A525:G525"/>
    <mergeCell ref="H525:K525"/>
    <mergeCell ref="L525:N525"/>
    <mergeCell ref="A526:G526"/>
    <mergeCell ref="H526:K526"/>
    <mergeCell ref="L526:N526"/>
    <mergeCell ref="A523:G523"/>
    <mergeCell ref="H523:K523"/>
    <mergeCell ref="L523:N523"/>
    <mergeCell ref="A524:G524"/>
    <mergeCell ref="H524:K524"/>
    <mergeCell ref="L524:N524"/>
    <mergeCell ref="A521:G521"/>
    <mergeCell ref="H521:K521"/>
    <mergeCell ref="L521:N521"/>
    <mergeCell ref="A522:G522"/>
    <mergeCell ref="H522:K522"/>
    <mergeCell ref="L522:N522"/>
    <mergeCell ref="A519:G519"/>
    <mergeCell ref="H519:K519"/>
    <mergeCell ref="L519:N519"/>
    <mergeCell ref="A520:G520"/>
    <mergeCell ref="H520:K520"/>
    <mergeCell ref="L520:N520"/>
    <mergeCell ref="A517:G517"/>
    <mergeCell ref="H517:K517"/>
    <mergeCell ref="L517:N517"/>
    <mergeCell ref="A518:G518"/>
    <mergeCell ref="H518:K518"/>
    <mergeCell ref="L518:N518"/>
    <mergeCell ref="A514:N514"/>
    <mergeCell ref="A515:G515"/>
    <mergeCell ref="H515:K515"/>
    <mergeCell ref="L515:N515"/>
    <mergeCell ref="A516:G516"/>
    <mergeCell ref="H516:K516"/>
    <mergeCell ref="L516:N516"/>
    <mergeCell ref="A510:C510"/>
    <mergeCell ref="D510:H510"/>
    <mergeCell ref="I510:K510"/>
    <mergeCell ref="L510:N510"/>
    <mergeCell ref="A511:N511"/>
    <mergeCell ref="A512:N512"/>
    <mergeCell ref="A508:C508"/>
    <mergeCell ref="D508:H508"/>
    <mergeCell ref="I508:K508"/>
    <mergeCell ref="L508:N508"/>
    <mergeCell ref="A509:C509"/>
    <mergeCell ref="D509:H509"/>
    <mergeCell ref="I509:K509"/>
    <mergeCell ref="L509:N509"/>
    <mergeCell ref="A506:C506"/>
    <mergeCell ref="D506:H506"/>
    <mergeCell ref="I506:K506"/>
    <mergeCell ref="L506:N506"/>
    <mergeCell ref="A507:C507"/>
    <mergeCell ref="D507:H507"/>
    <mergeCell ref="I507:K507"/>
    <mergeCell ref="L507:N507"/>
    <mergeCell ref="A504:C504"/>
    <mergeCell ref="D504:H504"/>
    <mergeCell ref="I504:K504"/>
    <mergeCell ref="L504:N504"/>
    <mergeCell ref="A505:C505"/>
    <mergeCell ref="D505:H505"/>
    <mergeCell ref="I505:K505"/>
    <mergeCell ref="L505:N505"/>
    <mergeCell ref="A502:C502"/>
    <mergeCell ref="D502:H502"/>
    <mergeCell ref="I502:K502"/>
    <mergeCell ref="L502:N502"/>
    <mergeCell ref="A503:C503"/>
    <mergeCell ref="D503:H503"/>
    <mergeCell ref="I503:K503"/>
    <mergeCell ref="L503:N503"/>
    <mergeCell ref="A500:C500"/>
    <mergeCell ref="D500:H500"/>
    <mergeCell ref="I500:K500"/>
    <mergeCell ref="L500:N500"/>
    <mergeCell ref="A501:C501"/>
    <mergeCell ref="D501:H501"/>
    <mergeCell ref="I501:K501"/>
    <mergeCell ref="L501:N501"/>
    <mergeCell ref="A498:C498"/>
    <mergeCell ref="D498:H498"/>
    <mergeCell ref="I498:K498"/>
    <mergeCell ref="L498:N498"/>
    <mergeCell ref="A499:C499"/>
    <mergeCell ref="D499:H499"/>
    <mergeCell ref="I499:K499"/>
    <mergeCell ref="L499:N499"/>
    <mergeCell ref="A496:C496"/>
    <mergeCell ref="D496:H496"/>
    <mergeCell ref="I496:K496"/>
    <mergeCell ref="L496:N496"/>
    <mergeCell ref="A497:C497"/>
    <mergeCell ref="D497:H497"/>
    <mergeCell ref="I497:K497"/>
    <mergeCell ref="L497:N497"/>
    <mergeCell ref="A494:C494"/>
    <mergeCell ref="D494:H494"/>
    <mergeCell ref="I494:K494"/>
    <mergeCell ref="L494:N494"/>
    <mergeCell ref="A495:C495"/>
    <mergeCell ref="D495:H495"/>
    <mergeCell ref="I495:K495"/>
    <mergeCell ref="L495:N495"/>
    <mergeCell ref="A492:C492"/>
    <mergeCell ref="D492:H492"/>
    <mergeCell ref="I492:K492"/>
    <mergeCell ref="L492:N492"/>
    <mergeCell ref="A493:C493"/>
    <mergeCell ref="D493:H493"/>
    <mergeCell ref="I493:K493"/>
    <mergeCell ref="L493:N493"/>
    <mergeCell ref="A490:C490"/>
    <mergeCell ref="D490:H490"/>
    <mergeCell ref="I490:K490"/>
    <mergeCell ref="L490:N490"/>
    <mergeCell ref="A491:C491"/>
    <mergeCell ref="D491:H491"/>
    <mergeCell ref="I491:K491"/>
    <mergeCell ref="L491:N491"/>
    <mergeCell ref="A482:N482"/>
    <mergeCell ref="A485:N485"/>
    <mergeCell ref="A487:N487"/>
    <mergeCell ref="A488:C488"/>
    <mergeCell ref="D488:H489"/>
    <mergeCell ref="I488:K489"/>
    <mergeCell ref="L488:N489"/>
    <mergeCell ref="A489:C489"/>
    <mergeCell ref="B479:D479"/>
    <mergeCell ref="E479:F479"/>
    <mergeCell ref="G479:H479"/>
    <mergeCell ref="K479:L479"/>
    <mergeCell ref="B480:D480"/>
    <mergeCell ref="E480:F480"/>
    <mergeCell ref="G480:H480"/>
    <mergeCell ref="K480:L480"/>
    <mergeCell ref="B477:D477"/>
    <mergeCell ref="E477:F477"/>
    <mergeCell ref="G477:H477"/>
    <mergeCell ref="K477:L477"/>
    <mergeCell ref="M477:N477"/>
    <mergeCell ref="B478:D478"/>
    <mergeCell ref="E478:F478"/>
    <mergeCell ref="G478:H478"/>
    <mergeCell ref="K478:L478"/>
    <mergeCell ref="M478:N480"/>
    <mergeCell ref="B475:D475"/>
    <mergeCell ref="E475:F475"/>
    <mergeCell ref="G475:H475"/>
    <mergeCell ref="K475:L475"/>
    <mergeCell ref="M475:N475"/>
    <mergeCell ref="B476:D476"/>
    <mergeCell ref="E476:F476"/>
    <mergeCell ref="G476:H476"/>
    <mergeCell ref="K476:L476"/>
    <mergeCell ref="M476:N476"/>
    <mergeCell ref="B473:D473"/>
    <mergeCell ref="E473:F473"/>
    <mergeCell ref="G473:H473"/>
    <mergeCell ref="K473:L473"/>
    <mergeCell ref="B474:D474"/>
    <mergeCell ref="E474:F474"/>
    <mergeCell ref="G474:H474"/>
    <mergeCell ref="K474:L474"/>
    <mergeCell ref="B471:D471"/>
    <mergeCell ref="E471:F471"/>
    <mergeCell ref="G471:H471"/>
    <mergeCell ref="K471:L471"/>
    <mergeCell ref="M471:N471"/>
    <mergeCell ref="B472:D472"/>
    <mergeCell ref="E472:F472"/>
    <mergeCell ref="G472:H472"/>
    <mergeCell ref="K472:L472"/>
    <mergeCell ref="M472:N474"/>
    <mergeCell ref="B469:D469"/>
    <mergeCell ref="E469:F469"/>
    <mergeCell ref="G469:H469"/>
    <mergeCell ref="K469:L469"/>
    <mergeCell ref="M469:N469"/>
    <mergeCell ref="B470:D470"/>
    <mergeCell ref="E470:F470"/>
    <mergeCell ref="G470:H470"/>
    <mergeCell ref="K470:L470"/>
    <mergeCell ref="M470:N470"/>
    <mergeCell ref="B467:D467"/>
    <mergeCell ref="E467:F467"/>
    <mergeCell ref="G467:H467"/>
    <mergeCell ref="K467:L467"/>
    <mergeCell ref="M467:N468"/>
    <mergeCell ref="B468:D468"/>
    <mergeCell ref="E468:F468"/>
    <mergeCell ref="G468:H468"/>
    <mergeCell ref="K468:L468"/>
    <mergeCell ref="A462:N462"/>
    <mergeCell ref="A464:N464"/>
    <mergeCell ref="B466:D466"/>
    <mergeCell ref="E466:F466"/>
    <mergeCell ref="G466:H466"/>
    <mergeCell ref="K466:L466"/>
    <mergeCell ref="M466:N466"/>
    <mergeCell ref="M460:N460"/>
    <mergeCell ref="B461:D461"/>
    <mergeCell ref="E461:F461"/>
    <mergeCell ref="G461:H461"/>
    <mergeCell ref="K461:L461"/>
    <mergeCell ref="M461:N461"/>
    <mergeCell ref="E459:F459"/>
    <mergeCell ref="G459:H459"/>
    <mergeCell ref="K459:L459"/>
    <mergeCell ref="B460:D460"/>
    <mergeCell ref="E460:F460"/>
    <mergeCell ref="G460:H460"/>
    <mergeCell ref="K460:L460"/>
    <mergeCell ref="B457:D457"/>
    <mergeCell ref="E457:F457"/>
    <mergeCell ref="G457:H457"/>
    <mergeCell ref="K457:L457"/>
    <mergeCell ref="M457:N459"/>
    <mergeCell ref="B458:D458"/>
    <mergeCell ref="E458:F458"/>
    <mergeCell ref="G458:H458"/>
    <mergeCell ref="K458:L458"/>
    <mergeCell ref="B459:D459"/>
    <mergeCell ref="A450:N450"/>
    <mergeCell ref="A454:N454"/>
    <mergeCell ref="B456:D456"/>
    <mergeCell ref="E456:F456"/>
    <mergeCell ref="G456:H456"/>
    <mergeCell ref="K456:L456"/>
    <mergeCell ref="M456:N456"/>
    <mergeCell ref="A447:B447"/>
    <mergeCell ref="C447:H447"/>
    <mergeCell ref="K447:M447"/>
    <mergeCell ref="A448:B448"/>
    <mergeCell ref="C448:H448"/>
    <mergeCell ref="K448:M448"/>
    <mergeCell ref="A439:N439"/>
    <mergeCell ref="A443:N443"/>
    <mergeCell ref="A445:B445"/>
    <mergeCell ref="C445:H445"/>
    <mergeCell ref="K445:M445"/>
    <mergeCell ref="A446:B446"/>
    <mergeCell ref="C446:H446"/>
    <mergeCell ref="K446:M446"/>
    <mergeCell ref="A437:B437"/>
    <mergeCell ref="C437:G437"/>
    <mergeCell ref="H437:I437"/>
    <mergeCell ref="K437:L437"/>
    <mergeCell ref="M437:N437"/>
    <mergeCell ref="A438:B438"/>
    <mergeCell ref="C438:G438"/>
    <mergeCell ref="H438:I438"/>
    <mergeCell ref="K438:L438"/>
    <mergeCell ref="M438:N438"/>
    <mergeCell ref="A435:B435"/>
    <mergeCell ref="C435:G435"/>
    <mergeCell ref="H435:I435"/>
    <mergeCell ref="K435:L435"/>
    <mergeCell ref="M435:N435"/>
    <mergeCell ref="A436:B436"/>
    <mergeCell ref="C436:G436"/>
    <mergeCell ref="H436:I436"/>
    <mergeCell ref="K436:L436"/>
    <mergeCell ref="M436:N436"/>
    <mergeCell ref="A432:N432"/>
    <mergeCell ref="A434:B434"/>
    <mergeCell ref="C434:G434"/>
    <mergeCell ref="H434:I434"/>
    <mergeCell ref="K434:L434"/>
    <mergeCell ref="M434:N434"/>
    <mergeCell ref="A427:B427"/>
    <mergeCell ref="C427:G427"/>
    <mergeCell ref="H427:I427"/>
    <mergeCell ref="K427:L427"/>
    <mergeCell ref="M427:N427"/>
    <mergeCell ref="A428:N428"/>
    <mergeCell ref="A425:B425"/>
    <mergeCell ref="C425:G425"/>
    <mergeCell ref="H425:I425"/>
    <mergeCell ref="K425:L425"/>
    <mergeCell ref="M425:N425"/>
    <mergeCell ref="A426:B426"/>
    <mergeCell ref="C426:G426"/>
    <mergeCell ref="H426:I426"/>
    <mergeCell ref="K426:L426"/>
    <mergeCell ref="M426:N426"/>
    <mergeCell ref="A418:N418"/>
    <mergeCell ref="A422:N422"/>
    <mergeCell ref="A424:B424"/>
    <mergeCell ref="C424:G424"/>
    <mergeCell ref="H424:I424"/>
    <mergeCell ref="K424:L424"/>
    <mergeCell ref="M424:N424"/>
    <mergeCell ref="A415:B415"/>
    <mergeCell ref="C415:G415"/>
    <mergeCell ref="H415:I415"/>
    <mergeCell ref="J415:K415"/>
    <mergeCell ref="L415:N415"/>
    <mergeCell ref="A416:B416"/>
    <mergeCell ref="C416:G416"/>
    <mergeCell ref="H416:I416"/>
    <mergeCell ref="J416:K416"/>
    <mergeCell ref="L416:N416"/>
    <mergeCell ref="A413:B413"/>
    <mergeCell ref="C413:G413"/>
    <mergeCell ref="H413:I413"/>
    <mergeCell ref="J413:K413"/>
    <mergeCell ref="L413:N413"/>
    <mergeCell ref="A414:B414"/>
    <mergeCell ref="C414:G414"/>
    <mergeCell ref="H414:I414"/>
    <mergeCell ref="J414:K414"/>
    <mergeCell ref="L414:N414"/>
    <mergeCell ref="A411:B411"/>
    <mergeCell ref="C411:G411"/>
    <mergeCell ref="H411:I411"/>
    <mergeCell ref="J411:K411"/>
    <mergeCell ref="L411:N411"/>
    <mergeCell ref="A412:B412"/>
    <mergeCell ref="C412:G412"/>
    <mergeCell ref="H412:I412"/>
    <mergeCell ref="J412:K412"/>
    <mergeCell ref="L412:N412"/>
    <mergeCell ref="A409:B409"/>
    <mergeCell ref="C409:G409"/>
    <mergeCell ref="H409:I409"/>
    <mergeCell ref="J409:K409"/>
    <mergeCell ref="L409:N409"/>
    <mergeCell ref="A410:B410"/>
    <mergeCell ref="C410:G410"/>
    <mergeCell ref="H410:I410"/>
    <mergeCell ref="J410:K410"/>
    <mergeCell ref="L410:N410"/>
    <mergeCell ref="A407:B407"/>
    <mergeCell ref="C407:G407"/>
    <mergeCell ref="H407:I407"/>
    <mergeCell ref="J407:K407"/>
    <mergeCell ref="L407:N407"/>
    <mergeCell ref="A408:B408"/>
    <mergeCell ref="C408:G408"/>
    <mergeCell ref="H408:I408"/>
    <mergeCell ref="J408:K408"/>
    <mergeCell ref="L408:N408"/>
    <mergeCell ref="A405:B405"/>
    <mergeCell ref="C405:G405"/>
    <mergeCell ref="H405:I405"/>
    <mergeCell ref="J405:K405"/>
    <mergeCell ref="L405:N405"/>
    <mergeCell ref="A406:B406"/>
    <mergeCell ref="C406:G406"/>
    <mergeCell ref="H406:I406"/>
    <mergeCell ref="J406:K406"/>
    <mergeCell ref="L406:N406"/>
    <mergeCell ref="A401:N401"/>
    <mergeCell ref="A403:B404"/>
    <mergeCell ref="C403:G404"/>
    <mergeCell ref="H403:I404"/>
    <mergeCell ref="J403:K404"/>
    <mergeCell ref="L403:N404"/>
    <mergeCell ref="B396:E396"/>
    <mergeCell ref="F396:H396"/>
    <mergeCell ref="K396:L396"/>
    <mergeCell ref="M396:N396"/>
    <mergeCell ref="B397:E397"/>
    <mergeCell ref="F397:H397"/>
    <mergeCell ref="K397:L397"/>
    <mergeCell ref="M397:N397"/>
    <mergeCell ref="B394:E394"/>
    <mergeCell ref="F394:H394"/>
    <mergeCell ref="K394:L394"/>
    <mergeCell ref="M394:N394"/>
    <mergeCell ref="B395:E395"/>
    <mergeCell ref="F395:H395"/>
    <mergeCell ref="K395:L395"/>
    <mergeCell ref="M395:N395"/>
    <mergeCell ref="B392:E392"/>
    <mergeCell ref="F392:H392"/>
    <mergeCell ref="K392:L392"/>
    <mergeCell ref="M392:N392"/>
    <mergeCell ref="B393:E393"/>
    <mergeCell ref="F393:H393"/>
    <mergeCell ref="K393:L393"/>
    <mergeCell ref="M393:N393"/>
    <mergeCell ref="B390:E390"/>
    <mergeCell ref="F390:H390"/>
    <mergeCell ref="K390:L390"/>
    <mergeCell ref="M390:N390"/>
    <mergeCell ref="B391:E391"/>
    <mergeCell ref="F391:H391"/>
    <mergeCell ref="K391:L391"/>
    <mergeCell ref="M391:N391"/>
    <mergeCell ref="B388:E388"/>
    <mergeCell ref="F388:H388"/>
    <mergeCell ref="K388:L388"/>
    <mergeCell ref="M388:N388"/>
    <mergeCell ref="B389:E389"/>
    <mergeCell ref="F389:H389"/>
    <mergeCell ref="K389:L389"/>
    <mergeCell ref="M389:N389"/>
    <mergeCell ref="B386:E386"/>
    <mergeCell ref="F386:H386"/>
    <mergeCell ref="K386:L386"/>
    <mergeCell ref="M386:N386"/>
    <mergeCell ref="B387:E387"/>
    <mergeCell ref="F387:H387"/>
    <mergeCell ref="K387:L387"/>
    <mergeCell ref="M387:N387"/>
    <mergeCell ref="A376:N376"/>
    <mergeCell ref="A382:N382"/>
    <mergeCell ref="A384:A385"/>
    <mergeCell ref="B384:E385"/>
    <mergeCell ref="F384:H385"/>
    <mergeCell ref="I384:I385"/>
    <mergeCell ref="J384:J385"/>
    <mergeCell ref="K384:L385"/>
    <mergeCell ref="M384:N385"/>
    <mergeCell ref="A374:B374"/>
    <mergeCell ref="C374:G374"/>
    <mergeCell ref="H374:I374"/>
    <mergeCell ref="J374:K374"/>
    <mergeCell ref="L374:N374"/>
    <mergeCell ref="A375:B375"/>
    <mergeCell ref="C375:G375"/>
    <mergeCell ref="H375:I375"/>
    <mergeCell ref="J375:K375"/>
    <mergeCell ref="L375:N375"/>
    <mergeCell ref="A372:B372"/>
    <mergeCell ref="C372:G372"/>
    <mergeCell ref="H372:I372"/>
    <mergeCell ref="J372:K372"/>
    <mergeCell ref="L372:N372"/>
    <mergeCell ref="A373:B373"/>
    <mergeCell ref="C373:G373"/>
    <mergeCell ref="H373:I373"/>
    <mergeCell ref="J373:K373"/>
    <mergeCell ref="L373:N373"/>
    <mergeCell ref="H370:I370"/>
    <mergeCell ref="J370:K370"/>
    <mergeCell ref="L370:N370"/>
    <mergeCell ref="A371:B371"/>
    <mergeCell ref="C371:G371"/>
    <mergeCell ref="H371:I371"/>
    <mergeCell ref="J371:K371"/>
    <mergeCell ref="L371:N371"/>
    <mergeCell ref="H368:I368"/>
    <mergeCell ref="J368:K368"/>
    <mergeCell ref="L368:N368"/>
    <mergeCell ref="H369:I369"/>
    <mergeCell ref="J369:K369"/>
    <mergeCell ref="L369:N369"/>
    <mergeCell ref="A366:B366"/>
    <mergeCell ref="C366:G366"/>
    <mergeCell ref="H366:I366"/>
    <mergeCell ref="J366:K366"/>
    <mergeCell ref="L366:N366"/>
    <mergeCell ref="A367:B367"/>
    <mergeCell ref="C367:G367"/>
    <mergeCell ref="H367:I367"/>
    <mergeCell ref="J367:K367"/>
    <mergeCell ref="L367:N367"/>
    <mergeCell ref="A364:B364"/>
    <mergeCell ref="C364:G364"/>
    <mergeCell ref="H364:I364"/>
    <mergeCell ref="J364:K364"/>
    <mergeCell ref="L364:N364"/>
    <mergeCell ref="A365:B365"/>
    <mergeCell ref="C365:G365"/>
    <mergeCell ref="H365:I365"/>
    <mergeCell ref="J365:K365"/>
    <mergeCell ref="L365:N365"/>
    <mergeCell ref="A361:B362"/>
    <mergeCell ref="C361:G362"/>
    <mergeCell ref="H361:I362"/>
    <mergeCell ref="J361:K362"/>
    <mergeCell ref="L361:N362"/>
    <mergeCell ref="A363:B363"/>
    <mergeCell ref="C363:G363"/>
    <mergeCell ref="H363:I363"/>
    <mergeCell ref="J363:K363"/>
    <mergeCell ref="L363:N363"/>
    <mergeCell ref="A337:H337"/>
    <mergeCell ref="I337:N337"/>
    <mergeCell ref="A338:H338"/>
    <mergeCell ref="I338:N338"/>
    <mergeCell ref="A339:N339"/>
    <mergeCell ref="A358:N358"/>
    <mergeCell ref="A332:N332"/>
    <mergeCell ref="A334:H334"/>
    <mergeCell ref="I334:N334"/>
    <mergeCell ref="A335:H335"/>
    <mergeCell ref="I335:N335"/>
    <mergeCell ref="A336:H336"/>
    <mergeCell ref="I336:N336"/>
    <mergeCell ref="B328:D328"/>
    <mergeCell ref="E328:F328"/>
    <mergeCell ref="G328:H328"/>
    <mergeCell ref="I328:J328"/>
    <mergeCell ref="K328:L328"/>
    <mergeCell ref="M328:N328"/>
    <mergeCell ref="B327:D327"/>
    <mergeCell ref="E327:F327"/>
    <mergeCell ref="G327:H327"/>
    <mergeCell ref="I327:J327"/>
    <mergeCell ref="K327:L327"/>
    <mergeCell ref="M327:N327"/>
    <mergeCell ref="B326:D326"/>
    <mergeCell ref="E326:F326"/>
    <mergeCell ref="G326:H326"/>
    <mergeCell ref="I326:J326"/>
    <mergeCell ref="K326:L326"/>
    <mergeCell ref="M326:N326"/>
    <mergeCell ref="B325:D325"/>
    <mergeCell ref="E325:F325"/>
    <mergeCell ref="G325:H325"/>
    <mergeCell ref="I325:J325"/>
    <mergeCell ref="K325:L325"/>
    <mergeCell ref="M325:N325"/>
    <mergeCell ref="B324:D324"/>
    <mergeCell ref="E324:F324"/>
    <mergeCell ref="G324:H324"/>
    <mergeCell ref="I324:J324"/>
    <mergeCell ref="K324:L324"/>
    <mergeCell ref="M324:N324"/>
    <mergeCell ref="B323:D323"/>
    <mergeCell ref="E323:F323"/>
    <mergeCell ref="G323:H323"/>
    <mergeCell ref="I323:J323"/>
    <mergeCell ref="K323:L323"/>
    <mergeCell ref="M323:N323"/>
    <mergeCell ref="B322:D322"/>
    <mergeCell ref="E322:F322"/>
    <mergeCell ref="G322:H322"/>
    <mergeCell ref="I322:J322"/>
    <mergeCell ref="K322:L322"/>
    <mergeCell ref="M322:N322"/>
    <mergeCell ref="B321:D321"/>
    <mergeCell ref="E321:F321"/>
    <mergeCell ref="G321:H321"/>
    <mergeCell ref="I321:J321"/>
    <mergeCell ref="K321:L321"/>
    <mergeCell ref="M321:N321"/>
    <mergeCell ref="B320:D320"/>
    <mergeCell ref="E320:F320"/>
    <mergeCell ref="G320:H320"/>
    <mergeCell ref="I320:J320"/>
    <mergeCell ref="K320:L320"/>
    <mergeCell ref="M320:N320"/>
    <mergeCell ref="B319:D319"/>
    <mergeCell ref="E319:F319"/>
    <mergeCell ref="G319:H319"/>
    <mergeCell ref="I319:J319"/>
    <mergeCell ref="K319:L319"/>
    <mergeCell ref="M319:N319"/>
    <mergeCell ref="B318:D318"/>
    <mergeCell ref="E318:F318"/>
    <mergeCell ref="G318:H318"/>
    <mergeCell ref="I318:J318"/>
    <mergeCell ref="K318:L318"/>
    <mergeCell ref="M318:N318"/>
    <mergeCell ref="B317:D317"/>
    <mergeCell ref="E317:F317"/>
    <mergeCell ref="G317:H317"/>
    <mergeCell ref="I317:J317"/>
    <mergeCell ref="K317:L317"/>
    <mergeCell ref="M317:N317"/>
    <mergeCell ref="B316:D316"/>
    <mergeCell ref="E316:F316"/>
    <mergeCell ref="G316:H316"/>
    <mergeCell ref="I316:J316"/>
    <mergeCell ref="K316:L316"/>
    <mergeCell ref="M316:N316"/>
    <mergeCell ref="B315:D315"/>
    <mergeCell ref="E315:F315"/>
    <mergeCell ref="G315:H315"/>
    <mergeCell ref="I315:J315"/>
    <mergeCell ref="K315:L315"/>
    <mergeCell ref="M315:N315"/>
    <mergeCell ref="B314:D314"/>
    <mergeCell ref="E314:F314"/>
    <mergeCell ref="G314:H314"/>
    <mergeCell ref="I314:J314"/>
    <mergeCell ref="K314:L314"/>
    <mergeCell ref="M314:N314"/>
    <mergeCell ref="B313:D313"/>
    <mergeCell ref="E313:F313"/>
    <mergeCell ref="G313:H313"/>
    <mergeCell ref="I313:J313"/>
    <mergeCell ref="K313:L313"/>
    <mergeCell ref="M313:N313"/>
    <mergeCell ref="A306:N306"/>
    <mergeCell ref="A309:N309"/>
    <mergeCell ref="A310:C310"/>
    <mergeCell ref="B312:D312"/>
    <mergeCell ref="E312:F312"/>
    <mergeCell ref="G312:H312"/>
    <mergeCell ref="I312:J312"/>
    <mergeCell ref="K312:L312"/>
    <mergeCell ref="M312:N312"/>
    <mergeCell ref="B304:C304"/>
    <mergeCell ref="D304:E304"/>
    <mergeCell ref="F304:G304"/>
    <mergeCell ref="H304:I304"/>
    <mergeCell ref="J304:K304"/>
    <mergeCell ref="M304:N304"/>
    <mergeCell ref="B303:C303"/>
    <mergeCell ref="D303:E303"/>
    <mergeCell ref="F303:G303"/>
    <mergeCell ref="H303:I303"/>
    <mergeCell ref="J303:K303"/>
    <mergeCell ref="M303:N303"/>
    <mergeCell ref="B302:C302"/>
    <mergeCell ref="D302:E302"/>
    <mergeCell ref="F302:G302"/>
    <mergeCell ref="H302:I302"/>
    <mergeCell ref="J302:K302"/>
    <mergeCell ref="M302:N302"/>
    <mergeCell ref="B301:C301"/>
    <mergeCell ref="D301:E301"/>
    <mergeCell ref="F301:G301"/>
    <mergeCell ref="H301:I301"/>
    <mergeCell ref="J301:K301"/>
    <mergeCell ref="M301:N301"/>
    <mergeCell ref="B300:C300"/>
    <mergeCell ref="D300:E300"/>
    <mergeCell ref="F300:G300"/>
    <mergeCell ref="H300:I300"/>
    <mergeCell ref="J300:K300"/>
    <mergeCell ref="M300:N300"/>
    <mergeCell ref="B299:C299"/>
    <mergeCell ref="D299:E299"/>
    <mergeCell ref="F299:G299"/>
    <mergeCell ref="H299:I299"/>
    <mergeCell ref="J299:K299"/>
    <mergeCell ref="M299:N299"/>
    <mergeCell ref="M297:N297"/>
    <mergeCell ref="B298:C298"/>
    <mergeCell ref="D298:E298"/>
    <mergeCell ref="F298:G298"/>
    <mergeCell ref="H298:I298"/>
    <mergeCell ref="J298:K298"/>
    <mergeCell ref="M298:N298"/>
    <mergeCell ref="A296:B296"/>
    <mergeCell ref="B297:C297"/>
    <mergeCell ref="D297:E297"/>
    <mergeCell ref="F297:G297"/>
    <mergeCell ref="H297:I297"/>
    <mergeCell ref="J297:K297"/>
    <mergeCell ref="B294:C294"/>
    <mergeCell ref="D294:E294"/>
    <mergeCell ref="F294:G294"/>
    <mergeCell ref="H294:I294"/>
    <mergeCell ref="J294:K294"/>
    <mergeCell ref="M294:N294"/>
    <mergeCell ref="B293:C293"/>
    <mergeCell ref="D293:E293"/>
    <mergeCell ref="F293:G293"/>
    <mergeCell ref="H293:I293"/>
    <mergeCell ref="J293:K293"/>
    <mergeCell ref="M293:N293"/>
    <mergeCell ref="B292:C292"/>
    <mergeCell ref="D292:E292"/>
    <mergeCell ref="F292:G292"/>
    <mergeCell ref="H292:I292"/>
    <mergeCell ref="J292:K292"/>
    <mergeCell ref="M292:N292"/>
    <mergeCell ref="B291:C291"/>
    <mergeCell ref="D291:E291"/>
    <mergeCell ref="F291:G291"/>
    <mergeCell ref="H291:I291"/>
    <mergeCell ref="J291:K291"/>
    <mergeCell ref="M291:N291"/>
    <mergeCell ref="B290:C290"/>
    <mergeCell ref="D290:E290"/>
    <mergeCell ref="F290:G290"/>
    <mergeCell ref="H290:I290"/>
    <mergeCell ref="J290:K290"/>
    <mergeCell ref="M290:N290"/>
    <mergeCell ref="M288:N288"/>
    <mergeCell ref="B289:C289"/>
    <mergeCell ref="D289:E289"/>
    <mergeCell ref="F289:G289"/>
    <mergeCell ref="H289:I289"/>
    <mergeCell ref="J289:K289"/>
    <mergeCell ref="M289:N289"/>
    <mergeCell ref="A286:B286"/>
    <mergeCell ref="B288:C288"/>
    <mergeCell ref="D288:E288"/>
    <mergeCell ref="F288:G288"/>
    <mergeCell ref="H288:I288"/>
    <mergeCell ref="J288:K288"/>
    <mergeCell ref="B280:D280"/>
    <mergeCell ref="E280:G280"/>
    <mergeCell ref="H280:I280"/>
    <mergeCell ref="J280:K280"/>
    <mergeCell ref="A281:N281"/>
    <mergeCell ref="A285:N285"/>
    <mergeCell ref="B278:D278"/>
    <mergeCell ref="E278:G278"/>
    <mergeCell ref="H278:I278"/>
    <mergeCell ref="J278:K278"/>
    <mergeCell ref="B279:D279"/>
    <mergeCell ref="E279:G279"/>
    <mergeCell ref="H279:I279"/>
    <mergeCell ref="J279:K279"/>
    <mergeCell ref="B276:D276"/>
    <mergeCell ref="E276:G276"/>
    <mergeCell ref="H276:I276"/>
    <mergeCell ref="J276:K276"/>
    <mergeCell ref="B277:D277"/>
    <mergeCell ref="E277:G277"/>
    <mergeCell ref="H277:I277"/>
    <mergeCell ref="J277:K277"/>
    <mergeCell ref="A270:N270"/>
    <mergeCell ref="A273:N273"/>
    <mergeCell ref="B275:D275"/>
    <mergeCell ref="E275:G275"/>
    <mergeCell ref="H275:I275"/>
    <mergeCell ref="J275:K275"/>
    <mergeCell ref="C268:D268"/>
    <mergeCell ref="E268:F268"/>
    <mergeCell ref="G268:H268"/>
    <mergeCell ref="I268:J268"/>
    <mergeCell ref="K268:M268"/>
    <mergeCell ref="A269:G269"/>
    <mergeCell ref="C266:D266"/>
    <mergeCell ref="E266:F266"/>
    <mergeCell ref="G266:H266"/>
    <mergeCell ref="I266:J266"/>
    <mergeCell ref="K266:M266"/>
    <mergeCell ref="C267:D267"/>
    <mergeCell ref="E267:F267"/>
    <mergeCell ref="G267:H267"/>
    <mergeCell ref="I267:J267"/>
    <mergeCell ref="K267:M267"/>
    <mergeCell ref="C264:D264"/>
    <mergeCell ref="E264:F264"/>
    <mergeCell ref="G264:H264"/>
    <mergeCell ref="I264:J264"/>
    <mergeCell ref="K264:M264"/>
    <mergeCell ref="C265:D265"/>
    <mergeCell ref="E265:F265"/>
    <mergeCell ref="G265:H265"/>
    <mergeCell ref="I265:J265"/>
    <mergeCell ref="K265:M265"/>
    <mergeCell ref="B250:H250"/>
    <mergeCell ref="J250:L250"/>
    <mergeCell ref="B251:H251"/>
    <mergeCell ref="J251:L251"/>
    <mergeCell ref="A252:N252"/>
    <mergeCell ref="A262:N262"/>
    <mergeCell ref="B247:H247"/>
    <mergeCell ref="J247:L247"/>
    <mergeCell ref="B248:H248"/>
    <mergeCell ref="J248:L248"/>
    <mergeCell ref="B249:H249"/>
    <mergeCell ref="J249:L249"/>
    <mergeCell ref="B244:H244"/>
    <mergeCell ref="J244:L244"/>
    <mergeCell ref="B245:H245"/>
    <mergeCell ref="J245:L245"/>
    <mergeCell ref="B246:H246"/>
    <mergeCell ref="J246:L246"/>
    <mergeCell ref="B227:F227"/>
    <mergeCell ref="G227:I227"/>
    <mergeCell ref="J227:L227"/>
    <mergeCell ref="A228:N228"/>
    <mergeCell ref="A239:N239"/>
    <mergeCell ref="A242:A243"/>
    <mergeCell ref="B242:H243"/>
    <mergeCell ref="I242:I243"/>
    <mergeCell ref="J242:L243"/>
    <mergeCell ref="B225:F225"/>
    <mergeCell ref="G225:I225"/>
    <mergeCell ref="J225:L225"/>
    <mergeCell ref="B226:F226"/>
    <mergeCell ref="G226:I226"/>
    <mergeCell ref="J226:L226"/>
    <mergeCell ref="B223:F223"/>
    <mergeCell ref="G223:I223"/>
    <mergeCell ref="J223:L223"/>
    <mergeCell ref="B224:F224"/>
    <mergeCell ref="G224:I224"/>
    <mergeCell ref="J224:L224"/>
    <mergeCell ref="A204:N204"/>
    <mergeCell ref="A219:N219"/>
    <mergeCell ref="B221:F221"/>
    <mergeCell ref="G221:I221"/>
    <mergeCell ref="J221:L221"/>
    <mergeCell ref="B222:F222"/>
    <mergeCell ref="G222:I222"/>
    <mergeCell ref="J222:L222"/>
    <mergeCell ref="C202:D202"/>
    <mergeCell ref="E202:F202"/>
    <mergeCell ref="G202:H202"/>
    <mergeCell ref="J202:K202"/>
    <mergeCell ref="M202:N202"/>
    <mergeCell ref="C203:D203"/>
    <mergeCell ref="E203:F203"/>
    <mergeCell ref="G203:H203"/>
    <mergeCell ref="J203:K203"/>
    <mergeCell ref="M203:N203"/>
    <mergeCell ref="C200:D200"/>
    <mergeCell ref="E200:F200"/>
    <mergeCell ref="G200:H200"/>
    <mergeCell ref="J200:K200"/>
    <mergeCell ref="M200:N200"/>
    <mergeCell ref="C201:D201"/>
    <mergeCell ref="E201:F201"/>
    <mergeCell ref="G201:H201"/>
    <mergeCell ref="J201:K201"/>
    <mergeCell ref="M201:N201"/>
    <mergeCell ref="C198:D198"/>
    <mergeCell ref="E198:F198"/>
    <mergeCell ref="G198:H198"/>
    <mergeCell ref="J198:K198"/>
    <mergeCell ref="M198:N198"/>
    <mergeCell ref="C199:D199"/>
    <mergeCell ref="E199:F199"/>
    <mergeCell ref="G199:H199"/>
    <mergeCell ref="J199:K199"/>
    <mergeCell ref="M199:N199"/>
    <mergeCell ref="I195:I196"/>
    <mergeCell ref="J195:K196"/>
    <mergeCell ref="L195:N195"/>
    <mergeCell ref="M196:N196"/>
    <mergeCell ref="C197:D197"/>
    <mergeCell ref="E197:F197"/>
    <mergeCell ref="G197:H197"/>
    <mergeCell ref="J197:K197"/>
    <mergeCell ref="M197:N197"/>
    <mergeCell ref="C179:D179"/>
    <mergeCell ref="E179:F179"/>
    <mergeCell ref="G179:H179"/>
    <mergeCell ref="K179:L179"/>
    <mergeCell ref="A192:N192"/>
    <mergeCell ref="A195:A196"/>
    <mergeCell ref="B195:B196"/>
    <mergeCell ref="C195:D196"/>
    <mergeCell ref="E195:F196"/>
    <mergeCell ref="G195:H196"/>
    <mergeCell ref="C177:D177"/>
    <mergeCell ref="E177:F177"/>
    <mergeCell ref="G177:H177"/>
    <mergeCell ref="K177:L177"/>
    <mergeCell ref="C178:D178"/>
    <mergeCell ref="E178:F178"/>
    <mergeCell ref="G178:H178"/>
    <mergeCell ref="K178:L178"/>
    <mergeCell ref="C175:D175"/>
    <mergeCell ref="E175:F175"/>
    <mergeCell ref="G175:H175"/>
    <mergeCell ref="K175:L175"/>
    <mergeCell ref="E176:F176"/>
    <mergeCell ref="G176:H176"/>
    <mergeCell ref="K176:L176"/>
    <mergeCell ref="C173:D173"/>
    <mergeCell ref="E173:F173"/>
    <mergeCell ref="G173:H173"/>
    <mergeCell ref="K173:L173"/>
    <mergeCell ref="C174:D174"/>
    <mergeCell ref="E174:F174"/>
    <mergeCell ref="G174:H174"/>
    <mergeCell ref="K174:L174"/>
    <mergeCell ref="K170:L170"/>
    <mergeCell ref="C171:D171"/>
    <mergeCell ref="E171:F171"/>
    <mergeCell ref="G171:H171"/>
    <mergeCell ref="K171:L171"/>
    <mergeCell ref="C172:D172"/>
    <mergeCell ref="E172:F172"/>
    <mergeCell ref="G172:H172"/>
    <mergeCell ref="K172:L172"/>
    <mergeCell ref="B158:D158"/>
    <mergeCell ref="E158:H158"/>
    <mergeCell ref="A167:N167"/>
    <mergeCell ref="A169:A170"/>
    <mergeCell ref="B169:B170"/>
    <mergeCell ref="C169:D170"/>
    <mergeCell ref="E169:L169"/>
    <mergeCell ref="M169:N169"/>
    <mergeCell ref="E170:F170"/>
    <mergeCell ref="G170:H170"/>
    <mergeCell ref="B155:D155"/>
    <mergeCell ref="E155:H155"/>
    <mergeCell ref="B156:D156"/>
    <mergeCell ref="E156:H156"/>
    <mergeCell ref="B157:D157"/>
    <mergeCell ref="E157:H157"/>
    <mergeCell ref="B149:D149"/>
    <mergeCell ref="E149:H149"/>
    <mergeCell ref="J149:K149"/>
    <mergeCell ref="B150:D150"/>
    <mergeCell ref="E150:H150"/>
    <mergeCell ref="J150:K150"/>
    <mergeCell ref="B145:D145"/>
    <mergeCell ref="E145:H145"/>
    <mergeCell ref="J145:K145"/>
    <mergeCell ref="B147:D147"/>
    <mergeCell ref="E147:H147"/>
    <mergeCell ref="B148:D148"/>
    <mergeCell ref="E148:H148"/>
    <mergeCell ref="B133:H133"/>
    <mergeCell ref="K133:N133"/>
    <mergeCell ref="B134:H134"/>
    <mergeCell ref="K134:N134"/>
    <mergeCell ref="A139:N139"/>
    <mergeCell ref="A143:A144"/>
    <mergeCell ref="B143:D144"/>
    <mergeCell ref="E143:H144"/>
    <mergeCell ref="I143:I144"/>
    <mergeCell ref="J143:K144"/>
    <mergeCell ref="B130:H130"/>
    <mergeCell ref="K130:N130"/>
    <mergeCell ref="B131:H131"/>
    <mergeCell ref="K131:N131"/>
    <mergeCell ref="B132:H132"/>
    <mergeCell ref="K132:N132"/>
    <mergeCell ref="B129:H129"/>
    <mergeCell ref="K129:N129"/>
    <mergeCell ref="B125:H125"/>
    <mergeCell ref="K125:N125"/>
    <mergeCell ref="B126:H126"/>
    <mergeCell ref="K126:N126"/>
    <mergeCell ref="B128:H128"/>
    <mergeCell ref="K128:N128"/>
    <mergeCell ref="B122:H122"/>
    <mergeCell ref="K122:N122"/>
    <mergeCell ref="B123:H123"/>
    <mergeCell ref="K123:N123"/>
    <mergeCell ref="B124:H124"/>
    <mergeCell ref="K124:N124"/>
    <mergeCell ref="B119:H119"/>
    <mergeCell ref="K119:N119"/>
    <mergeCell ref="B120:H120"/>
    <mergeCell ref="K120:N120"/>
    <mergeCell ref="B121:H121"/>
    <mergeCell ref="K121:N121"/>
    <mergeCell ref="B127:H127"/>
    <mergeCell ref="K127:N127"/>
    <mergeCell ref="B116:H116"/>
    <mergeCell ref="K116:N116"/>
    <mergeCell ref="B117:H117"/>
    <mergeCell ref="K117:N117"/>
    <mergeCell ref="B118:H118"/>
    <mergeCell ref="K118:N118"/>
    <mergeCell ref="B113:H113"/>
    <mergeCell ref="K113:N113"/>
    <mergeCell ref="B114:H114"/>
    <mergeCell ref="K114:N114"/>
    <mergeCell ref="B115:H115"/>
    <mergeCell ref="K115:N115"/>
    <mergeCell ref="B110:H110"/>
    <mergeCell ref="K110:N110"/>
    <mergeCell ref="B111:H111"/>
    <mergeCell ref="K111:N111"/>
    <mergeCell ref="B112:H112"/>
    <mergeCell ref="K112:N112"/>
    <mergeCell ref="B107:H107"/>
    <mergeCell ref="K107:N107"/>
    <mergeCell ref="B108:H108"/>
    <mergeCell ref="K108:N108"/>
    <mergeCell ref="B109:H109"/>
    <mergeCell ref="K109:N109"/>
    <mergeCell ref="B104:H104"/>
    <mergeCell ref="K104:N104"/>
    <mergeCell ref="B105:H105"/>
    <mergeCell ref="K105:N105"/>
    <mergeCell ref="B106:H106"/>
    <mergeCell ref="K106:N106"/>
    <mergeCell ref="B101:H101"/>
    <mergeCell ref="K101:N101"/>
    <mergeCell ref="B102:H102"/>
    <mergeCell ref="K102:N102"/>
    <mergeCell ref="B103:H103"/>
    <mergeCell ref="K103:N103"/>
    <mergeCell ref="B98:H98"/>
    <mergeCell ref="K98:N98"/>
    <mergeCell ref="B99:H99"/>
    <mergeCell ref="K99:N99"/>
    <mergeCell ref="B100:H100"/>
    <mergeCell ref="K100:N100"/>
    <mergeCell ref="B95:H95"/>
    <mergeCell ref="K95:N95"/>
    <mergeCell ref="B96:H96"/>
    <mergeCell ref="K96:N96"/>
    <mergeCell ref="B97:H97"/>
    <mergeCell ref="K97:N97"/>
    <mergeCell ref="B92:H92"/>
    <mergeCell ref="K92:N92"/>
    <mergeCell ref="B93:H93"/>
    <mergeCell ref="K93:N93"/>
    <mergeCell ref="B94:H94"/>
    <mergeCell ref="K94:N94"/>
    <mergeCell ref="B90:H90"/>
    <mergeCell ref="K90:N90"/>
    <mergeCell ref="B91:H91"/>
    <mergeCell ref="K91:N91"/>
    <mergeCell ref="B87:H87"/>
    <mergeCell ref="K87:N87"/>
    <mergeCell ref="B88:H88"/>
    <mergeCell ref="K88:N88"/>
    <mergeCell ref="B89:H89"/>
    <mergeCell ref="K89:N89"/>
    <mergeCell ref="B84:H84"/>
    <mergeCell ref="K84:N84"/>
    <mergeCell ref="B85:H85"/>
    <mergeCell ref="K85:N85"/>
    <mergeCell ref="B86:H86"/>
    <mergeCell ref="K86:N86"/>
    <mergeCell ref="B81:H81"/>
    <mergeCell ref="K81:N81"/>
    <mergeCell ref="B82:H82"/>
    <mergeCell ref="K82:N82"/>
    <mergeCell ref="B83:H83"/>
    <mergeCell ref="K83:N83"/>
    <mergeCell ref="B61:H61"/>
    <mergeCell ref="K61:N61"/>
    <mergeCell ref="A62:N62"/>
    <mergeCell ref="A78:N78"/>
    <mergeCell ref="B80:H80"/>
    <mergeCell ref="K80:N80"/>
    <mergeCell ref="B58:H58"/>
    <mergeCell ref="K58:N58"/>
    <mergeCell ref="B59:H59"/>
    <mergeCell ref="K59:N59"/>
    <mergeCell ref="B60:H60"/>
    <mergeCell ref="K60:N60"/>
    <mergeCell ref="B55:H55"/>
    <mergeCell ref="K55:N55"/>
    <mergeCell ref="B56:H56"/>
    <mergeCell ref="K56:N56"/>
    <mergeCell ref="B57:H57"/>
    <mergeCell ref="K57:N57"/>
    <mergeCell ref="B51:H51"/>
    <mergeCell ref="K51:N51"/>
    <mergeCell ref="B52:H52"/>
    <mergeCell ref="K52:N52"/>
    <mergeCell ref="B54:H54"/>
    <mergeCell ref="K54:N54"/>
    <mergeCell ref="B48:H48"/>
    <mergeCell ref="K48:N48"/>
    <mergeCell ref="B49:H49"/>
    <mergeCell ref="K49:N49"/>
    <mergeCell ref="B50:H50"/>
    <mergeCell ref="K50:N50"/>
    <mergeCell ref="B45:H45"/>
    <mergeCell ref="K45:N45"/>
    <mergeCell ref="B46:H46"/>
    <mergeCell ref="K46:N46"/>
    <mergeCell ref="B47:H47"/>
    <mergeCell ref="K47:N47"/>
    <mergeCell ref="B42:H42"/>
    <mergeCell ref="K42:N42"/>
    <mergeCell ref="B43:H43"/>
    <mergeCell ref="K43:N43"/>
    <mergeCell ref="B44:H44"/>
    <mergeCell ref="K44:N44"/>
    <mergeCell ref="B39:H39"/>
    <mergeCell ref="K39:N39"/>
    <mergeCell ref="B40:H40"/>
    <mergeCell ref="K40:N40"/>
    <mergeCell ref="B41:H41"/>
    <mergeCell ref="K41:N41"/>
    <mergeCell ref="B34:H34"/>
    <mergeCell ref="K34:N34"/>
    <mergeCell ref="A35:N35"/>
    <mergeCell ref="B37:H37"/>
    <mergeCell ref="K37:N37"/>
    <mergeCell ref="B38:H38"/>
    <mergeCell ref="K38:N38"/>
    <mergeCell ref="B31:H31"/>
    <mergeCell ref="K31:N31"/>
    <mergeCell ref="B32:H32"/>
    <mergeCell ref="K32:N32"/>
    <mergeCell ref="B33:H33"/>
    <mergeCell ref="K33:N33"/>
    <mergeCell ref="B28:H28"/>
    <mergeCell ref="K28:N28"/>
    <mergeCell ref="B29:H29"/>
    <mergeCell ref="K29:N29"/>
    <mergeCell ref="B30:H30"/>
    <mergeCell ref="K30:N30"/>
    <mergeCell ref="B25:H25"/>
    <mergeCell ref="K25:N25"/>
    <mergeCell ref="B26:H26"/>
    <mergeCell ref="K26:N26"/>
    <mergeCell ref="B27:H27"/>
    <mergeCell ref="K27:N27"/>
    <mergeCell ref="A1:N1"/>
    <mergeCell ref="A2:N2"/>
    <mergeCell ref="A3:N3"/>
    <mergeCell ref="A4:N4"/>
    <mergeCell ref="A5:N5"/>
    <mergeCell ref="A9:N9"/>
    <mergeCell ref="A20:N20"/>
    <mergeCell ref="B22:H22"/>
    <mergeCell ref="K22:N22"/>
    <mergeCell ref="B23:H23"/>
    <mergeCell ref="K23:N23"/>
    <mergeCell ref="B24:H24"/>
    <mergeCell ref="K24:N24"/>
    <mergeCell ref="B16:H16"/>
    <mergeCell ref="K16:N16"/>
    <mergeCell ref="B17:H17"/>
    <mergeCell ref="K17:N17"/>
    <mergeCell ref="K18:N18"/>
    <mergeCell ref="A19:E19"/>
    <mergeCell ref="A11:N11"/>
    <mergeCell ref="B13:H13"/>
    <mergeCell ref="K13:N13"/>
    <mergeCell ref="B14:H14"/>
    <mergeCell ref="K14:N14"/>
    <mergeCell ref="B15:H15"/>
    <mergeCell ref="K15:N15"/>
    <mergeCell ref="A712:H712"/>
    <mergeCell ref="I712:K712"/>
    <mergeCell ref="A713:N713"/>
    <mergeCell ref="A707:H707"/>
    <mergeCell ref="I707:K707"/>
    <mergeCell ref="A708:H708"/>
    <mergeCell ref="I708:K708"/>
    <mergeCell ref="A709:H709"/>
    <mergeCell ref="I709:K709"/>
    <mergeCell ref="A710:H710"/>
    <mergeCell ref="I710:K710"/>
    <mergeCell ref="A711:H711"/>
    <mergeCell ref="I711:K711"/>
    <mergeCell ref="A701:H701"/>
    <mergeCell ref="I701:K701"/>
    <mergeCell ref="A703:H703"/>
    <mergeCell ref="I703:K703"/>
    <mergeCell ref="A704:H704"/>
    <mergeCell ref="I704:K704"/>
    <mergeCell ref="A705:H705"/>
    <mergeCell ref="I705:K705"/>
    <mergeCell ref="A706:H706"/>
    <mergeCell ref="I706:K706"/>
    <mergeCell ref="A697:H697"/>
    <mergeCell ref="I697:K697"/>
    <mergeCell ref="A698:H698"/>
    <mergeCell ref="I698:K698"/>
    <mergeCell ref="A699:H699"/>
    <mergeCell ref="I699:K699"/>
    <mergeCell ref="A700:H700"/>
    <mergeCell ref="I700:K700"/>
    <mergeCell ref="A691:H691"/>
    <mergeCell ref="I691:K691"/>
    <mergeCell ref="A692:H692"/>
    <mergeCell ref="I692:K692"/>
    <mergeCell ref="A693:H693"/>
    <mergeCell ref="I693:K693"/>
    <mergeCell ref="A694:H694"/>
    <mergeCell ref="I694:K694"/>
    <mergeCell ref="A695:H695"/>
    <mergeCell ref="I695:K695"/>
    <mergeCell ref="A688:H688"/>
    <mergeCell ref="I688:K688"/>
    <mergeCell ref="A689:H689"/>
    <mergeCell ref="I689:K689"/>
    <mergeCell ref="A690:H690"/>
    <mergeCell ref="I690:K690"/>
    <mergeCell ref="A681:H681"/>
    <mergeCell ref="I681:K681"/>
    <mergeCell ref="A682:H682"/>
    <mergeCell ref="I682:K682"/>
    <mergeCell ref="A683:H683"/>
    <mergeCell ref="I683:K683"/>
    <mergeCell ref="A684:H684"/>
    <mergeCell ref="I684:K684"/>
    <mergeCell ref="A685:H685"/>
    <mergeCell ref="I685:K685"/>
    <mergeCell ref="A696:H696"/>
    <mergeCell ref="I696:K696"/>
    <mergeCell ref="A686:H686"/>
    <mergeCell ref="I686:K686"/>
    <mergeCell ref="A687:H687"/>
    <mergeCell ref="I687:K687"/>
    <mergeCell ref="A675:K675"/>
    <mergeCell ref="A676:K676"/>
    <mergeCell ref="A677:H677"/>
    <mergeCell ref="I677:K677"/>
    <mergeCell ref="A678:H678"/>
    <mergeCell ref="I678:K678"/>
    <mergeCell ref="A679:H679"/>
    <mergeCell ref="A680:H680"/>
    <mergeCell ref="I680:K680"/>
    <mergeCell ref="A649:K649"/>
    <mergeCell ref="A650:K650"/>
    <mergeCell ref="A651:K651"/>
    <mergeCell ref="A652:K652"/>
    <mergeCell ref="A653:H653"/>
    <mergeCell ref="I653:K653"/>
    <mergeCell ref="A654:H654"/>
    <mergeCell ref="I654:K654"/>
    <mergeCell ref="A655:H655"/>
    <mergeCell ref="A656:H656"/>
    <mergeCell ref="I656:K656"/>
    <mergeCell ref="A657:H657"/>
    <mergeCell ref="I657:K657"/>
    <mergeCell ref="A658:H658"/>
    <mergeCell ref="I658:K658"/>
    <mergeCell ref="A659:H659"/>
    <mergeCell ref="I659:K659"/>
    <mergeCell ref="A660:H660"/>
    <mergeCell ref="I660:K660"/>
    <mergeCell ref="A661:H661"/>
    <mergeCell ref="I661:K661"/>
    <mergeCell ref="A662:H662"/>
    <mergeCell ref="I662:K662"/>
    <mergeCell ref="A663:H663"/>
    <mergeCell ref="A664:H664"/>
    <mergeCell ref="I664:K664"/>
    <mergeCell ref="A665:H665"/>
    <mergeCell ref="I665:K665"/>
    <mergeCell ref="A666:H666"/>
    <mergeCell ref="I666:K666"/>
    <mergeCell ref="A667:H667"/>
    <mergeCell ref="I667:K667"/>
    <mergeCell ref="A669:H669"/>
    <mergeCell ref="I669:K669"/>
    <mergeCell ref="A670:N670"/>
    <mergeCell ref="A673:K673"/>
    <mergeCell ref="A674:K674"/>
  </mergeCells>
  <dataValidations count="1">
    <dataValidation allowBlank="1" showInputMessage="1" showErrorMessage="1" sqref="A456:B456 E456 I456:K456 M456 G456"/>
  </dataValidations>
  <pageMargins left="0.51181102362204722" right="0.31496062992125984" top="0.43307086614173229" bottom="0.47244094488188981" header="0.31496062992125984" footer="0.31496062992125984"/>
  <pageSetup scale="90" orientation="landscape" verticalDpi="0" r:id="rId1"/>
  <headerFooter>
    <oddFooter>&amp;R&amp;"Arial,Normal"&amp;10&amp;P/&amp;N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workbookViewId="0">
      <selection activeCell="N233" sqref="N233"/>
    </sheetView>
  </sheetViews>
  <sheetFormatPr baseColWidth="10" defaultRowHeight="15" x14ac:dyDescent="0.25"/>
  <cols>
    <col min="1" max="1" width="11.42578125" customWidth="1"/>
    <col min="2" max="2" width="19.28515625" customWidth="1"/>
    <col min="3" max="3" width="6.7109375" customWidth="1"/>
    <col min="4" max="4" width="8.28515625" customWidth="1"/>
    <col min="5" max="5" width="6.7109375" customWidth="1"/>
    <col min="6" max="6" width="8.7109375" customWidth="1"/>
    <col min="7" max="7" width="6.7109375" customWidth="1"/>
    <col min="8" max="8" width="8.7109375" customWidth="1"/>
    <col min="9" max="10" width="15.7109375" customWidth="1"/>
    <col min="11" max="11" width="7.140625" customWidth="1"/>
    <col min="12" max="12" width="8.7109375" customWidth="1"/>
    <col min="13" max="13" width="8.28515625" customWidth="1"/>
  </cols>
  <sheetData>
    <row r="1" spans="1:14" s="1" customFormat="1" x14ac:dyDescent="0.25">
      <c r="A1" s="441" t="s">
        <v>0</v>
      </c>
      <c r="B1" s="441"/>
      <c r="C1" s="441"/>
      <c r="D1" s="441"/>
      <c r="E1" s="441"/>
      <c r="F1" s="441"/>
      <c r="G1" s="441"/>
      <c r="H1" s="441"/>
      <c r="I1" s="441"/>
      <c r="J1" s="441"/>
      <c r="K1" s="441"/>
      <c r="L1" s="441"/>
      <c r="M1" s="441"/>
      <c r="N1" s="441"/>
    </row>
    <row r="2" spans="1:14" s="1" customFormat="1" x14ac:dyDescent="0.25">
      <c r="A2" s="441" t="s">
        <v>78</v>
      </c>
      <c r="B2" s="441"/>
      <c r="C2" s="441"/>
      <c r="D2" s="441"/>
      <c r="E2" s="441"/>
      <c r="F2" s="441"/>
      <c r="G2" s="441"/>
      <c r="H2" s="441"/>
      <c r="I2" s="441"/>
      <c r="J2" s="441"/>
      <c r="K2" s="441"/>
      <c r="L2" s="441"/>
      <c r="M2" s="441"/>
      <c r="N2" s="441"/>
    </row>
    <row r="3" spans="1:14" s="1" customFormat="1" x14ac:dyDescent="0.25">
      <c r="A3" s="442" t="s">
        <v>650</v>
      </c>
      <c r="B3" s="442"/>
      <c r="C3" s="442"/>
      <c r="D3" s="442"/>
      <c r="E3" s="442"/>
      <c r="F3" s="442"/>
      <c r="G3" s="442"/>
      <c r="H3" s="442"/>
      <c r="I3" s="442"/>
      <c r="J3" s="442"/>
      <c r="K3" s="442"/>
      <c r="L3" s="442"/>
      <c r="M3" s="442"/>
      <c r="N3" s="442"/>
    </row>
    <row r="4" spans="1:14" s="1" customFormat="1" x14ac:dyDescent="0.25">
      <c r="A4" s="442" t="s">
        <v>656</v>
      </c>
      <c r="B4" s="442"/>
      <c r="C4" s="442"/>
      <c r="D4" s="442"/>
      <c r="E4" s="442"/>
      <c r="F4" s="442"/>
      <c r="G4" s="442"/>
      <c r="H4" s="442"/>
      <c r="I4" s="442"/>
      <c r="J4" s="442"/>
      <c r="K4" s="442"/>
      <c r="L4" s="442"/>
      <c r="M4" s="442"/>
      <c r="N4" s="442"/>
    </row>
    <row r="5" spans="1:14" s="1" customFormat="1" ht="35.25" customHeight="1" x14ac:dyDescent="0.25">
      <c r="A5" s="441" t="s">
        <v>515</v>
      </c>
      <c r="B5" s="441"/>
      <c r="C5" s="441"/>
      <c r="D5" s="441"/>
      <c r="E5" s="441"/>
      <c r="F5" s="441"/>
      <c r="G5" s="441"/>
      <c r="H5" s="441"/>
      <c r="I5" s="441"/>
      <c r="J5" s="441"/>
      <c r="K5" s="441"/>
      <c r="L5" s="441"/>
      <c r="M5" s="441"/>
      <c r="N5" s="441"/>
    </row>
    <row r="6" spans="1:14" s="1" customFormat="1" ht="11.25" customHeight="1" x14ac:dyDescent="0.25"/>
    <row r="7" spans="1:14" x14ac:dyDescent="0.25">
      <c r="A7" s="729" t="s">
        <v>516</v>
      </c>
      <c r="B7" s="729"/>
      <c r="C7" s="729"/>
      <c r="D7" s="729"/>
      <c r="E7" s="729"/>
      <c r="F7" s="729"/>
      <c r="G7" s="729"/>
      <c r="H7" s="729"/>
      <c r="I7" s="729"/>
      <c r="J7" s="729"/>
      <c r="K7" s="729"/>
      <c r="L7" s="729"/>
      <c r="M7" s="729"/>
      <c r="N7" s="729"/>
    </row>
    <row r="9" spans="1:14" x14ac:dyDescent="0.25">
      <c r="A9" s="42" t="s">
        <v>517</v>
      </c>
    </row>
    <row r="10" spans="1:14" x14ac:dyDescent="0.25">
      <c r="H10" s="42" t="s">
        <v>524</v>
      </c>
    </row>
    <row r="11" spans="1:14" x14ac:dyDescent="0.25">
      <c r="B11" t="s">
        <v>518</v>
      </c>
      <c r="H11" s="1033" t="s">
        <v>525</v>
      </c>
      <c r="I11" s="1033"/>
      <c r="J11" s="1033"/>
      <c r="K11" s="1033"/>
      <c r="L11" s="1033"/>
      <c r="M11" s="1033"/>
      <c r="N11" s="1033"/>
    </row>
    <row r="12" spans="1:14" x14ac:dyDescent="0.25">
      <c r="B12" t="s">
        <v>519</v>
      </c>
      <c r="H12" s="1033"/>
      <c r="I12" s="1033"/>
      <c r="J12" s="1033"/>
      <c r="K12" s="1033"/>
      <c r="L12" s="1033"/>
      <c r="M12" s="1033"/>
      <c r="N12" s="1033"/>
    </row>
    <row r="13" spans="1:14" x14ac:dyDescent="0.25">
      <c r="B13" t="s">
        <v>520</v>
      </c>
      <c r="H13" t="s">
        <v>526</v>
      </c>
    </row>
    <row r="14" spans="1:14" x14ac:dyDescent="0.25">
      <c r="B14" t="s">
        <v>521</v>
      </c>
      <c r="H14" t="s">
        <v>527</v>
      </c>
    </row>
    <row r="15" spans="1:14" x14ac:dyDescent="0.25">
      <c r="B15" s="1034" t="s">
        <v>522</v>
      </c>
      <c r="C15" s="1034"/>
      <c r="D15" s="1034"/>
      <c r="E15" s="1034"/>
    </row>
    <row r="16" spans="1:14" x14ac:dyDescent="0.25">
      <c r="B16" t="s">
        <v>523</v>
      </c>
    </row>
    <row r="17" spans="1:14" ht="8.25" customHeight="1" x14ac:dyDescent="0.25"/>
    <row r="18" spans="1:14" x14ac:dyDescent="0.25">
      <c r="A18" s="1035" t="s">
        <v>655</v>
      </c>
      <c r="B18" s="1035"/>
      <c r="C18" s="1035"/>
    </row>
    <row r="19" spans="1:14" ht="24" customHeight="1" x14ac:dyDescent="0.25">
      <c r="A19" s="204" t="s">
        <v>528</v>
      </c>
      <c r="B19" s="205" t="s">
        <v>529</v>
      </c>
      <c r="C19" s="1025" t="s">
        <v>530</v>
      </c>
      <c r="D19" s="1025"/>
      <c r="E19" s="1025"/>
      <c r="F19" s="1025"/>
      <c r="G19" s="1025"/>
      <c r="H19" s="1025"/>
      <c r="I19" s="1025" t="s">
        <v>531</v>
      </c>
      <c r="J19" s="1025"/>
      <c r="K19" s="1025"/>
      <c r="L19" s="1025" t="s">
        <v>532</v>
      </c>
      <c r="M19" s="1025"/>
      <c r="N19" s="1025"/>
    </row>
    <row r="20" spans="1:14" ht="15.75" x14ac:dyDescent="0.25">
      <c r="A20" s="198"/>
      <c r="B20" s="1026" t="s">
        <v>533</v>
      </c>
      <c r="C20" s="1026"/>
      <c r="D20" s="1026"/>
      <c r="E20" s="1026"/>
      <c r="F20" s="1026"/>
      <c r="G20" s="1026"/>
      <c r="H20" s="1026"/>
      <c r="I20" s="1027"/>
      <c r="J20" s="1027"/>
      <c r="K20" s="1027"/>
      <c r="L20" s="1028">
        <f>L21+L120+L133</f>
        <v>469463804.27000004</v>
      </c>
      <c r="M20" s="1028"/>
      <c r="N20" s="1028"/>
    </row>
    <row r="21" spans="1:14" x14ac:dyDescent="0.25">
      <c r="A21" s="198"/>
      <c r="B21" s="199"/>
      <c r="C21" s="1029" t="s">
        <v>534</v>
      </c>
      <c r="D21" s="1030"/>
      <c r="E21" s="1030"/>
      <c r="F21" s="1030"/>
      <c r="G21" s="1030"/>
      <c r="H21" s="1031"/>
      <c r="I21" s="1032"/>
      <c r="J21" s="1032"/>
      <c r="K21" s="1032"/>
      <c r="L21" s="1036">
        <f>SUM(L22:L117)</f>
        <v>136204212.09000003</v>
      </c>
      <c r="M21" s="1036"/>
      <c r="N21" s="1036"/>
    </row>
    <row r="22" spans="1:14" x14ac:dyDescent="0.25">
      <c r="A22" s="200">
        <v>1</v>
      </c>
      <c r="B22" s="201">
        <v>35625</v>
      </c>
      <c r="C22" s="1037" t="s">
        <v>535</v>
      </c>
      <c r="D22" s="1037"/>
      <c r="E22" s="1037"/>
      <c r="F22" s="1037"/>
      <c r="G22" s="1037"/>
      <c r="H22" s="1037"/>
      <c r="I22" s="1023" t="s">
        <v>536</v>
      </c>
      <c r="J22" s="1023"/>
      <c r="K22" s="1023"/>
      <c r="L22" s="1024">
        <v>31831930.82</v>
      </c>
      <c r="M22" s="1024"/>
      <c r="N22" s="1024"/>
    </row>
    <row r="23" spans="1:14" ht="15.75" x14ac:dyDescent="0.25">
      <c r="A23" s="200">
        <f t="shared" ref="A23:A85" si="0">A22+1</f>
        <v>2</v>
      </c>
      <c r="B23" s="202">
        <v>39700</v>
      </c>
      <c r="C23" s="1022" t="s">
        <v>535</v>
      </c>
      <c r="D23" s="1022"/>
      <c r="E23" s="1022"/>
      <c r="F23" s="1022"/>
      <c r="G23" s="1022"/>
      <c r="H23" s="1022"/>
      <c r="I23" s="1023" t="s">
        <v>536</v>
      </c>
      <c r="J23" s="1023"/>
      <c r="K23" s="1023"/>
      <c r="L23" s="1024">
        <v>3647549.78</v>
      </c>
      <c r="M23" s="1024"/>
      <c r="N23" s="1024"/>
    </row>
    <row r="24" spans="1:14" ht="15.75" x14ac:dyDescent="0.25">
      <c r="A24" s="200">
        <f t="shared" si="0"/>
        <v>3</v>
      </c>
      <c r="B24" s="202">
        <v>38790</v>
      </c>
      <c r="C24" s="1022" t="s">
        <v>537</v>
      </c>
      <c r="D24" s="1022"/>
      <c r="E24" s="1022"/>
      <c r="F24" s="1022"/>
      <c r="G24" s="1022"/>
      <c r="H24" s="1022"/>
      <c r="I24" s="1023" t="s">
        <v>536</v>
      </c>
      <c r="J24" s="1023"/>
      <c r="K24" s="1023"/>
      <c r="L24" s="1038">
        <v>2878076.09</v>
      </c>
      <c r="M24" s="1038"/>
      <c r="N24" s="1038"/>
    </row>
    <row r="25" spans="1:14" ht="15.75" x14ac:dyDescent="0.25">
      <c r="A25" s="200">
        <f t="shared" si="0"/>
        <v>4</v>
      </c>
      <c r="B25" s="202">
        <v>39398</v>
      </c>
      <c r="C25" s="1022" t="s">
        <v>535</v>
      </c>
      <c r="D25" s="1022"/>
      <c r="E25" s="1022"/>
      <c r="F25" s="1022"/>
      <c r="G25" s="1022"/>
      <c r="H25" s="1022"/>
      <c r="I25" s="1023" t="s">
        <v>538</v>
      </c>
      <c r="J25" s="1023"/>
      <c r="K25" s="1023"/>
      <c r="L25" s="1024">
        <v>792480.94</v>
      </c>
      <c r="M25" s="1024"/>
      <c r="N25" s="1024"/>
    </row>
    <row r="26" spans="1:14" ht="15.75" x14ac:dyDescent="0.25">
      <c r="A26" s="200">
        <f t="shared" si="0"/>
        <v>5</v>
      </c>
      <c r="B26" s="202">
        <v>39766</v>
      </c>
      <c r="C26" s="1022" t="s">
        <v>535</v>
      </c>
      <c r="D26" s="1022"/>
      <c r="E26" s="1022"/>
      <c r="F26" s="1022"/>
      <c r="G26" s="1022"/>
      <c r="H26" s="1022"/>
      <c r="I26" s="1023" t="s">
        <v>538</v>
      </c>
      <c r="J26" s="1023"/>
      <c r="K26" s="1023"/>
      <c r="L26" s="1024">
        <v>610750.39</v>
      </c>
      <c r="M26" s="1024"/>
      <c r="N26" s="1024"/>
    </row>
    <row r="27" spans="1:14" ht="15.75" x14ac:dyDescent="0.25">
      <c r="A27" s="200">
        <f t="shared" si="0"/>
        <v>6</v>
      </c>
      <c r="B27" s="202">
        <v>39660</v>
      </c>
      <c r="C27" s="1022" t="s">
        <v>535</v>
      </c>
      <c r="D27" s="1022"/>
      <c r="E27" s="1022"/>
      <c r="F27" s="1022"/>
      <c r="G27" s="1022"/>
      <c r="H27" s="1022"/>
      <c r="I27" s="1023" t="s">
        <v>539</v>
      </c>
      <c r="J27" s="1023"/>
      <c r="K27" s="1023"/>
      <c r="L27" s="1024">
        <v>42180</v>
      </c>
      <c r="M27" s="1024"/>
      <c r="N27" s="1024"/>
    </row>
    <row r="28" spans="1:14" ht="15.75" x14ac:dyDescent="0.25">
      <c r="A28" s="200">
        <f t="shared" si="0"/>
        <v>7</v>
      </c>
      <c r="B28" s="202">
        <v>39829</v>
      </c>
      <c r="C28" s="1022" t="s">
        <v>535</v>
      </c>
      <c r="D28" s="1022"/>
      <c r="E28" s="1022"/>
      <c r="F28" s="1022"/>
      <c r="G28" s="1022"/>
      <c r="H28" s="1022"/>
      <c r="I28" s="1023" t="s">
        <v>538</v>
      </c>
      <c r="J28" s="1023"/>
      <c r="K28" s="1023"/>
      <c r="L28" s="1024">
        <v>1252702.8</v>
      </c>
      <c r="M28" s="1024"/>
      <c r="N28" s="1024"/>
    </row>
    <row r="29" spans="1:14" ht="15.75" x14ac:dyDescent="0.25">
      <c r="A29" s="200">
        <f t="shared" si="0"/>
        <v>8</v>
      </c>
      <c r="B29" s="202">
        <v>43637</v>
      </c>
      <c r="C29" s="1022" t="s">
        <v>535</v>
      </c>
      <c r="D29" s="1022"/>
      <c r="E29" s="1022"/>
      <c r="F29" s="1022"/>
      <c r="G29" s="1022"/>
      <c r="H29" s="1022"/>
      <c r="I29" s="1023" t="s">
        <v>540</v>
      </c>
      <c r="J29" s="1023"/>
      <c r="K29" s="1023"/>
      <c r="L29" s="1024">
        <v>134107</v>
      </c>
      <c r="M29" s="1024"/>
      <c r="N29" s="1024"/>
    </row>
    <row r="30" spans="1:14" ht="15.75" x14ac:dyDescent="0.25">
      <c r="A30" s="200">
        <f t="shared" si="0"/>
        <v>9</v>
      </c>
      <c r="B30" s="202">
        <v>41234</v>
      </c>
      <c r="C30" s="1022" t="s">
        <v>535</v>
      </c>
      <c r="D30" s="1022"/>
      <c r="E30" s="1022"/>
      <c r="F30" s="1022"/>
      <c r="G30" s="1022"/>
      <c r="H30" s="1022"/>
      <c r="I30" s="1023" t="s">
        <v>538</v>
      </c>
      <c r="J30" s="1023"/>
      <c r="K30" s="1023"/>
      <c r="L30" s="1024">
        <v>1119752</v>
      </c>
      <c r="M30" s="1024"/>
      <c r="N30" s="1024"/>
    </row>
    <row r="31" spans="1:14" ht="15.75" x14ac:dyDescent="0.25">
      <c r="A31" s="200">
        <f t="shared" si="0"/>
        <v>10</v>
      </c>
      <c r="B31" s="202">
        <v>41186</v>
      </c>
      <c r="C31" s="1022" t="s">
        <v>535</v>
      </c>
      <c r="D31" s="1022"/>
      <c r="E31" s="1022"/>
      <c r="F31" s="1022"/>
      <c r="G31" s="1022"/>
      <c r="H31" s="1022"/>
      <c r="I31" s="1023" t="s">
        <v>538</v>
      </c>
      <c r="J31" s="1023"/>
      <c r="K31" s="1023"/>
      <c r="L31" s="1024">
        <v>293750</v>
      </c>
      <c r="M31" s="1024"/>
      <c r="N31" s="1024"/>
    </row>
    <row r="32" spans="1:14" x14ac:dyDescent="0.25">
      <c r="A32" s="200">
        <f>A31+1</f>
        <v>11</v>
      </c>
      <c r="B32" s="202">
        <v>41701</v>
      </c>
      <c r="C32" s="1039" t="s">
        <v>535</v>
      </c>
      <c r="D32" s="1039"/>
      <c r="E32" s="1039"/>
      <c r="F32" s="1039"/>
      <c r="G32" s="1039"/>
      <c r="H32" s="1039"/>
      <c r="I32" s="1023" t="s">
        <v>541</v>
      </c>
      <c r="J32" s="1023"/>
      <c r="K32" s="1023"/>
      <c r="L32" s="1024">
        <v>300000</v>
      </c>
      <c r="M32" s="1024"/>
      <c r="N32" s="1024"/>
    </row>
    <row r="33" spans="1:14" ht="15.75" x14ac:dyDescent="0.25">
      <c r="A33" s="200">
        <f t="shared" si="0"/>
        <v>12</v>
      </c>
      <c r="B33" s="202">
        <v>42487</v>
      </c>
      <c r="C33" s="1022" t="s">
        <v>535</v>
      </c>
      <c r="D33" s="1022"/>
      <c r="E33" s="1022"/>
      <c r="F33" s="1022"/>
      <c r="G33" s="1022"/>
      <c r="H33" s="1022"/>
      <c r="I33" s="1023" t="s">
        <v>538</v>
      </c>
      <c r="J33" s="1023"/>
      <c r="K33" s="1023"/>
      <c r="L33" s="1024">
        <v>331815.32</v>
      </c>
      <c r="M33" s="1024"/>
      <c r="N33" s="1024"/>
    </row>
    <row r="34" spans="1:14" ht="15.75" x14ac:dyDescent="0.25">
      <c r="A34" s="200">
        <f t="shared" si="0"/>
        <v>13</v>
      </c>
      <c r="B34" s="202">
        <v>42502</v>
      </c>
      <c r="C34" s="1022" t="s">
        <v>535</v>
      </c>
      <c r="D34" s="1022"/>
      <c r="E34" s="1022"/>
      <c r="F34" s="1022"/>
      <c r="G34" s="1022"/>
      <c r="H34" s="1022"/>
      <c r="I34" s="1023" t="s">
        <v>538</v>
      </c>
      <c r="J34" s="1023"/>
      <c r="K34" s="1023"/>
      <c r="L34" s="1024">
        <v>167783</v>
      </c>
      <c r="M34" s="1024"/>
      <c r="N34" s="1024"/>
    </row>
    <row r="35" spans="1:14" ht="15.75" x14ac:dyDescent="0.25">
      <c r="A35" s="200">
        <f t="shared" si="0"/>
        <v>14</v>
      </c>
      <c r="B35" s="203" t="s">
        <v>542</v>
      </c>
      <c r="C35" s="1022" t="s">
        <v>535</v>
      </c>
      <c r="D35" s="1022"/>
      <c r="E35" s="1022"/>
      <c r="F35" s="1022"/>
      <c r="G35" s="1022"/>
      <c r="H35" s="1022"/>
      <c r="I35" s="1023" t="s">
        <v>543</v>
      </c>
      <c r="J35" s="1023"/>
      <c r="K35" s="1023"/>
      <c r="L35" s="1024">
        <v>350000</v>
      </c>
      <c r="M35" s="1024"/>
      <c r="N35" s="1024"/>
    </row>
    <row r="36" spans="1:14" ht="15.75" x14ac:dyDescent="0.25">
      <c r="A36" s="200">
        <f t="shared" si="0"/>
        <v>15</v>
      </c>
      <c r="B36" s="202">
        <v>41787</v>
      </c>
      <c r="C36" s="1022" t="s">
        <v>544</v>
      </c>
      <c r="D36" s="1022"/>
      <c r="E36" s="1022"/>
      <c r="F36" s="1022"/>
      <c r="G36" s="1022"/>
      <c r="H36" s="1022"/>
      <c r="I36" s="1023" t="s">
        <v>538</v>
      </c>
      <c r="J36" s="1023"/>
      <c r="K36" s="1023"/>
      <c r="L36" s="1024">
        <v>351120.6</v>
      </c>
      <c r="M36" s="1024"/>
      <c r="N36" s="1024"/>
    </row>
    <row r="37" spans="1:14" ht="15.75" x14ac:dyDescent="0.25">
      <c r="A37" s="200">
        <f t="shared" si="0"/>
        <v>16</v>
      </c>
      <c r="B37" s="202">
        <v>41283</v>
      </c>
      <c r="C37" s="1022" t="s">
        <v>544</v>
      </c>
      <c r="D37" s="1022"/>
      <c r="E37" s="1022"/>
      <c r="F37" s="1022"/>
      <c r="G37" s="1022"/>
      <c r="H37" s="1022"/>
      <c r="I37" s="1023" t="s">
        <v>545</v>
      </c>
      <c r="J37" s="1023"/>
      <c r="K37" s="1023"/>
      <c r="L37" s="1024">
        <v>312392</v>
      </c>
      <c r="M37" s="1024"/>
      <c r="N37" s="1024"/>
    </row>
    <row r="38" spans="1:14" ht="15.75" x14ac:dyDescent="0.25">
      <c r="A38" s="200">
        <f t="shared" si="0"/>
        <v>17</v>
      </c>
      <c r="B38" s="202">
        <v>39747</v>
      </c>
      <c r="C38" s="1022" t="s">
        <v>544</v>
      </c>
      <c r="D38" s="1022"/>
      <c r="E38" s="1022"/>
      <c r="F38" s="1022"/>
      <c r="G38" s="1022"/>
      <c r="H38" s="1022"/>
      <c r="I38" s="1023" t="s">
        <v>545</v>
      </c>
      <c r="J38" s="1023"/>
      <c r="K38" s="1023"/>
      <c r="L38" s="1024">
        <v>15700</v>
      </c>
      <c r="M38" s="1024"/>
      <c r="N38" s="1024"/>
    </row>
    <row r="39" spans="1:14" ht="25.5" x14ac:dyDescent="0.25">
      <c r="A39" s="204" t="s">
        <v>528</v>
      </c>
      <c r="B39" s="205" t="s">
        <v>529</v>
      </c>
      <c r="C39" s="1025" t="s">
        <v>530</v>
      </c>
      <c r="D39" s="1025"/>
      <c r="E39" s="1025"/>
      <c r="F39" s="1025"/>
      <c r="G39" s="1025"/>
      <c r="H39" s="1025"/>
      <c r="I39" s="1025" t="s">
        <v>531</v>
      </c>
      <c r="J39" s="1025"/>
      <c r="K39" s="1025"/>
      <c r="L39" s="1025" t="s">
        <v>532</v>
      </c>
      <c r="M39" s="1025"/>
      <c r="N39" s="1025"/>
    </row>
    <row r="40" spans="1:14" x14ac:dyDescent="0.25">
      <c r="A40" s="200">
        <f>A38+1</f>
        <v>18</v>
      </c>
      <c r="B40" s="202">
        <v>40557</v>
      </c>
      <c r="C40" s="1039" t="s">
        <v>544</v>
      </c>
      <c r="D40" s="1039"/>
      <c r="E40" s="1039"/>
      <c r="F40" s="1039"/>
      <c r="G40" s="1039"/>
      <c r="H40" s="1039"/>
      <c r="I40" s="1023" t="s">
        <v>546</v>
      </c>
      <c r="J40" s="1023"/>
      <c r="K40" s="1023"/>
      <c r="L40" s="1024">
        <v>1750000</v>
      </c>
      <c r="M40" s="1024"/>
      <c r="N40" s="1024"/>
    </row>
    <row r="41" spans="1:14" x14ac:dyDescent="0.25">
      <c r="A41" s="200">
        <f t="shared" si="0"/>
        <v>19</v>
      </c>
      <c r="B41" s="202">
        <v>39462</v>
      </c>
      <c r="C41" s="1039" t="s">
        <v>544</v>
      </c>
      <c r="D41" s="1039"/>
      <c r="E41" s="1039"/>
      <c r="F41" s="1039"/>
      <c r="G41" s="1039"/>
      <c r="H41" s="1039"/>
      <c r="I41" s="1023" t="s">
        <v>538</v>
      </c>
      <c r="J41" s="1023"/>
      <c r="K41" s="1023"/>
      <c r="L41" s="1024">
        <v>600000</v>
      </c>
      <c r="M41" s="1024"/>
      <c r="N41" s="1024"/>
    </row>
    <row r="42" spans="1:14" x14ac:dyDescent="0.25">
      <c r="A42" s="200">
        <f t="shared" si="0"/>
        <v>20</v>
      </c>
      <c r="B42" s="202">
        <v>39660</v>
      </c>
      <c r="C42" s="1039" t="s">
        <v>535</v>
      </c>
      <c r="D42" s="1039"/>
      <c r="E42" s="1039"/>
      <c r="F42" s="1039"/>
      <c r="G42" s="1039"/>
      <c r="H42" s="1039"/>
      <c r="I42" s="1023" t="s">
        <v>538</v>
      </c>
      <c r="J42" s="1023"/>
      <c r="K42" s="1023"/>
      <c r="L42" s="1024">
        <v>2564414</v>
      </c>
      <c r="M42" s="1024"/>
      <c r="N42" s="1024"/>
    </row>
    <row r="43" spans="1:14" ht="15.75" x14ac:dyDescent="0.25">
      <c r="A43" s="200">
        <f t="shared" si="0"/>
        <v>21</v>
      </c>
      <c r="B43" s="202">
        <v>40625</v>
      </c>
      <c r="C43" s="1022" t="s">
        <v>544</v>
      </c>
      <c r="D43" s="1022"/>
      <c r="E43" s="1022"/>
      <c r="F43" s="1022"/>
      <c r="G43" s="1022"/>
      <c r="H43" s="1022"/>
      <c r="I43" s="1023" t="s">
        <v>543</v>
      </c>
      <c r="J43" s="1023"/>
      <c r="K43" s="1023"/>
      <c r="L43" s="1024">
        <v>833396.38</v>
      </c>
      <c r="M43" s="1024"/>
      <c r="N43" s="1024"/>
    </row>
    <row r="44" spans="1:14" x14ac:dyDescent="0.25">
      <c r="A44" s="200">
        <f t="shared" si="0"/>
        <v>22</v>
      </c>
      <c r="B44" s="202">
        <v>39747</v>
      </c>
      <c r="C44" s="1039" t="s">
        <v>544</v>
      </c>
      <c r="D44" s="1039"/>
      <c r="E44" s="1039"/>
      <c r="F44" s="1039"/>
      <c r="G44" s="1039"/>
      <c r="H44" s="1039"/>
      <c r="I44" s="1023" t="s">
        <v>547</v>
      </c>
      <c r="J44" s="1023"/>
      <c r="K44" s="1023"/>
      <c r="L44" s="1024">
        <v>330000</v>
      </c>
      <c r="M44" s="1024"/>
      <c r="N44" s="1024"/>
    </row>
    <row r="45" spans="1:14" x14ac:dyDescent="0.25">
      <c r="A45" s="200">
        <f t="shared" si="0"/>
        <v>23</v>
      </c>
      <c r="B45" s="202">
        <v>40960</v>
      </c>
      <c r="C45" s="1039" t="s">
        <v>544</v>
      </c>
      <c r="D45" s="1039"/>
      <c r="E45" s="1039"/>
      <c r="F45" s="1039"/>
      <c r="G45" s="1039"/>
      <c r="H45" s="1039"/>
      <c r="I45" s="1023" t="s">
        <v>548</v>
      </c>
      <c r="J45" s="1023"/>
      <c r="K45" s="1023"/>
      <c r="L45" s="1024">
        <v>1500000</v>
      </c>
      <c r="M45" s="1024"/>
      <c r="N45" s="1024"/>
    </row>
    <row r="46" spans="1:14" x14ac:dyDescent="0.25">
      <c r="A46" s="200">
        <f t="shared" si="0"/>
        <v>24</v>
      </c>
      <c r="B46" s="202">
        <v>39276</v>
      </c>
      <c r="C46" s="1039" t="s">
        <v>544</v>
      </c>
      <c r="D46" s="1039"/>
      <c r="E46" s="1039"/>
      <c r="F46" s="1039"/>
      <c r="G46" s="1039"/>
      <c r="H46" s="1039"/>
      <c r="I46" s="1023" t="s">
        <v>538</v>
      </c>
      <c r="J46" s="1023"/>
      <c r="K46" s="1023"/>
      <c r="L46" s="1024">
        <v>1153420.7</v>
      </c>
      <c r="M46" s="1024"/>
      <c r="N46" s="1024"/>
    </row>
    <row r="47" spans="1:14" x14ac:dyDescent="0.25">
      <c r="A47" s="200">
        <f t="shared" si="0"/>
        <v>25</v>
      </c>
      <c r="B47" s="202">
        <v>40031</v>
      </c>
      <c r="C47" s="1039" t="s">
        <v>544</v>
      </c>
      <c r="D47" s="1039"/>
      <c r="E47" s="1039"/>
      <c r="F47" s="1039"/>
      <c r="G47" s="1039"/>
      <c r="H47" s="1039"/>
      <c r="I47" s="1023" t="s">
        <v>538</v>
      </c>
      <c r="J47" s="1023"/>
      <c r="K47" s="1023"/>
      <c r="L47" s="1024">
        <v>5672871.9900000002</v>
      </c>
      <c r="M47" s="1024"/>
      <c r="N47" s="1024"/>
    </row>
    <row r="48" spans="1:14" x14ac:dyDescent="0.25">
      <c r="A48" s="200">
        <f t="shared" si="0"/>
        <v>26</v>
      </c>
      <c r="B48" s="202">
        <v>40892</v>
      </c>
      <c r="C48" s="1039" t="s">
        <v>544</v>
      </c>
      <c r="D48" s="1039"/>
      <c r="E48" s="1039"/>
      <c r="F48" s="1039"/>
      <c r="G48" s="1039"/>
      <c r="H48" s="1039"/>
      <c r="I48" s="1023" t="s">
        <v>538</v>
      </c>
      <c r="J48" s="1023"/>
      <c r="K48" s="1023"/>
      <c r="L48" s="1024">
        <v>2752331.28</v>
      </c>
      <c r="M48" s="1024"/>
      <c r="N48" s="1024"/>
    </row>
    <row r="49" spans="1:14" x14ac:dyDescent="0.25">
      <c r="A49" s="200">
        <f t="shared" si="0"/>
        <v>27</v>
      </c>
      <c r="B49" s="202">
        <v>42741</v>
      </c>
      <c r="C49" s="1039" t="s">
        <v>544</v>
      </c>
      <c r="D49" s="1039"/>
      <c r="E49" s="1039"/>
      <c r="F49" s="1039"/>
      <c r="G49" s="1039"/>
      <c r="H49" s="1039"/>
      <c r="I49" s="1023" t="s">
        <v>538</v>
      </c>
      <c r="J49" s="1023"/>
      <c r="K49" s="1023"/>
      <c r="L49" s="1024">
        <v>300000</v>
      </c>
      <c r="M49" s="1024"/>
      <c r="N49" s="1024"/>
    </row>
    <row r="50" spans="1:14" ht="15.75" x14ac:dyDescent="0.25">
      <c r="A50" s="200">
        <f t="shared" si="0"/>
        <v>28</v>
      </c>
      <c r="B50" s="202">
        <v>40588</v>
      </c>
      <c r="C50" s="1022" t="s">
        <v>544</v>
      </c>
      <c r="D50" s="1022"/>
      <c r="E50" s="1022"/>
      <c r="F50" s="1022"/>
      <c r="G50" s="1022"/>
      <c r="H50" s="1022"/>
      <c r="I50" s="1023" t="s">
        <v>543</v>
      </c>
      <c r="J50" s="1023"/>
      <c r="K50" s="1023"/>
      <c r="L50" s="1024">
        <v>270112.62</v>
      </c>
      <c r="M50" s="1024"/>
      <c r="N50" s="1024"/>
    </row>
    <row r="51" spans="1:14" ht="15.75" x14ac:dyDescent="0.25">
      <c r="A51" s="200">
        <f t="shared" si="0"/>
        <v>29</v>
      </c>
      <c r="B51" s="202">
        <v>43314</v>
      </c>
      <c r="C51" s="1022" t="s">
        <v>544</v>
      </c>
      <c r="D51" s="1022"/>
      <c r="E51" s="1022"/>
      <c r="F51" s="1022"/>
      <c r="G51" s="1022"/>
      <c r="H51" s="1022"/>
      <c r="I51" s="1023" t="s">
        <v>538</v>
      </c>
      <c r="J51" s="1023"/>
      <c r="K51" s="1023"/>
      <c r="L51" s="1024">
        <v>105000</v>
      </c>
      <c r="M51" s="1024"/>
      <c r="N51" s="1024"/>
    </row>
    <row r="52" spans="1:14" ht="15.75" x14ac:dyDescent="0.25">
      <c r="A52" s="200">
        <f t="shared" si="0"/>
        <v>30</v>
      </c>
      <c r="B52" s="202">
        <v>42325</v>
      </c>
      <c r="C52" s="1022" t="s">
        <v>544</v>
      </c>
      <c r="D52" s="1022"/>
      <c r="E52" s="1022"/>
      <c r="F52" s="1022"/>
      <c r="G52" s="1022"/>
      <c r="H52" s="1022"/>
      <c r="I52" s="1023" t="s">
        <v>538</v>
      </c>
      <c r="J52" s="1023"/>
      <c r="K52" s="1023"/>
      <c r="L52" s="1024">
        <v>135000</v>
      </c>
      <c r="M52" s="1024"/>
      <c r="N52" s="1024"/>
    </row>
    <row r="53" spans="1:14" ht="15.75" x14ac:dyDescent="0.25">
      <c r="A53" s="200">
        <f t="shared" si="0"/>
        <v>31</v>
      </c>
      <c r="B53" s="202">
        <v>42709</v>
      </c>
      <c r="C53" s="1022" t="s">
        <v>544</v>
      </c>
      <c r="D53" s="1022"/>
      <c r="E53" s="1022"/>
      <c r="F53" s="1022"/>
      <c r="G53" s="1022"/>
      <c r="H53" s="1022"/>
      <c r="I53" s="1023" t="s">
        <v>538</v>
      </c>
      <c r="J53" s="1023"/>
      <c r="K53" s="1023"/>
      <c r="L53" s="1024">
        <v>200000</v>
      </c>
      <c r="M53" s="1024"/>
      <c r="N53" s="1024"/>
    </row>
    <row r="54" spans="1:14" x14ac:dyDescent="0.25">
      <c r="A54" s="200">
        <f t="shared" si="0"/>
        <v>32</v>
      </c>
      <c r="B54" s="202">
        <v>42742</v>
      </c>
      <c r="C54" s="1039" t="s">
        <v>544</v>
      </c>
      <c r="D54" s="1039"/>
      <c r="E54" s="1039"/>
      <c r="F54" s="1039"/>
      <c r="G54" s="1039"/>
      <c r="H54" s="1039"/>
      <c r="I54" s="1023" t="s">
        <v>549</v>
      </c>
      <c r="J54" s="1023"/>
      <c r="K54" s="1023"/>
      <c r="L54" s="1024">
        <v>1157942.04</v>
      </c>
      <c r="M54" s="1024"/>
      <c r="N54" s="1024"/>
    </row>
    <row r="55" spans="1:14" x14ac:dyDescent="0.25">
      <c r="A55" s="200">
        <f t="shared" si="0"/>
        <v>33</v>
      </c>
      <c r="B55" s="202">
        <v>40869</v>
      </c>
      <c r="C55" s="1039" t="s">
        <v>544</v>
      </c>
      <c r="D55" s="1039"/>
      <c r="E55" s="1039"/>
      <c r="F55" s="1039"/>
      <c r="G55" s="1039"/>
      <c r="H55" s="1039"/>
      <c r="I55" s="1023" t="s">
        <v>550</v>
      </c>
      <c r="J55" s="1023"/>
      <c r="K55" s="1023"/>
      <c r="L55" s="1024">
        <v>1100000</v>
      </c>
      <c r="M55" s="1024"/>
      <c r="N55" s="1024"/>
    </row>
    <row r="56" spans="1:14" x14ac:dyDescent="0.25">
      <c r="A56" s="200">
        <f t="shared" si="0"/>
        <v>34</v>
      </c>
      <c r="B56" s="202">
        <v>42336</v>
      </c>
      <c r="C56" s="1039" t="s">
        <v>551</v>
      </c>
      <c r="D56" s="1039"/>
      <c r="E56" s="1039"/>
      <c r="F56" s="1039"/>
      <c r="G56" s="1039"/>
      <c r="H56" s="1039"/>
      <c r="I56" s="1023" t="s">
        <v>552</v>
      </c>
      <c r="J56" s="1023"/>
      <c r="K56" s="1023"/>
      <c r="L56" s="1038">
        <v>105000</v>
      </c>
      <c r="M56" s="1038"/>
      <c r="N56" s="1038"/>
    </row>
    <row r="57" spans="1:14" ht="15.75" x14ac:dyDescent="0.25">
      <c r="A57" s="200">
        <f t="shared" si="0"/>
        <v>35</v>
      </c>
      <c r="B57" s="202">
        <v>40876</v>
      </c>
      <c r="C57" s="1022" t="s">
        <v>551</v>
      </c>
      <c r="D57" s="1022"/>
      <c r="E57" s="1022"/>
      <c r="F57" s="1022"/>
      <c r="G57" s="1022"/>
      <c r="H57" s="1022"/>
      <c r="I57" s="1023" t="s">
        <v>538</v>
      </c>
      <c r="J57" s="1023"/>
      <c r="K57" s="1023"/>
      <c r="L57" s="1024">
        <v>300000</v>
      </c>
      <c r="M57" s="1024"/>
      <c r="N57" s="1024"/>
    </row>
    <row r="58" spans="1:14" ht="25.5" customHeight="1" x14ac:dyDescent="0.25">
      <c r="A58" s="200">
        <f>A57+1</f>
        <v>36</v>
      </c>
      <c r="B58" s="202">
        <v>40441</v>
      </c>
      <c r="C58" s="1039" t="s">
        <v>551</v>
      </c>
      <c r="D58" s="1039"/>
      <c r="E58" s="1039"/>
      <c r="F58" s="1039"/>
      <c r="G58" s="1039"/>
      <c r="H58" s="1039"/>
      <c r="I58" s="1023" t="s">
        <v>547</v>
      </c>
      <c r="J58" s="1023"/>
      <c r="K58" s="1023"/>
      <c r="L58" s="1024">
        <v>179000</v>
      </c>
      <c r="M58" s="1024"/>
      <c r="N58" s="1024"/>
    </row>
    <row r="59" spans="1:14" x14ac:dyDescent="0.25">
      <c r="A59" s="200">
        <f t="shared" si="0"/>
        <v>37</v>
      </c>
      <c r="B59" s="202">
        <v>42013</v>
      </c>
      <c r="C59" s="1039" t="s">
        <v>544</v>
      </c>
      <c r="D59" s="1039"/>
      <c r="E59" s="1039"/>
      <c r="F59" s="1039"/>
      <c r="G59" s="1039"/>
      <c r="H59" s="1039"/>
      <c r="I59" s="1023" t="s">
        <v>553</v>
      </c>
      <c r="J59" s="1023"/>
      <c r="K59" s="1023"/>
      <c r="L59" s="1024">
        <v>140000</v>
      </c>
      <c r="M59" s="1024"/>
      <c r="N59" s="1024"/>
    </row>
    <row r="60" spans="1:14" ht="18" customHeight="1" x14ac:dyDescent="0.25">
      <c r="A60" s="200">
        <f t="shared" si="0"/>
        <v>38</v>
      </c>
      <c r="B60" s="202">
        <v>43229</v>
      </c>
      <c r="C60" s="1022" t="s">
        <v>535</v>
      </c>
      <c r="D60" s="1022"/>
      <c r="E60" s="1022"/>
      <c r="F60" s="1022"/>
      <c r="G60" s="1022"/>
      <c r="H60" s="1022"/>
      <c r="I60" s="1023" t="s">
        <v>538</v>
      </c>
      <c r="J60" s="1023"/>
      <c r="K60" s="1023"/>
      <c r="L60" s="1024">
        <v>95000</v>
      </c>
      <c r="M60" s="1024"/>
      <c r="N60" s="1024"/>
    </row>
    <row r="61" spans="1:14" ht="17.25" customHeight="1" x14ac:dyDescent="0.25">
      <c r="A61" s="200">
        <f t="shared" si="0"/>
        <v>39</v>
      </c>
      <c r="B61" s="202">
        <v>43173</v>
      </c>
      <c r="C61" s="1039" t="s">
        <v>535</v>
      </c>
      <c r="D61" s="1039"/>
      <c r="E61" s="1039"/>
      <c r="F61" s="1039"/>
      <c r="G61" s="1039"/>
      <c r="H61" s="1039"/>
      <c r="I61" s="1023" t="s">
        <v>538</v>
      </c>
      <c r="J61" s="1023"/>
      <c r="K61" s="1023"/>
      <c r="L61" s="1024">
        <v>130000</v>
      </c>
      <c r="M61" s="1024"/>
      <c r="N61" s="1024"/>
    </row>
    <row r="62" spans="1:14" x14ac:dyDescent="0.25">
      <c r="A62" s="200">
        <f t="shared" si="0"/>
        <v>40</v>
      </c>
      <c r="B62" s="202">
        <v>42898</v>
      </c>
      <c r="C62" s="1039" t="s">
        <v>544</v>
      </c>
      <c r="D62" s="1039"/>
      <c r="E62" s="1039"/>
      <c r="F62" s="1039"/>
      <c r="G62" s="1039"/>
      <c r="H62" s="1039"/>
      <c r="I62" s="1023" t="s">
        <v>538</v>
      </c>
      <c r="J62" s="1023"/>
      <c r="K62" s="1023"/>
      <c r="L62" s="1024">
        <v>1098300</v>
      </c>
      <c r="M62" s="1024"/>
      <c r="N62" s="1024"/>
    </row>
    <row r="63" spans="1:14" ht="38.25" customHeight="1" x14ac:dyDescent="0.25">
      <c r="A63" s="200">
        <f t="shared" si="0"/>
        <v>41</v>
      </c>
      <c r="B63" s="202">
        <v>43368</v>
      </c>
      <c r="C63" s="1039" t="s">
        <v>544</v>
      </c>
      <c r="D63" s="1039"/>
      <c r="E63" s="1039"/>
      <c r="F63" s="1039"/>
      <c r="G63" s="1039"/>
      <c r="H63" s="1039"/>
      <c r="I63" s="1023" t="s">
        <v>554</v>
      </c>
      <c r="J63" s="1023"/>
      <c r="K63" s="1023"/>
      <c r="L63" s="1024">
        <v>100000</v>
      </c>
      <c r="M63" s="1024"/>
      <c r="N63" s="1024"/>
    </row>
    <row r="64" spans="1:14" ht="15.75" x14ac:dyDescent="0.25">
      <c r="A64" s="200">
        <f t="shared" si="0"/>
        <v>42</v>
      </c>
      <c r="B64" s="202">
        <v>43439</v>
      </c>
      <c r="C64" s="1039" t="s">
        <v>544</v>
      </c>
      <c r="D64" s="1039"/>
      <c r="E64" s="1039"/>
      <c r="F64" s="1039"/>
      <c r="G64" s="1039"/>
      <c r="H64" s="1039"/>
      <c r="I64" s="1032" t="s">
        <v>555</v>
      </c>
      <c r="J64" s="1032"/>
      <c r="K64" s="1032"/>
      <c r="L64" s="1038">
        <v>500000</v>
      </c>
      <c r="M64" s="1038"/>
      <c r="N64" s="1038"/>
    </row>
    <row r="65" spans="1:14" ht="39" customHeight="1" x14ac:dyDescent="0.25">
      <c r="A65" s="200">
        <f t="shared" si="0"/>
        <v>43</v>
      </c>
      <c r="B65" s="202">
        <v>43388</v>
      </c>
      <c r="C65" s="1039" t="s">
        <v>544</v>
      </c>
      <c r="D65" s="1039"/>
      <c r="E65" s="1039"/>
      <c r="F65" s="1039"/>
      <c r="G65" s="1039"/>
      <c r="H65" s="1039"/>
      <c r="I65" s="1023" t="s">
        <v>554</v>
      </c>
      <c r="J65" s="1023"/>
      <c r="K65" s="1023"/>
      <c r="L65" s="1024">
        <v>138000</v>
      </c>
      <c r="M65" s="1024"/>
      <c r="N65" s="1024"/>
    </row>
    <row r="66" spans="1:14" x14ac:dyDescent="0.25">
      <c r="A66" s="200">
        <f t="shared" si="0"/>
        <v>44</v>
      </c>
      <c r="B66" s="202">
        <v>43475</v>
      </c>
      <c r="C66" s="1039" t="s">
        <v>544</v>
      </c>
      <c r="D66" s="1039"/>
      <c r="E66" s="1039"/>
      <c r="F66" s="1039"/>
      <c r="G66" s="1039"/>
      <c r="H66" s="1039"/>
      <c r="I66" s="1023" t="s">
        <v>556</v>
      </c>
      <c r="J66" s="1023"/>
      <c r="K66" s="1023"/>
      <c r="L66" s="1038">
        <v>203667.4</v>
      </c>
      <c r="M66" s="1038"/>
      <c r="N66" s="1038"/>
    </row>
    <row r="67" spans="1:14" ht="25.5" x14ac:dyDescent="0.25">
      <c r="A67" s="204" t="s">
        <v>528</v>
      </c>
      <c r="B67" s="205" t="s">
        <v>529</v>
      </c>
      <c r="C67" s="1025" t="s">
        <v>530</v>
      </c>
      <c r="D67" s="1025"/>
      <c r="E67" s="1025"/>
      <c r="F67" s="1025"/>
      <c r="G67" s="1025"/>
      <c r="H67" s="1025"/>
      <c r="I67" s="1025" t="s">
        <v>531</v>
      </c>
      <c r="J67" s="1025"/>
      <c r="K67" s="1025"/>
      <c r="L67" s="1025" t="s">
        <v>532</v>
      </c>
      <c r="M67" s="1025"/>
      <c r="N67" s="1025"/>
    </row>
    <row r="68" spans="1:14" ht="40.5" customHeight="1" x14ac:dyDescent="0.25">
      <c r="A68" s="200">
        <f>A66+1</f>
        <v>45</v>
      </c>
      <c r="B68" s="202">
        <v>43448</v>
      </c>
      <c r="C68" s="1039" t="s">
        <v>557</v>
      </c>
      <c r="D68" s="1039"/>
      <c r="E68" s="1039"/>
      <c r="F68" s="1039"/>
      <c r="G68" s="1039"/>
      <c r="H68" s="1039"/>
      <c r="I68" s="1023" t="s">
        <v>554</v>
      </c>
      <c r="J68" s="1023"/>
      <c r="K68" s="1023"/>
      <c r="L68" s="1024">
        <v>441203</v>
      </c>
      <c r="M68" s="1024"/>
      <c r="N68" s="1024"/>
    </row>
    <row r="69" spans="1:14" x14ac:dyDescent="0.25">
      <c r="A69" s="200">
        <f t="shared" si="0"/>
        <v>46</v>
      </c>
      <c r="B69" s="202">
        <v>43381</v>
      </c>
      <c r="C69" s="1039" t="s">
        <v>544</v>
      </c>
      <c r="D69" s="1039"/>
      <c r="E69" s="1039"/>
      <c r="F69" s="1039"/>
      <c r="G69" s="1039"/>
      <c r="H69" s="1039"/>
      <c r="I69" s="1023" t="s">
        <v>556</v>
      </c>
      <c r="J69" s="1023"/>
      <c r="K69" s="1023"/>
      <c r="L69" s="1024">
        <v>1200000</v>
      </c>
      <c r="M69" s="1024"/>
      <c r="N69" s="1024"/>
    </row>
    <row r="70" spans="1:14" x14ac:dyDescent="0.25">
      <c r="A70" s="200">
        <f t="shared" si="0"/>
        <v>47</v>
      </c>
      <c r="B70" s="202">
        <v>43525</v>
      </c>
      <c r="C70" s="1039" t="s">
        <v>535</v>
      </c>
      <c r="D70" s="1039"/>
      <c r="E70" s="1039"/>
      <c r="F70" s="1039"/>
      <c r="G70" s="1039"/>
      <c r="H70" s="1039"/>
      <c r="I70" s="1023" t="s">
        <v>556</v>
      </c>
      <c r="J70" s="1023"/>
      <c r="K70" s="1023"/>
      <c r="L70" s="1024">
        <v>251961.31</v>
      </c>
      <c r="M70" s="1024"/>
      <c r="N70" s="1024"/>
    </row>
    <row r="71" spans="1:14" x14ac:dyDescent="0.25">
      <c r="A71" s="200">
        <f>A70+1</f>
        <v>48</v>
      </c>
      <c r="B71" s="202">
        <v>43528</v>
      </c>
      <c r="C71" s="1039" t="s">
        <v>535</v>
      </c>
      <c r="D71" s="1039"/>
      <c r="E71" s="1039"/>
      <c r="F71" s="1039"/>
      <c r="G71" s="1039"/>
      <c r="H71" s="1039"/>
      <c r="I71" s="1023" t="s">
        <v>556</v>
      </c>
      <c r="J71" s="1023"/>
      <c r="K71" s="1023"/>
      <c r="L71" s="1024">
        <v>335360.28999999998</v>
      </c>
      <c r="M71" s="1024"/>
      <c r="N71" s="1024"/>
    </row>
    <row r="72" spans="1:14" x14ac:dyDescent="0.25">
      <c r="A72" s="200">
        <f t="shared" si="0"/>
        <v>49</v>
      </c>
      <c r="B72" s="202">
        <v>43527</v>
      </c>
      <c r="C72" s="1039" t="s">
        <v>535</v>
      </c>
      <c r="D72" s="1039"/>
      <c r="E72" s="1039"/>
      <c r="F72" s="1039"/>
      <c r="G72" s="1039"/>
      <c r="H72" s="1039"/>
      <c r="I72" s="1023" t="s">
        <v>556</v>
      </c>
      <c r="J72" s="1023"/>
      <c r="K72" s="1023"/>
      <c r="L72" s="1024">
        <v>173346.05</v>
      </c>
      <c r="M72" s="1024"/>
      <c r="N72" s="1024"/>
    </row>
    <row r="73" spans="1:14" ht="15.75" x14ac:dyDescent="0.25">
      <c r="A73" s="200">
        <f t="shared" si="0"/>
        <v>50</v>
      </c>
      <c r="B73" s="202">
        <v>43529</v>
      </c>
      <c r="C73" s="1039" t="s">
        <v>535</v>
      </c>
      <c r="D73" s="1039"/>
      <c r="E73" s="1039"/>
      <c r="F73" s="1039"/>
      <c r="G73" s="1039"/>
      <c r="H73" s="1039"/>
      <c r="I73" s="1032" t="s">
        <v>558</v>
      </c>
      <c r="J73" s="1032"/>
      <c r="K73" s="1032"/>
      <c r="L73" s="1024">
        <v>138206.70000000001</v>
      </c>
      <c r="M73" s="1024"/>
      <c r="N73" s="1024"/>
    </row>
    <row r="74" spans="1:14" x14ac:dyDescent="0.25">
      <c r="A74" s="200">
        <f t="shared" si="0"/>
        <v>51</v>
      </c>
      <c r="B74" s="202">
        <v>43561</v>
      </c>
      <c r="C74" s="1039" t="s">
        <v>535</v>
      </c>
      <c r="D74" s="1039"/>
      <c r="E74" s="1039"/>
      <c r="F74" s="1039"/>
      <c r="G74" s="1039"/>
      <c r="H74" s="1039"/>
      <c r="I74" s="1023" t="s">
        <v>538</v>
      </c>
      <c r="J74" s="1023"/>
      <c r="K74" s="1023"/>
      <c r="L74" s="1024">
        <v>134953.35999999999</v>
      </c>
      <c r="M74" s="1024"/>
      <c r="N74" s="1024"/>
    </row>
    <row r="75" spans="1:14" x14ac:dyDescent="0.25">
      <c r="A75" s="200">
        <f t="shared" si="0"/>
        <v>52</v>
      </c>
      <c r="B75" s="202">
        <v>43590</v>
      </c>
      <c r="C75" s="1039" t="s">
        <v>535</v>
      </c>
      <c r="D75" s="1039"/>
      <c r="E75" s="1039"/>
      <c r="F75" s="1039"/>
      <c r="G75" s="1039"/>
      <c r="H75" s="1039"/>
      <c r="I75" s="1023" t="s">
        <v>556</v>
      </c>
      <c r="J75" s="1023"/>
      <c r="K75" s="1023"/>
      <c r="L75" s="1024">
        <v>180000</v>
      </c>
      <c r="M75" s="1024"/>
      <c r="N75" s="1024"/>
    </row>
    <row r="76" spans="1:14" ht="15.75" x14ac:dyDescent="0.25">
      <c r="A76" s="200">
        <f t="shared" si="0"/>
        <v>53</v>
      </c>
      <c r="B76" s="202">
        <v>37099</v>
      </c>
      <c r="C76" s="1022" t="s">
        <v>535</v>
      </c>
      <c r="D76" s="1022"/>
      <c r="E76" s="1022"/>
      <c r="F76" s="1022"/>
      <c r="G76" s="1022"/>
      <c r="H76" s="1022"/>
      <c r="I76" s="1023" t="s">
        <v>559</v>
      </c>
      <c r="J76" s="1023"/>
      <c r="K76" s="1023"/>
      <c r="L76" s="1024">
        <v>12798397.25</v>
      </c>
      <c r="M76" s="1024"/>
      <c r="N76" s="1024"/>
    </row>
    <row r="77" spans="1:14" ht="15.75" x14ac:dyDescent="0.25">
      <c r="A77" s="200">
        <f t="shared" si="0"/>
        <v>54</v>
      </c>
      <c r="B77" s="202">
        <v>39596</v>
      </c>
      <c r="C77" s="1022" t="s">
        <v>535</v>
      </c>
      <c r="D77" s="1022"/>
      <c r="E77" s="1022"/>
      <c r="F77" s="1022"/>
      <c r="G77" s="1022"/>
      <c r="H77" s="1022"/>
      <c r="I77" s="1023" t="s">
        <v>536</v>
      </c>
      <c r="J77" s="1023"/>
      <c r="K77" s="1023"/>
      <c r="L77" s="1024">
        <v>19863229.030000001</v>
      </c>
      <c r="M77" s="1024"/>
      <c r="N77" s="1024"/>
    </row>
    <row r="78" spans="1:14" ht="15.75" x14ac:dyDescent="0.25">
      <c r="A78" s="200">
        <f t="shared" si="0"/>
        <v>55</v>
      </c>
      <c r="B78" s="202">
        <v>40465</v>
      </c>
      <c r="C78" s="1022" t="s">
        <v>535</v>
      </c>
      <c r="D78" s="1022"/>
      <c r="E78" s="1022"/>
      <c r="F78" s="1022"/>
      <c r="G78" s="1022"/>
      <c r="H78" s="1022"/>
      <c r="I78" s="1023" t="s">
        <v>560</v>
      </c>
      <c r="J78" s="1023"/>
      <c r="K78" s="1023"/>
      <c r="L78" s="1024">
        <v>460000</v>
      </c>
      <c r="M78" s="1024"/>
      <c r="N78" s="1024"/>
    </row>
    <row r="79" spans="1:14" ht="15.75" x14ac:dyDescent="0.25">
      <c r="A79" s="200">
        <f>A78+1</f>
        <v>56</v>
      </c>
      <c r="B79" s="202">
        <v>41143</v>
      </c>
      <c r="C79" s="1022" t="s">
        <v>544</v>
      </c>
      <c r="D79" s="1022"/>
      <c r="E79" s="1022"/>
      <c r="F79" s="1022"/>
      <c r="G79" s="1022"/>
      <c r="H79" s="1022"/>
      <c r="I79" s="1023" t="s">
        <v>538</v>
      </c>
      <c r="J79" s="1023"/>
      <c r="K79" s="1023"/>
      <c r="L79" s="1024">
        <v>432338</v>
      </c>
      <c r="M79" s="1024"/>
      <c r="N79" s="1024"/>
    </row>
    <row r="80" spans="1:14" ht="41.25" customHeight="1" x14ac:dyDescent="0.25">
      <c r="A80" s="200">
        <f t="shared" si="0"/>
        <v>57</v>
      </c>
      <c r="B80" s="202">
        <v>43439</v>
      </c>
      <c r="C80" s="1039" t="s">
        <v>535</v>
      </c>
      <c r="D80" s="1039"/>
      <c r="E80" s="1039"/>
      <c r="F80" s="1039"/>
      <c r="G80" s="1039"/>
      <c r="H80" s="1039"/>
      <c r="I80" s="1023" t="s">
        <v>561</v>
      </c>
      <c r="J80" s="1023"/>
      <c r="K80" s="1023"/>
      <c r="L80" s="1024">
        <v>446506.58</v>
      </c>
      <c r="M80" s="1024"/>
      <c r="N80" s="1024"/>
    </row>
    <row r="81" spans="1:14" ht="15.75" x14ac:dyDescent="0.25">
      <c r="A81" s="200">
        <f t="shared" si="0"/>
        <v>58</v>
      </c>
      <c r="B81" s="202">
        <v>43507</v>
      </c>
      <c r="C81" s="1039" t="s">
        <v>535</v>
      </c>
      <c r="D81" s="1039"/>
      <c r="E81" s="1039"/>
      <c r="F81" s="1039"/>
      <c r="G81" s="1039"/>
      <c r="H81" s="1039"/>
      <c r="I81" s="1032" t="s">
        <v>562</v>
      </c>
      <c r="J81" s="1032"/>
      <c r="K81" s="1032"/>
      <c r="L81" s="1038">
        <v>500000</v>
      </c>
      <c r="M81" s="1038"/>
      <c r="N81" s="1038"/>
    </row>
    <row r="82" spans="1:14" ht="24.95" customHeight="1" x14ac:dyDescent="0.25">
      <c r="A82" s="200">
        <f t="shared" si="0"/>
        <v>59</v>
      </c>
      <c r="B82" s="202">
        <v>43444</v>
      </c>
      <c r="C82" s="1039" t="s">
        <v>544</v>
      </c>
      <c r="D82" s="1039"/>
      <c r="E82" s="1039"/>
      <c r="F82" s="1039"/>
      <c r="G82" s="1039"/>
      <c r="H82" s="1039"/>
      <c r="I82" s="1023" t="s">
        <v>563</v>
      </c>
      <c r="J82" s="1023"/>
      <c r="K82" s="1023"/>
      <c r="L82" s="1024">
        <v>1583237.25</v>
      </c>
      <c r="M82" s="1024"/>
      <c r="N82" s="1024"/>
    </row>
    <row r="83" spans="1:14" ht="24.95" customHeight="1" x14ac:dyDescent="0.25">
      <c r="A83" s="200">
        <f t="shared" si="0"/>
        <v>60</v>
      </c>
      <c r="B83" s="202">
        <v>43448</v>
      </c>
      <c r="C83" s="1039" t="s">
        <v>564</v>
      </c>
      <c r="D83" s="1039"/>
      <c r="E83" s="1039"/>
      <c r="F83" s="1039"/>
      <c r="G83" s="1039"/>
      <c r="H83" s="1039"/>
      <c r="I83" s="1023" t="s">
        <v>563</v>
      </c>
      <c r="J83" s="1023"/>
      <c r="K83" s="1023"/>
      <c r="L83" s="1024">
        <v>527707.4</v>
      </c>
      <c r="M83" s="1024"/>
      <c r="N83" s="1024"/>
    </row>
    <row r="84" spans="1:14" x14ac:dyDescent="0.25">
      <c r="A84" s="200">
        <f t="shared" si="0"/>
        <v>61</v>
      </c>
      <c r="B84" s="202">
        <v>43509</v>
      </c>
      <c r="C84" s="1039" t="s">
        <v>565</v>
      </c>
      <c r="D84" s="1039"/>
      <c r="E84" s="1039"/>
      <c r="F84" s="1039"/>
      <c r="G84" s="1039"/>
      <c r="H84" s="1039"/>
      <c r="I84" s="1023" t="s">
        <v>566</v>
      </c>
      <c r="J84" s="1023"/>
      <c r="K84" s="1023"/>
      <c r="L84" s="1024">
        <v>712343.56</v>
      </c>
      <c r="M84" s="1024"/>
      <c r="N84" s="1024"/>
    </row>
    <row r="85" spans="1:14" ht="27" customHeight="1" x14ac:dyDescent="0.25">
      <c r="A85" s="200">
        <f t="shared" si="0"/>
        <v>62</v>
      </c>
      <c r="B85" s="202">
        <v>42086</v>
      </c>
      <c r="C85" s="1039" t="s">
        <v>535</v>
      </c>
      <c r="D85" s="1039"/>
      <c r="E85" s="1039"/>
      <c r="F85" s="1039"/>
      <c r="G85" s="1039"/>
      <c r="H85" s="1039"/>
      <c r="I85" s="1023" t="s">
        <v>567</v>
      </c>
      <c r="J85" s="1023"/>
      <c r="K85" s="1023"/>
      <c r="L85" s="1024">
        <v>155568.6</v>
      </c>
      <c r="M85" s="1024"/>
      <c r="N85" s="1024"/>
    </row>
    <row r="86" spans="1:14" x14ac:dyDescent="0.25">
      <c r="A86" s="200">
        <f t="shared" ref="A86:A117" si="1">A85+1</f>
        <v>63</v>
      </c>
      <c r="B86" s="202">
        <v>44498</v>
      </c>
      <c r="C86" s="1039" t="s">
        <v>564</v>
      </c>
      <c r="D86" s="1039"/>
      <c r="E86" s="1039"/>
      <c r="F86" s="1039"/>
      <c r="G86" s="1039"/>
      <c r="H86" s="1039"/>
      <c r="I86" s="1023" t="s">
        <v>568</v>
      </c>
      <c r="J86" s="1023"/>
      <c r="K86" s="1023"/>
      <c r="L86" s="1024">
        <v>140205.79999999999</v>
      </c>
      <c r="M86" s="1024"/>
      <c r="N86" s="1024"/>
    </row>
    <row r="87" spans="1:14" x14ac:dyDescent="0.25">
      <c r="A87" s="200">
        <f t="shared" si="1"/>
        <v>64</v>
      </c>
      <c r="B87" s="202">
        <v>44505</v>
      </c>
      <c r="C87" s="1039" t="s">
        <v>565</v>
      </c>
      <c r="D87" s="1039"/>
      <c r="E87" s="1039"/>
      <c r="F87" s="1039"/>
      <c r="G87" s="1039"/>
      <c r="H87" s="1039"/>
      <c r="I87" s="1023" t="s">
        <v>569</v>
      </c>
      <c r="J87" s="1023"/>
      <c r="K87" s="1023"/>
      <c r="L87" s="1024">
        <v>189628.79999999999</v>
      </c>
      <c r="M87" s="1024"/>
      <c r="N87" s="1024"/>
    </row>
    <row r="88" spans="1:14" x14ac:dyDescent="0.25">
      <c r="A88" s="200">
        <f t="shared" si="1"/>
        <v>65</v>
      </c>
      <c r="B88" s="202">
        <v>44244</v>
      </c>
      <c r="C88" s="1039" t="s">
        <v>535</v>
      </c>
      <c r="D88" s="1039"/>
      <c r="E88" s="1039"/>
      <c r="F88" s="1039"/>
      <c r="G88" s="1039"/>
      <c r="H88" s="1039"/>
      <c r="I88" s="1023" t="s">
        <v>570</v>
      </c>
      <c r="J88" s="1023"/>
      <c r="K88" s="1023"/>
      <c r="L88" s="1024">
        <v>195279.16</v>
      </c>
      <c r="M88" s="1024"/>
      <c r="N88" s="1024"/>
    </row>
    <row r="89" spans="1:14" x14ac:dyDescent="0.25">
      <c r="A89" s="200">
        <f t="shared" si="1"/>
        <v>66</v>
      </c>
      <c r="B89" s="202">
        <v>44593</v>
      </c>
      <c r="C89" s="1039" t="s">
        <v>571</v>
      </c>
      <c r="D89" s="1039"/>
      <c r="E89" s="1039"/>
      <c r="F89" s="1039"/>
      <c r="G89" s="1039"/>
      <c r="H89" s="1039"/>
      <c r="I89" s="1023" t="s">
        <v>572</v>
      </c>
      <c r="J89" s="1023"/>
      <c r="K89" s="1023"/>
      <c r="L89" s="1024">
        <v>339417.43</v>
      </c>
      <c r="M89" s="1024"/>
      <c r="N89" s="1024"/>
    </row>
    <row r="90" spans="1:14" x14ac:dyDescent="0.25">
      <c r="A90" s="200">
        <f t="shared" si="1"/>
        <v>67</v>
      </c>
      <c r="B90" s="202">
        <v>44608</v>
      </c>
      <c r="C90" s="1039" t="s">
        <v>535</v>
      </c>
      <c r="D90" s="1039"/>
      <c r="E90" s="1039"/>
      <c r="F90" s="1039"/>
      <c r="G90" s="1039"/>
      <c r="H90" s="1039"/>
      <c r="I90" s="1023" t="s">
        <v>573</v>
      </c>
      <c r="J90" s="1023"/>
      <c r="K90" s="1023"/>
      <c r="L90" s="1024">
        <v>730047.28</v>
      </c>
      <c r="M90" s="1024"/>
      <c r="N90" s="1024"/>
    </row>
    <row r="91" spans="1:14" x14ac:dyDescent="0.25">
      <c r="A91" s="200">
        <f t="shared" si="1"/>
        <v>68</v>
      </c>
      <c r="B91" s="202">
        <v>44635</v>
      </c>
      <c r="C91" s="1039" t="s">
        <v>544</v>
      </c>
      <c r="D91" s="1039"/>
      <c r="E91" s="1039"/>
      <c r="F91" s="1039"/>
      <c r="G91" s="1039"/>
      <c r="H91" s="1039"/>
      <c r="I91" s="1023" t="s">
        <v>570</v>
      </c>
      <c r="J91" s="1023"/>
      <c r="K91" s="1023"/>
      <c r="L91" s="1024">
        <v>3891407.08</v>
      </c>
      <c r="M91" s="1024"/>
      <c r="N91" s="1024"/>
    </row>
    <row r="92" spans="1:14" x14ac:dyDescent="0.25">
      <c r="A92" s="200">
        <f t="shared" si="1"/>
        <v>69</v>
      </c>
      <c r="B92" s="202">
        <v>44636</v>
      </c>
      <c r="C92" s="1039" t="s">
        <v>571</v>
      </c>
      <c r="D92" s="1039"/>
      <c r="E92" s="1039"/>
      <c r="F92" s="1039"/>
      <c r="G92" s="1039"/>
      <c r="H92" s="1039"/>
      <c r="I92" s="1023" t="s">
        <v>574</v>
      </c>
      <c r="J92" s="1023"/>
      <c r="K92" s="1023"/>
      <c r="L92" s="1024">
        <v>3355277.1</v>
      </c>
      <c r="M92" s="1024"/>
      <c r="N92" s="1024"/>
    </row>
    <row r="93" spans="1:14" x14ac:dyDescent="0.25">
      <c r="A93" s="200">
        <f t="shared" si="1"/>
        <v>70</v>
      </c>
      <c r="B93" s="202">
        <v>44638</v>
      </c>
      <c r="C93" s="1039" t="s">
        <v>571</v>
      </c>
      <c r="D93" s="1039"/>
      <c r="E93" s="1039"/>
      <c r="F93" s="1039"/>
      <c r="G93" s="1039"/>
      <c r="H93" s="1039"/>
      <c r="I93" s="1023" t="s">
        <v>575</v>
      </c>
      <c r="J93" s="1023"/>
      <c r="K93" s="1023"/>
      <c r="L93" s="1024">
        <v>893749.75</v>
      </c>
      <c r="M93" s="1024"/>
      <c r="N93" s="1024"/>
    </row>
    <row r="94" spans="1:14" ht="25.5" x14ac:dyDescent="0.25">
      <c r="A94" s="204" t="s">
        <v>528</v>
      </c>
      <c r="B94" s="205" t="s">
        <v>529</v>
      </c>
      <c r="C94" s="1025" t="s">
        <v>530</v>
      </c>
      <c r="D94" s="1025"/>
      <c r="E94" s="1025"/>
      <c r="F94" s="1025"/>
      <c r="G94" s="1025"/>
      <c r="H94" s="1025"/>
      <c r="I94" s="1025" t="s">
        <v>531</v>
      </c>
      <c r="J94" s="1025"/>
      <c r="K94" s="1025"/>
      <c r="L94" s="1025" t="s">
        <v>532</v>
      </c>
      <c r="M94" s="1025"/>
      <c r="N94" s="1025"/>
    </row>
    <row r="95" spans="1:14" x14ac:dyDescent="0.25">
      <c r="A95" s="200">
        <f>A93+1</f>
        <v>71</v>
      </c>
      <c r="B95" s="202">
        <v>44644</v>
      </c>
      <c r="C95" s="1039" t="s">
        <v>535</v>
      </c>
      <c r="D95" s="1039"/>
      <c r="E95" s="1039"/>
      <c r="F95" s="1039"/>
      <c r="G95" s="1039"/>
      <c r="H95" s="1039"/>
      <c r="I95" s="1023" t="s">
        <v>575</v>
      </c>
      <c r="J95" s="1023"/>
      <c r="K95" s="1023"/>
      <c r="L95" s="1024">
        <v>153419.14000000001</v>
      </c>
      <c r="M95" s="1024"/>
      <c r="N95" s="1024"/>
    </row>
    <row r="96" spans="1:14" x14ac:dyDescent="0.25">
      <c r="A96" s="200">
        <f t="shared" si="1"/>
        <v>72</v>
      </c>
      <c r="B96" s="202">
        <v>44625</v>
      </c>
      <c r="C96" s="1039" t="s">
        <v>535</v>
      </c>
      <c r="D96" s="1039"/>
      <c r="E96" s="1039"/>
      <c r="F96" s="1039"/>
      <c r="G96" s="1039"/>
      <c r="H96" s="1039"/>
      <c r="I96" s="1023" t="s">
        <v>570</v>
      </c>
      <c r="J96" s="1023"/>
      <c r="K96" s="1023"/>
      <c r="L96" s="1024">
        <v>555577.07999999996</v>
      </c>
      <c r="M96" s="1024"/>
      <c r="N96" s="1024"/>
    </row>
    <row r="97" spans="1:14" ht="27" customHeight="1" x14ac:dyDescent="0.25">
      <c r="A97" s="200">
        <f t="shared" si="1"/>
        <v>73</v>
      </c>
      <c r="B97" s="202">
        <v>44816</v>
      </c>
      <c r="C97" s="1039" t="s">
        <v>535</v>
      </c>
      <c r="D97" s="1039"/>
      <c r="E97" s="1039"/>
      <c r="F97" s="1039"/>
      <c r="G97" s="1039"/>
      <c r="H97" s="1039"/>
      <c r="I97" s="1023" t="s">
        <v>576</v>
      </c>
      <c r="J97" s="1023"/>
      <c r="K97" s="1023"/>
      <c r="L97" s="1024">
        <v>794423.37</v>
      </c>
      <c r="M97" s="1024"/>
      <c r="N97" s="1024"/>
    </row>
    <row r="98" spans="1:14" x14ac:dyDescent="0.25">
      <c r="A98" s="200">
        <f t="shared" si="1"/>
        <v>74</v>
      </c>
      <c r="B98" s="202">
        <v>44817</v>
      </c>
      <c r="C98" s="1039" t="s">
        <v>535</v>
      </c>
      <c r="D98" s="1039"/>
      <c r="E98" s="1039"/>
      <c r="F98" s="1039"/>
      <c r="G98" s="1039"/>
      <c r="H98" s="1039"/>
      <c r="I98" s="1023" t="s">
        <v>573</v>
      </c>
      <c r="J98" s="1023"/>
      <c r="K98" s="1023"/>
      <c r="L98" s="1024">
        <v>140142.5</v>
      </c>
      <c r="M98" s="1024"/>
      <c r="N98" s="1024"/>
    </row>
    <row r="99" spans="1:14" x14ac:dyDescent="0.25">
      <c r="A99" s="200">
        <f t="shared" si="1"/>
        <v>75</v>
      </c>
      <c r="B99" s="202">
        <v>44818</v>
      </c>
      <c r="C99" s="1039" t="s">
        <v>535</v>
      </c>
      <c r="D99" s="1039"/>
      <c r="E99" s="1039"/>
      <c r="F99" s="1039"/>
      <c r="G99" s="1039"/>
      <c r="H99" s="1039"/>
      <c r="I99" s="1024" t="s">
        <v>577</v>
      </c>
      <c r="J99" s="1024"/>
      <c r="K99" s="1024"/>
      <c r="L99" s="1024">
        <v>331129.58</v>
      </c>
      <c r="M99" s="1024"/>
      <c r="N99" s="1024"/>
    </row>
    <row r="100" spans="1:14" x14ac:dyDescent="0.25">
      <c r="A100" s="200">
        <f t="shared" si="1"/>
        <v>76</v>
      </c>
      <c r="B100" s="202">
        <v>38250</v>
      </c>
      <c r="C100" s="1039" t="s">
        <v>578</v>
      </c>
      <c r="D100" s="1039"/>
      <c r="E100" s="1039"/>
      <c r="F100" s="1039"/>
      <c r="G100" s="1039"/>
      <c r="H100" s="1039"/>
      <c r="I100" s="1023" t="s">
        <v>546</v>
      </c>
      <c r="J100" s="1023"/>
      <c r="K100" s="1023"/>
      <c r="L100" s="1024">
        <v>200000</v>
      </c>
      <c r="M100" s="1024"/>
      <c r="N100" s="1024"/>
    </row>
    <row r="101" spans="1:14" x14ac:dyDescent="0.25">
      <c r="A101" s="200">
        <f t="shared" si="1"/>
        <v>77</v>
      </c>
      <c r="B101" s="202">
        <v>40035</v>
      </c>
      <c r="C101" s="1039" t="s">
        <v>578</v>
      </c>
      <c r="D101" s="1039"/>
      <c r="E101" s="1039"/>
      <c r="F101" s="1039"/>
      <c r="G101" s="1039"/>
      <c r="H101" s="1039"/>
      <c r="I101" s="1023" t="s">
        <v>538</v>
      </c>
      <c r="J101" s="1023"/>
      <c r="K101" s="1023"/>
      <c r="L101" s="1024">
        <v>300000</v>
      </c>
      <c r="M101" s="1024"/>
      <c r="N101" s="1024"/>
    </row>
    <row r="102" spans="1:14" ht="21" customHeight="1" x14ac:dyDescent="0.25">
      <c r="A102" s="200">
        <f>A101+1</f>
        <v>78</v>
      </c>
      <c r="B102" s="202">
        <v>40123</v>
      </c>
      <c r="C102" s="1039" t="s">
        <v>535</v>
      </c>
      <c r="D102" s="1039"/>
      <c r="E102" s="1039"/>
      <c r="F102" s="1039"/>
      <c r="G102" s="1039"/>
      <c r="H102" s="1039"/>
      <c r="I102" s="1040" t="s">
        <v>538</v>
      </c>
      <c r="J102" s="1041"/>
      <c r="K102" s="1042"/>
      <c r="L102" s="1024">
        <v>1000000</v>
      </c>
      <c r="M102" s="1024"/>
      <c r="N102" s="1024"/>
    </row>
    <row r="103" spans="1:14" x14ac:dyDescent="0.25">
      <c r="A103" s="200">
        <f>A102+1</f>
        <v>79</v>
      </c>
      <c r="B103" s="202">
        <v>40836</v>
      </c>
      <c r="C103" s="1039" t="s">
        <v>578</v>
      </c>
      <c r="D103" s="1039"/>
      <c r="E103" s="1039"/>
      <c r="F103" s="1039"/>
      <c r="G103" s="1039"/>
      <c r="H103" s="1039"/>
      <c r="I103" s="1039" t="s">
        <v>579</v>
      </c>
      <c r="J103" s="1039"/>
      <c r="K103" s="1039"/>
      <c r="L103" s="1024">
        <v>300000</v>
      </c>
      <c r="M103" s="1024"/>
      <c r="N103" s="1024"/>
    </row>
    <row r="104" spans="1:14" x14ac:dyDescent="0.25">
      <c r="A104" s="200">
        <f t="shared" si="1"/>
        <v>80</v>
      </c>
      <c r="B104" s="202"/>
      <c r="C104" s="1039" t="s">
        <v>578</v>
      </c>
      <c r="D104" s="1039"/>
      <c r="E104" s="1039"/>
      <c r="F104" s="1039"/>
      <c r="G104" s="1039"/>
      <c r="H104" s="1039"/>
      <c r="I104" s="1039" t="s">
        <v>580</v>
      </c>
      <c r="J104" s="1039"/>
      <c r="K104" s="1039"/>
      <c r="L104" s="1024">
        <v>250000</v>
      </c>
      <c r="M104" s="1024"/>
      <c r="N104" s="1024"/>
    </row>
    <row r="105" spans="1:14" ht="24.95" customHeight="1" x14ac:dyDescent="0.25">
      <c r="A105" s="200">
        <f t="shared" si="1"/>
        <v>81</v>
      </c>
      <c r="B105" s="202">
        <v>43809</v>
      </c>
      <c r="C105" s="1039" t="s">
        <v>535</v>
      </c>
      <c r="D105" s="1039"/>
      <c r="E105" s="1039"/>
      <c r="F105" s="1039"/>
      <c r="G105" s="1039"/>
      <c r="H105" s="1039"/>
      <c r="I105" s="1039" t="s">
        <v>581</v>
      </c>
      <c r="J105" s="1039"/>
      <c r="K105" s="1039"/>
      <c r="L105" s="1024">
        <v>199161.53</v>
      </c>
      <c r="M105" s="1024"/>
      <c r="N105" s="1024"/>
    </row>
    <row r="106" spans="1:14" ht="24.95" customHeight="1" x14ac:dyDescent="0.25">
      <c r="A106" s="200">
        <f t="shared" si="1"/>
        <v>82</v>
      </c>
      <c r="B106" s="202">
        <v>44564</v>
      </c>
      <c r="C106" s="1039" t="s">
        <v>571</v>
      </c>
      <c r="D106" s="1039"/>
      <c r="E106" s="1039"/>
      <c r="F106" s="1039"/>
      <c r="G106" s="1039"/>
      <c r="H106" s="1039"/>
      <c r="I106" s="1039" t="s">
        <v>581</v>
      </c>
      <c r="J106" s="1039"/>
      <c r="K106" s="1039"/>
      <c r="L106" s="1024">
        <v>477904.19</v>
      </c>
      <c r="M106" s="1024"/>
      <c r="N106" s="1024"/>
    </row>
    <row r="107" spans="1:14" ht="24.95" customHeight="1" x14ac:dyDescent="0.25">
      <c r="A107" s="200">
        <f t="shared" si="1"/>
        <v>83</v>
      </c>
      <c r="B107" s="202">
        <v>44898</v>
      </c>
      <c r="C107" s="1039" t="s">
        <v>571</v>
      </c>
      <c r="D107" s="1039"/>
      <c r="E107" s="1039"/>
      <c r="F107" s="1039"/>
      <c r="G107" s="1039"/>
      <c r="H107" s="1039"/>
      <c r="I107" s="1039" t="s">
        <v>581</v>
      </c>
      <c r="J107" s="1039"/>
      <c r="K107" s="1039"/>
      <c r="L107" s="1024">
        <v>352028.91</v>
      </c>
      <c r="M107" s="1024"/>
      <c r="N107" s="1024"/>
    </row>
    <row r="108" spans="1:14" x14ac:dyDescent="0.25">
      <c r="A108" s="200">
        <f t="shared" si="1"/>
        <v>84</v>
      </c>
      <c r="B108" s="202">
        <v>44981</v>
      </c>
      <c r="C108" s="1039" t="s">
        <v>571</v>
      </c>
      <c r="D108" s="1039"/>
      <c r="E108" s="1039"/>
      <c r="F108" s="1039"/>
      <c r="G108" s="1039"/>
      <c r="H108" s="1039"/>
      <c r="I108" s="1039" t="s">
        <v>580</v>
      </c>
      <c r="J108" s="1039"/>
      <c r="K108" s="1039"/>
      <c r="L108" s="1024">
        <v>432738.66</v>
      </c>
      <c r="M108" s="1024"/>
      <c r="N108" s="1024"/>
    </row>
    <row r="109" spans="1:14" ht="24.95" customHeight="1" x14ac:dyDescent="0.25">
      <c r="A109" s="200">
        <f t="shared" si="1"/>
        <v>85</v>
      </c>
      <c r="B109" s="202">
        <v>44985</v>
      </c>
      <c r="C109" s="1039" t="s">
        <v>571</v>
      </c>
      <c r="D109" s="1039"/>
      <c r="E109" s="1039"/>
      <c r="F109" s="1039"/>
      <c r="G109" s="1039"/>
      <c r="H109" s="1039"/>
      <c r="I109" s="1039" t="s">
        <v>582</v>
      </c>
      <c r="J109" s="1039"/>
      <c r="K109" s="1039"/>
      <c r="L109" s="1024">
        <v>157720.62</v>
      </c>
      <c r="M109" s="1024"/>
      <c r="N109" s="1024"/>
    </row>
    <row r="110" spans="1:14" ht="24.95" customHeight="1" x14ac:dyDescent="0.25">
      <c r="A110" s="200">
        <f t="shared" si="1"/>
        <v>86</v>
      </c>
      <c r="B110" s="202">
        <v>44991</v>
      </c>
      <c r="C110" s="1039" t="s">
        <v>571</v>
      </c>
      <c r="D110" s="1039"/>
      <c r="E110" s="1039"/>
      <c r="F110" s="1039"/>
      <c r="G110" s="1039"/>
      <c r="H110" s="1039"/>
      <c r="I110" s="1039" t="s">
        <v>582</v>
      </c>
      <c r="J110" s="1039"/>
      <c r="K110" s="1039"/>
      <c r="L110" s="1024">
        <v>5000000</v>
      </c>
      <c r="M110" s="1024"/>
      <c r="N110" s="1024"/>
    </row>
    <row r="111" spans="1:14" ht="24.95" customHeight="1" x14ac:dyDescent="0.25">
      <c r="A111" s="200">
        <f t="shared" si="1"/>
        <v>87</v>
      </c>
      <c r="B111" s="202">
        <v>44908</v>
      </c>
      <c r="C111" s="1039" t="s">
        <v>571</v>
      </c>
      <c r="D111" s="1039"/>
      <c r="E111" s="1039"/>
      <c r="F111" s="1039"/>
      <c r="G111" s="1039"/>
      <c r="H111" s="1039"/>
      <c r="I111" s="1039" t="s">
        <v>582</v>
      </c>
      <c r="J111" s="1039"/>
      <c r="K111" s="1039"/>
      <c r="L111" s="1024">
        <v>700000</v>
      </c>
      <c r="M111" s="1024"/>
      <c r="N111" s="1024"/>
    </row>
    <row r="112" spans="1:14" ht="24.95" customHeight="1" x14ac:dyDescent="0.25">
      <c r="A112" s="200">
        <f t="shared" si="1"/>
        <v>88</v>
      </c>
      <c r="B112" s="202">
        <v>43844</v>
      </c>
      <c r="C112" s="1039" t="s">
        <v>571</v>
      </c>
      <c r="D112" s="1039"/>
      <c r="E112" s="1039"/>
      <c r="F112" s="1039"/>
      <c r="G112" s="1039"/>
      <c r="H112" s="1039"/>
      <c r="I112" s="1039" t="s">
        <v>582</v>
      </c>
      <c r="J112" s="1039"/>
      <c r="K112" s="1039"/>
      <c r="L112" s="1024">
        <v>301881.62</v>
      </c>
      <c r="M112" s="1024"/>
      <c r="N112" s="1024"/>
    </row>
    <row r="113" spans="1:14" ht="24.95" customHeight="1" x14ac:dyDescent="0.25">
      <c r="A113" s="200">
        <f t="shared" si="1"/>
        <v>89</v>
      </c>
      <c r="B113" s="202">
        <v>44900</v>
      </c>
      <c r="C113" s="1039" t="s">
        <v>571</v>
      </c>
      <c r="D113" s="1039"/>
      <c r="E113" s="1039"/>
      <c r="F113" s="1039"/>
      <c r="G113" s="1039"/>
      <c r="H113" s="1039"/>
      <c r="I113" s="1043" t="s">
        <v>582</v>
      </c>
      <c r="J113" s="1044"/>
      <c r="K113" s="1045"/>
      <c r="L113" s="1024">
        <v>150000</v>
      </c>
      <c r="M113" s="1024"/>
      <c r="N113" s="1024"/>
    </row>
    <row r="114" spans="1:14" ht="24.95" customHeight="1" x14ac:dyDescent="0.25">
      <c r="A114" s="200">
        <f t="shared" si="1"/>
        <v>90</v>
      </c>
      <c r="B114" s="202">
        <v>44910</v>
      </c>
      <c r="C114" s="1039" t="s">
        <v>571</v>
      </c>
      <c r="D114" s="1039"/>
      <c r="E114" s="1039"/>
      <c r="F114" s="1039"/>
      <c r="G114" s="1039"/>
      <c r="H114" s="1039"/>
      <c r="I114" s="1043" t="s">
        <v>582</v>
      </c>
      <c r="J114" s="1044"/>
      <c r="K114" s="1045"/>
      <c r="L114" s="1024">
        <v>60000</v>
      </c>
      <c r="M114" s="1024"/>
      <c r="N114" s="1024"/>
    </row>
    <row r="115" spans="1:14" ht="24.95" customHeight="1" x14ac:dyDescent="0.25">
      <c r="A115" s="200">
        <f t="shared" si="1"/>
        <v>91</v>
      </c>
      <c r="B115" s="202">
        <v>43844</v>
      </c>
      <c r="C115" s="1039" t="s">
        <v>571</v>
      </c>
      <c r="D115" s="1039"/>
      <c r="E115" s="1039"/>
      <c r="F115" s="1039"/>
      <c r="G115" s="1039"/>
      <c r="H115" s="1039"/>
      <c r="I115" s="1043" t="s">
        <v>582</v>
      </c>
      <c r="J115" s="1044"/>
      <c r="K115" s="1045"/>
      <c r="L115" s="1024">
        <v>254972.03</v>
      </c>
      <c r="M115" s="1024"/>
      <c r="N115" s="1024"/>
    </row>
    <row r="116" spans="1:14" x14ac:dyDescent="0.25">
      <c r="A116" s="200">
        <f t="shared" si="1"/>
        <v>92</v>
      </c>
      <c r="B116" s="202">
        <v>44691</v>
      </c>
      <c r="C116" s="1039" t="s">
        <v>571</v>
      </c>
      <c r="D116" s="1039"/>
      <c r="E116" s="1039"/>
      <c r="F116" s="1039"/>
      <c r="G116" s="1039"/>
      <c r="H116" s="1039"/>
      <c r="I116" s="1043" t="s">
        <v>583</v>
      </c>
      <c r="J116" s="1044"/>
      <c r="K116" s="1045"/>
      <c r="L116" s="1024">
        <v>1178194.93</v>
      </c>
      <c r="M116" s="1024"/>
      <c r="N116" s="1024"/>
    </row>
    <row r="117" spans="1:14" x14ac:dyDescent="0.25">
      <c r="A117" s="200">
        <f t="shared" si="1"/>
        <v>93</v>
      </c>
      <c r="B117" s="202">
        <v>44774</v>
      </c>
      <c r="C117" s="1039" t="s">
        <v>571</v>
      </c>
      <c r="D117" s="1039"/>
      <c r="E117" s="1039"/>
      <c r="F117" s="1039"/>
      <c r="G117" s="1039"/>
      <c r="H117" s="1039"/>
      <c r="I117" s="1037" t="s">
        <v>582</v>
      </c>
      <c r="J117" s="1037"/>
      <c r="K117" s="1037"/>
      <c r="L117" s="1024">
        <v>5000000</v>
      </c>
      <c r="M117" s="1024"/>
      <c r="N117" s="1024"/>
    </row>
    <row r="118" spans="1:14" x14ac:dyDescent="0.25">
      <c r="A118" s="307"/>
      <c r="B118" s="308"/>
      <c r="C118" s="309"/>
      <c r="D118" s="235"/>
      <c r="E118" s="235"/>
      <c r="F118" s="235"/>
      <c r="G118" s="235"/>
      <c r="H118" s="235"/>
      <c r="I118" s="309"/>
      <c r="J118" s="235"/>
      <c r="K118" s="235"/>
      <c r="L118" s="1046"/>
      <c r="M118" s="1046"/>
      <c r="N118" s="1046"/>
    </row>
    <row r="119" spans="1:14" ht="25.5" x14ac:dyDescent="0.25">
      <c r="A119" s="204" t="s">
        <v>528</v>
      </c>
      <c r="B119" s="315" t="s">
        <v>529</v>
      </c>
      <c r="C119" s="1025" t="s">
        <v>530</v>
      </c>
      <c r="D119" s="1025"/>
      <c r="E119" s="1025"/>
      <c r="F119" s="1025"/>
      <c r="G119" s="1025"/>
      <c r="H119" s="1025"/>
      <c r="I119" s="1025" t="s">
        <v>531</v>
      </c>
      <c r="J119" s="1025"/>
      <c r="K119" s="1025"/>
      <c r="L119" s="1025" t="s">
        <v>532</v>
      </c>
      <c r="M119" s="1025"/>
      <c r="N119" s="1025"/>
    </row>
    <row r="120" spans="1:14" x14ac:dyDescent="0.25">
      <c r="A120" s="198"/>
      <c r="B120" s="199"/>
      <c r="C120" s="1047" t="s">
        <v>584</v>
      </c>
      <c r="D120" s="1047"/>
      <c r="E120" s="1047"/>
      <c r="F120" s="1047"/>
      <c r="G120" s="1047"/>
      <c r="H120" s="1047"/>
      <c r="I120" s="1048"/>
      <c r="J120" s="1048"/>
      <c r="K120" s="1048"/>
      <c r="L120" s="1036">
        <f>SUM(L121:L131)</f>
        <v>277012493.16000003</v>
      </c>
      <c r="M120" s="1036"/>
      <c r="N120" s="1036"/>
    </row>
    <row r="121" spans="1:14" ht="15" customHeight="1" x14ac:dyDescent="0.25">
      <c r="A121" s="200">
        <v>1</v>
      </c>
      <c r="B121" s="202">
        <v>42828</v>
      </c>
      <c r="C121" s="1023" t="s">
        <v>585</v>
      </c>
      <c r="D121" s="1023"/>
      <c r="E121" s="1023"/>
      <c r="F121" s="1023"/>
      <c r="G121" s="1023"/>
      <c r="H121" s="1023"/>
      <c r="I121" s="1023" t="s">
        <v>586</v>
      </c>
      <c r="J121" s="1023"/>
      <c r="K121" s="1023"/>
      <c r="L121" s="1024">
        <v>2043867.99</v>
      </c>
      <c r="M121" s="1024"/>
      <c r="N121" s="1024"/>
    </row>
    <row r="122" spans="1:14" ht="15" customHeight="1" x14ac:dyDescent="0.25">
      <c r="A122" s="200">
        <f>A121+1</f>
        <v>2</v>
      </c>
      <c r="B122" s="206">
        <v>40101</v>
      </c>
      <c r="C122" s="1032" t="s">
        <v>585</v>
      </c>
      <c r="D122" s="1032"/>
      <c r="E122" s="1032"/>
      <c r="F122" s="1032"/>
      <c r="G122" s="1032"/>
      <c r="H122" s="1032"/>
      <c r="I122" s="1032" t="s">
        <v>586</v>
      </c>
      <c r="J122" s="1032"/>
      <c r="K122" s="1032"/>
      <c r="L122" s="1038">
        <v>28148604.539999999</v>
      </c>
      <c r="M122" s="1038"/>
      <c r="N122" s="1038"/>
    </row>
    <row r="123" spans="1:14" ht="15" customHeight="1" x14ac:dyDescent="0.25">
      <c r="A123" s="200">
        <f t="shared" ref="A123:A131" si="2">A122+1</f>
        <v>3</v>
      </c>
      <c r="B123" s="202">
        <v>42888</v>
      </c>
      <c r="C123" s="1023" t="s">
        <v>587</v>
      </c>
      <c r="D123" s="1023"/>
      <c r="E123" s="1023"/>
      <c r="F123" s="1023"/>
      <c r="G123" s="1023"/>
      <c r="H123" s="1023"/>
      <c r="I123" s="1023" t="s">
        <v>588</v>
      </c>
      <c r="J123" s="1023"/>
      <c r="K123" s="1023"/>
      <c r="L123" s="1024">
        <v>4001462.35</v>
      </c>
      <c r="M123" s="1024"/>
      <c r="N123" s="1024"/>
    </row>
    <row r="124" spans="1:14" ht="15" customHeight="1" x14ac:dyDescent="0.25">
      <c r="A124" s="200">
        <f t="shared" si="2"/>
        <v>4</v>
      </c>
      <c r="B124" s="202">
        <v>43340</v>
      </c>
      <c r="C124" s="1023" t="s">
        <v>589</v>
      </c>
      <c r="D124" s="1023"/>
      <c r="E124" s="1023"/>
      <c r="F124" s="1023"/>
      <c r="G124" s="1023"/>
      <c r="H124" s="1023"/>
      <c r="I124" s="1023" t="s">
        <v>590</v>
      </c>
      <c r="J124" s="1023"/>
      <c r="K124" s="1023"/>
      <c r="L124" s="1024">
        <v>2008286.38</v>
      </c>
      <c r="M124" s="1024"/>
      <c r="N124" s="1024"/>
    </row>
    <row r="125" spans="1:14" ht="15" customHeight="1" x14ac:dyDescent="0.25">
      <c r="A125" s="200">
        <f t="shared" si="2"/>
        <v>5</v>
      </c>
      <c r="B125" s="202">
        <v>43364</v>
      </c>
      <c r="C125" s="1023" t="s">
        <v>591</v>
      </c>
      <c r="D125" s="1023"/>
      <c r="E125" s="1023"/>
      <c r="F125" s="1023"/>
      <c r="G125" s="1023"/>
      <c r="H125" s="1023"/>
      <c r="I125" s="1023" t="s">
        <v>586</v>
      </c>
      <c r="J125" s="1023"/>
      <c r="K125" s="1023"/>
      <c r="L125" s="1024">
        <v>524488.05000000005</v>
      </c>
      <c r="M125" s="1024"/>
      <c r="N125" s="1024"/>
    </row>
    <row r="126" spans="1:14" ht="18" customHeight="1" x14ac:dyDescent="0.25">
      <c r="A126" s="200">
        <f t="shared" si="2"/>
        <v>6</v>
      </c>
      <c r="B126" s="202">
        <v>43004</v>
      </c>
      <c r="C126" s="1023" t="s">
        <v>585</v>
      </c>
      <c r="D126" s="1023"/>
      <c r="E126" s="1023"/>
      <c r="F126" s="1023"/>
      <c r="G126" s="1023"/>
      <c r="H126" s="1023"/>
      <c r="I126" s="1023" t="s">
        <v>590</v>
      </c>
      <c r="J126" s="1023"/>
      <c r="K126" s="1023"/>
      <c r="L126" s="1024">
        <v>3796196.98</v>
      </c>
      <c r="M126" s="1024"/>
      <c r="N126" s="1024"/>
    </row>
    <row r="127" spans="1:14" ht="15" customHeight="1" x14ac:dyDescent="0.25">
      <c r="A127" s="200">
        <f t="shared" si="2"/>
        <v>7</v>
      </c>
      <c r="B127" s="206">
        <v>42724</v>
      </c>
      <c r="C127" s="1032" t="s">
        <v>587</v>
      </c>
      <c r="D127" s="1032"/>
      <c r="E127" s="1032"/>
      <c r="F127" s="1032"/>
      <c r="G127" s="1032"/>
      <c r="H127" s="1032"/>
      <c r="I127" s="1032" t="s">
        <v>586</v>
      </c>
      <c r="J127" s="1032"/>
      <c r="K127" s="1032"/>
      <c r="L127" s="1038">
        <v>149648590.36000001</v>
      </c>
      <c r="M127" s="1038"/>
      <c r="N127" s="1038"/>
    </row>
    <row r="128" spans="1:14" ht="15" customHeight="1" x14ac:dyDescent="0.25">
      <c r="A128" s="200">
        <f t="shared" si="2"/>
        <v>8</v>
      </c>
      <c r="B128" s="206">
        <v>42724</v>
      </c>
      <c r="C128" s="1032" t="s">
        <v>591</v>
      </c>
      <c r="D128" s="1032"/>
      <c r="E128" s="1032"/>
      <c r="F128" s="1032"/>
      <c r="G128" s="1032"/>
      <c r="H128" s="1032"/>
      <c r="I128" s="1032" t="s">
        <v>586</v>
      </c>
      <c r="J128" s="1032"/>
      <c r="K128" s="1032"/>
      <c r="L128" s="1038">
        <v>83084274.900000006</v>
      </c>
      <c r="M128" s="1038"/>
      <c r="N128" s="1038"/>
    </row>
    <row r="129" spans="1:14" ht="15" customHeight="1" x14ac:dyDescent="0.25">
      <c r="A129" s="200">
        <f t="shared" si="2"/>
        <v>9</v>
      </c>
      <c r="B129" s="202">
        <v>43471</v>
      </c>
      <c r="C129" s="1023" t="s">
        <v>592</v>
      </c>
      <c r="D129" s="1023"/>
      <c r="E129" s="1023"/>
      <c r="F129" s="1023"/>
      <c r="G129" s="1023"/>
      <c r="H129" s="1023"/>
      <c r="I129" s="1032" t="s">
        <v>586</v>
      </c>
      <c r="J129" s="1032"/>
      <c r="K129" s="1032"/>
      <c r="L129" s="1024">
        <v>2602879.5</v>
      </c>
      <c r="M129" s="1024"/>
      <c r="N129" s="1024"/>
    </row>
    <row r="130" spans="1:14" ht="15" customHeight="1" x14ac:dyDescent="0.25">
      <c r="A130" s="200">
        <f t="shared" si="2"/>
        <v>10</v>
      </c>
      <c r="B130" s="202">
        <v>43471</v>
      </c>
      <c r="C130" s="1023" t="s">
        <v>592</v>
      </c>
      <c r="D130" s="1023"/>
      <c r="E130" s="1023"/>
      <c r="F130" s="1023"/>
      <c r="G130" s="1023"/>
      <c r="H130" s="1023"/>
      <c r="I130" s="1023" t="s">
        <v>586</v>
      </c>
      <c r="J130" s="1023"/>
      <c r="K130" s="1023"/>
      <c r="L130" s="1024">
        <v>515839.2</v>
      </c>
      <c r="M130" s="1024"/>
      <c r="N130" s="1024"/>
    </row>
    <row r="131" spans="1:14" ht="15" customHeight="1" x14ac:dyDescent="0.25">
      <c r="A131" s="200">
        <f t="shared" si="2"/>
        <v>11</v>
      </c>
      <c r="B131" s="202">
        <v>44812</v>
      </c>
      <c r="C131" s="1049" t="s">
        <v>593</v>
      </c>
      <c r="D131" s="1049"/>
      <c r="E131" s="1049"/>
      <c r="F131" s="1049"/>
      <c r="G131" s="1049"/>
      <c r="H131" s="1049"/>
      <c r="I131" s="1023" t="s">
        <v>586</v>
      </c>
      <c r="J131" s="1023"/>
      <c r="K131" s="1023"/>
      <c r="L131" s="1050">
        <v>638002.91</v>
      </c>
      <c r="M131" s="1050"/>
      <c r="N131" s="1050"/>
    </row>
    <row r="132" spans="1:14" ht="25.5" customHeight="1" x14ac:dyDescent="0.25">
      <c r="A132" s="204" t="s">
        <v>528</v>
      </c>
      <c r="B132" s="205" t="s">
        <v>529</v>
      </c>
      <c r="C132" s="1025" t="s">
        <v>530</v>
      </c>
      <c r="D132" s="1025"/>
      <c r="E132" s="1025"/>
      <c r="F132" s="1025"/>
      <c r="G132" s="1025"/>
      <c r="H132" s="1025"/>
      <c r="I132" s="1025" t="s">
        <v>531</v>
      </c>
      <c r="J132" s="1025"/>
      <c r="K132" s="1025"/>
      <c r="L132" s="1025" t="s">
        <v>532</v>
      </c>
      <c r="M132" s="1025"/>
      <c r="N132" s="1025"/>
    </row>
    <row r="133" spans="1:14" x14ac:dyDescent="0.25">
      <c r="A133" s="198"/>
      <c r="B133" s="207"/>
      <c r="C133" s="1051" t="s">
        <v>594</v>
      </c>
      <c r="D133" s="1051"/>
      <c r="E133" s="1051"/>
      <c r="F133" s="1051"/>
      <c r="G133" s="1051"/>
      <c r="H133" s="1051"/>
      <c r="I133" s="1052"/>
      <c r="J133" s="899"/>
      <c r="K133" s="1053"/>
      <c r="L133" s="1054">
        <f>SUM(L134:L188)</f>
        <v>56247099.019999988</v>
      </c>
      <c r="M133" s="1054"/>
      <c r="N133" s="1054"/>
    </row>
    <row r="134" spans="1:14" ht="18" customHeight="1" x14ac:dyDescent="0.25">
      <c r="A134" s="209">
        <v>1</v>
      </c>
      <c r="B134" s="202">
        <v>43543</v>
      </c>
      <c r="C134" s="1023" t="s">
        <v>595</v>
      </c>
      <c r="D134" s="1023"/>
      <c r="E134" s="1023"/>
      <c r="F134" s="1023"/>
      <c r="G134" s="1023"/>
      <c r="H134" s="1023"/>
      <c r="I134" s="1023" t="s">
        <v>596</v>
      </c>
      <c r="J134" s="1023"/>
      <c r="K134" s="1023"/>
      <c r="L134" s="1024">
        <v>104561.48</v>
      </c>
      <c r="M134" s="1024"/>
      <c r="N134" s="1024"/>
    </row>
    <row r="135" spans="1:14" ht="15" customHeight="1" x14ac:dyDescent="0.25">
      <c r="A135" s="209">
        <f t="shared" ref="A135:A188" si="3">A134+1</f>
        <v>2</v>
      </c>
      <c r="B135" s="210">
        <v>43537</v>
      </c>
      <c r="C135" s="1023" t="s">
        <v>597</v>
      </c>
      <c r="D135" s="1023"/>
      <c r="E135" s="1023"/>
      <c r="F135" s="1023"/>
      <c r="G135" s="1023"/>
      <c r="H135" s="1023"/>
      <c r="I135" s="1023" t="s">
        <v>590</v>
      </c>
      <c r="J135" s="1023"/>
      <c r="K135" s="1023"/>
      <c r="L135" s="1024">
        <v>23463.29</v>
      </c>
      <c r="M135" s="1024"/>
      <c r="N135" s="1024"/>
    </row>
    <row r="136" spans="1:14" ht="15" customHeight="1" x14ac:dyDescent="0.25">
      <c r="A136" s="209">
        <f t="shared" si="3"/>
        <v>3</v>
      </c>
      <c r="B136" s="202">
        <v>43277</v>
      </c>
      <c r="C136" s="1023" t="s">
        <v>598</v>
      </c>
      <c r="D136" s="1023"/>
      <c r="E136" s="1023"/>
      <c r="F136" s="1023"/>
      <c r="G136" s="1023"/>
      <c r="H136" s="1023"/>
      <c r="I136" s="1023" t="s">
        <v>596</v>
      </c>
      <c r="J136" s="1023"/>
      <c r="K136" s="1023"/>
      <c r="L136" s="1024">
        <v>15622.46</v>
      </c>
      <c r="M136" s="1024"/>
      <c r="N136" s="1024"/>
    </row>
    <row r="137" spans="1:14" ht="15" customHeight="1" x14ac:dyDescent="0.25">
      <c r="A137" s="209">
        <f t="shared" si="3"/>
        <v>4</v>
      </c>
      <c r="B137" s="202">
        <v>43545</v>
      </c>
      <c r="C137" s="1023" t="s">
        <v>599</v>
      </c>
      <c r="D137" s="1023"/>
      <c r="E137" s="1023"/>
      <c r="F137" s="1023"/>
      <c r="G137" s="1023"/>
      <c r="H137" s="1023"/>
      <c r="I137" s="1023" t="s">
        <v>596</v>
      </c>
      <c r="J137" s="1023"/>
      <c r="K137" s="1023"/>
      <c r="L137" s="1024">
        <v>5156</v>
      </c>
      <c r="M137" s="1024"/>
      <c r="N137" s="1024"/>
    </row>
    <row r="138" spans="1:14" ht="15" customHeight="1" x14ac:dyDescent="0.25">
      <c r="A138" s="209">
        <f t="shared" si="3"/>
        <v>5</v>
      </c>
      <c r="B138" s="202">
        <v>43641</v>
      </c>
      <c r="C138" s="1023" t="s">
        <v>600</v>
      </c>
      <c r="D138" s="1023"/>
      <c r="E138" s="1023"/>
      <c r="F138" s="1023"/>
      <c r="G138" s="1023"/>
      <c r="H138" s="1023"/>
      <c r="I138" s="1023" t="s">
        <v>536</v>
      </c>
      <c r="J138" s="1023"/>
      <c r="K138" s="1023"/>
      <c r="L138" s="1024">
        <v>85875.28</v>
      </c>
      <c r="M138" s="1024"/>
      <c r="N138" s="1024"/>
    </row>
    <row r="139" spans="1:14" ht="15" customHeight="1" x14ac:dyDescent="0.25">
      <c r="A139" s="209">
        <f t="shared" si="3"/>
        <v>6</v>
      </c>
      <c r="B139" s="202">
        <v>43712</v>
      </c>
      <c r="C139" s="1023" t="s">
        <v>598</v>
      </c>
      <c r="D139" s="1023"/>
      <c r="E139" s="1023"/>
      <c r="F139" s="1023"/>
      <c r="G139" s="1023"/>
      <c r="H139" s="1023"/>
      <c r="I139" s="1023" t="s">
        <v>596</v>
      </c>
      <c r="J139" s="1023"/>
      <c r="K139" s="1023"/>
      <c r="L139" s="1024">
        <v>46841.05</v>
      </c>
      <c r="M139" s="1024"/>
      <c r="N139" s="1024"/>
    </row>
    <row r="140" spans="1:14" ht="15" customHeight="1" x14ac:dyDescent="0.25">
      <c r="A140" s="211">
        <f t="shared" si="3"/>
        <v>7</v>
      </c>
      <c r="B140" s="202">
        <v>43739</v>
      </c>
      <c r="C140" s="1023" t="s">
        <v>601</v>
      </c>
      <c r="D140" s="1023"/>
      <c r="E140" s="1023"/>
      <c r="F140" s="1023"/>
      <c r="G140" s="1023"/>
      <c r="H140" s="1023"/>
      <c r="I140" s="1023" t="s">
        <v>596</v>
      </c>
      <c r="J140" s="1023"/>
      <c r="K140" s="1023"/>
      <c r="L140" s="1024">
        <v>62454.75</v>
      </c>
      <c r="M140" s="1024"/>
      <c r="N140" s="1024"/>
    </row>
    <row r="141" spans="1:14" ht="15" customHeight="1" x14ac:dyDescent="0.25">
      <c r="A141" s="209">
        <f t="shared" si="3"/>
        <v>8</v>
      </c>
      <c r="B141" s="202">
        <v>43088</v>
      </c>
      <c r="C141" s="1023" t="s">
        <v>601</v>
      </c>
      <c r="D141" s="1023"/>
      <c r="E141" s="1023"/>
      <c r="F141" s="1023"/>
      <c r="G141" s="1023"/>
      <c r="H141" s="1023"/>
      <c r="I141" s="1023" t="s">
        <v>596</v>
      </c>
      <c r="J141" s="1023"/>
      <c r="K141" s="1023"/>
      <c r="L141" s="1024">
        <v>218071.14</v>
      </c>
      <c r="M141" s="1024"/>
      <c r="N141" s="1024"/>
    </row>
    <row r="142" spans="1:14" ht="15" customHeight="1" x14ac:dyDescent="0.25">
      <c r="A142" s="209">
        <f t="shared" si="3"/>
        <v>9</v>
      </c>
      <c r="B142" s="202">
        <v>44451</v>
      </c>
      <c r="C142" s="1023" t="s">
        <v>595</v>
      </c>
      <c r="D142" s="1023"/>
      <c r="E142" s="1023"/>
      <c r="F142" s="1023"/>
      <c r="G142" s="1023"/>
      <c r="H142" s="1023"/>
      <c r="I142" s="1023" t="s">
        <v>602</v>
      </c>
      <c r="J142" s="1023"/>
      <c r="K142" s="1023"/>
      <c r="L142" s="1024">
        <v>76360.53</v>
      </c>
      <c r="M142" s="1024"/>
      <c r="N142" s="1024"/>
    </row>
    <row r="143" spans="1:14" ht="15" customHeight="1" x14ac:dyDescent="0.25">
      <c r="A143" s="209">
        <f t="shared" si="3"/>
        <v>10</v>
      </c>
      <c r="B143" s="202">
        <v>43749</v>
      </c>
      <c r="C143" s="1023" t="s">
        <v>600</v>
      </c>
      <c r="D143" s="1023"/>
      <c r="E143" s="1023"/>
      <c r="F143" s="1023"/>
      <c r="G143" s="1023"/>
      <c r="H143" s="1023"/>
      <c r="I143" s="1023" t="s">
        <v>596</v>
      </c>
      <c r="J143" s="1023"/>
      <c r="K143" s="1023"/>
      <c r="L143" s="1024">
        <v>54747.02</v>
      </c>
      <c r="M143" s="1024"/>
      <c r="N143" s="1024"/>
    </row>
    <row r="144" spans="1:14" ht="15" customHeight="1" x14ac:dyDescent="0.25">
      <c r="A144" s="211">
        <f t="shared" si="3"/>
        <v>11</v>
      </c>
      <c r="B144" s="202">
        <v>44096</v>
      </c>
      <c r="C144" s="1023" t="s">
        <v>599</v>
      </c>
      <c r="D144" s="1023"/>
      <c r="E144" s="1023"/>
      <c r="F144" s="1023"/>
      <c r="G144" s="1023"/>
      <c r="H144" s="1023"/>
      <c r="I144" s="1023" t="s">
        <v>538</v>
      </c>
      <c r="J144" s="1023"/>
      <c r="K144" s="1023"/>
      <c r="L144" s="1024">
        <v>40155.33</v>
      </c>
      <c r="M144" s="1024"/>
      <c r="N144" s="1024"/>
    </row>
    <row r="145" spans="1:14" ht="15" customHeight="1" x14ac:dyDescent="0.25">
      <c r="A145" s="211">
        <f t="shared" si="3"/>
        <v>12</v>
      </c>
      <c r="B145" s="202">
        <v>44102</v>
      </c>
      <c r="C145" s="1023" t="s">
        <v>595</v>
      </c>
      <c r="D145" s="1023"/>
      <c r="E145" s="1023"/>
      <c r="F145" s="1023"/>
      <c r="G145" s="1023"/>
      <c r="H145" s="1023"/>
      <c r="I145" s="1023" t="s">
        <v>596</v>
      </c>
      <c r="J145" s="1023"/>
      <c r="K145" s="1023"/>
      <c r="L145" s="1024">
        <v>42057</v>
      </c>
      <c r="M145" s="1024"/>
      <c r="N145" s="1024"/>
    </row>
    <row r="146" spans="1:14" ht="15" customHeight="1" x14ac:dyDescent="0.25">
      <c r="A146" s="209">
        <f t="shared" si="3"/>
        <v>13</v>
      </c>
      <c r="B146" s="212">
        <v>44375</v>
      </c>
      <c r="C146" s="1023" t="s">
        <v>600</v>
      </c>
      <c r="D146" s="1023"/>
      <c r="E146" s="1023"/>
      <c r="F146" s="1023"/>
      <c r="G146" s="1023"/>
      <c r="H146" s="1023"/>
      <c r="I146" s="1023" t="s">
        <v>538</v>
      </c>
      <c r="J146" s="1023"/>
      <c r="K146" s="1023"/>
      <c r="L146" s="1024">
        <v>481864</v>
      </c>
      <c r="M146" s="1024"/>
      <c r="N146" s="1024"/>
    </row>
    <row r="147" spans="1:14" ht="15" customHeight="1" x14ac:dyDescent="0.25">
      <c r="A147" s="209">
        <f>A146+1</f>
        <v>14</v>
      </c>
      <c r="B147" s="202">
        <v>44425</v>
      </c>
      <c r="C147" s="1023" t="s">
        <v>597</v>
      </c>
      <c r="D147" s="1023"/>
      <c r="E147" s="1023"/>
      <c r="F147" s="1023"/>
      <c r="G147" s="1023"/>
      <c r="H147" s="1023"/>
      <c r="I147" s="1023" t="s">
        <v>603</v>
      </c>
      <c r="J147" s="1023"/>
      <c r="K147" s="1023"/>
      <c r="L147" s="1024">
        <v>61088.42</v>
      </c>
      <c r="M147" s="1024"/>
      <c r="N147" s="1024"/>
    </row>
    <row r="148" spans="1:14" ht="24.75" customHeight="1" x14ac:dyDescent="0.25">
      <c r="A148" s="209">
        <f t="shared" si="3"/>
        <v>15</v>
      </c>
      <c r="B148" s="202">
        <v>44463</v>
      </c>
      <c r="C148" s="1023" t="s">
        <v>598</v>
      </c>
      <c r="D148" s="1023"/>
      <c r="E148" s="1023"/>
      <c r="F148" s="1023"/>
      <c r="G148" s="1023"/>
      <c r="H148" s="1023"/>
      <c r="I148" s="1023" t="s">
        <v>604</v>
      </c>
      <c r="J148" s="1023"/>
      <c r="K148" s="1023"/>
      <c r="L148" s="1024">
        <v>54405</v>
      </c>
      <c r="M148" s="1024"/>
      <c r="N148" s="1024"/>
    </row>
    <row r="149" spans="1:14" ht="15" customHeight="1" x14ac:dyDescent="0.25">
      <c r="A149" s="209">
        <f t="shared" si="3"/>
        <v>16</v>
      </c>
      <c r="B149" s="202">
        <v>44375</v>
      </c>
      <c r="C149" s="1023" t="s">
        <v>598</v>
      </c>
      <c r="D149" s="1023"/>
      <c r="E149" s="1023"/>
      <c r="F149" s="1023"/>
      <c r="G149" s="1023"/>
      <c r="H149" s="1023"/>
      <c r="I149" s="1023" t="s">
        <v>605</v>
      </c>
      <c r="J149" s="1023"/>
      <c r="K149" s="1023"/>
      <c r="L149" s="1024">
        <v>89713</v>
      </c>
      <c r="M149" s="1024"/>
      <c r="N149" s="1024"/>
    </row>
    <row r="150" spans="1:14" ht="25.5" customHeight="1" x14ac:dyDescent="0.25">
      <c r="A150" s="204" t="s">
        <v>528</v>
      </c>
      <c r="B150" s="227" t="s">
        <v>529</v>
      </c>
      <c r="C150" s="1025" t="s">
        <v>530</v>
      </c>
      <c r="D150" s="1025"/>
      <c r="E150" s="1025"/>
      <c r="F150" s="1025"/>
      <c r="G150" s="1025"/>
      <c r="H150" s="1025"/>
      <c r="I150" s="1025" t="s">
        <v>531</v>
      </c>
      <c r="J150" s="1025"/>
      <c r="K150" s="1025"/>
      <c r="L150" s="1025" t="s">
        <v>532</v>
      </c>
      <c r="M150" s="1025"/>
      <c r="N150" s="1025"/>
    </row>
    <row r="151" spans="1:14" ht="18" customHeight="1" x14ac:dyDescent="0.25">
      <c r="A151" s="209">
        <f>A149+1</f>
        <v>17</v>
      </c>
      <c r="B151" s="202">
        <v>44463</v>
      </c>
      <c r="C151" s="1023" t="s">
        <v>598</v>
      </c>
      <c r="D151" s="1023"/>
      <c r="E151" s="1023"/>
      <c r="F151" s="1023"/>
      <c r="G151" s="1023"/>
      <c r="H151" s="1023"/>
      <c r="I151" s="1023" t="s">
        <v>606</v>
      </c>
      <c r="J151" s="1023"/>
      <c r="K151" s="1023"/>
      <c r="L151" s="1024">
        <v>56783</v>
      </c>
      <c r="M151" s="1024"/>
      <c r="N151" s="1024"/>
    </row>
    <row r="152" spans="1:14" ht="18" customHeight="1" x14ac:dyDescent="0.25">
      <c r="A152" s="209">
        <f t="shared" si="3"/>
        <v>18</v>
      </c>
      <c r="B152" s="202">
        <v>43712</v>
      </c>
      <c r="C152" s="1023" t="s">
        <v>607</v>
      </c>
      <c r="D152" s="1023"/>
      <c r="E152" s="1023"/>
      <c r="F152" s="1023"/>
      <c r="G152" s="1023"/>
      <c r="H152" s="1023"/>
      <c r="I152" s="1023" t="s">
        <v>606</v>
      </c>
      <c r="J152" s="1023"/>
      <c r="K152" s="1023"/>
      <c r="L152" s="1024">
        <v>167944.34</v>
      </c>
      <c r="M152" s="1024"/>
      <c r="N152" s="1024"/>
    </row>
    <row r="153" spans="1:14" ht="18" customHeight="1" x14ac:dyDescent="0.25">
      <c r="A153" s="209">
        <f t="shared" si="3"/>
        <v>19</v>
      </c>
      <c r="B153" s="202">
        <v>44556</v>
      </c>
      <c r="C153" s="1023" t="s">
        <v>607</v>
      </c>
      <c r="D153" s="1023"/>
      <c r="E153" s="1023"/>
      <c r="F153" s="1023"/>
      <c r="G153" s="1023"/>
      <c r="H153" s="1023"/>
      <c r="I153" s="1023" t="s">
        <v>608</v>
      </c>
      <c r="J153" s="1023"/>
      <c r="K153" s="1023"/>
      <c r="L153" s="1024">
        <v>175646.58</v>
      </c>
      <c r="M153" s="1024"/>
      <c r="N153" s="1024"/>
    </row>
    <row r="154" spans="1:14" ht="18" customHeight="1" x14ac:dyDescent="0.25">
      <c r="A154" s="209">
        <f t="shared" si="3"/>
        <v>20</v>
      </c>
      <c r="B154" s="202">
        <v>44481</v>
      </c>
      <c r="C154" s="1023" t="s">
        <v>607</v>
      </c>
      <c r="D154" s="1023"/>
      <c r="E154" s="1023"/>
      <c r="F154" s="1023"/>
      <c r="G154" s="1023"/>
      <c r="H154" s="1023"/>
      <c r="I154" s="1023" t="s">
        <v>609</v>
      </c>
      <c r="J154" s="1023"/>
      <c r="K154" s="1023"/>
      <c r="L154" s="1024">
        <v>18995</v>
      </c>
      <c r="M154" s="1024"/>
      <c r="N154" s="1024"/>
    </row>
    <row r="155" spans="1:14" ht="18" customHeight="1" x14ac:dyDescent="0.25">
      <c r="A155" s="209">
        <f t="shared" si="3"/>
        <v>21</v>
      </c>
      <c r="B155" s="202">
        <v>41803</v>
      </c>
      <c r="C155" s="1023" t="s">
        <v>607</v>
      </c>
      <c r="D155" s="1023"/>
      <c r="E155" s="1023"/>
      <c r="F155" s="1023"/>
      <c r="G155" s="1023"/>
      <c r="H155" s="1023"/>
      <c r="I155" s="1023" t="s">
        <v>610</v>
      </c>
      <c r="J155" s="1023"/>
      <c r="K155" s="1023"/>
      <c r="L155" s="1024">
        <v>10000</v>
      </c>
      <c r="M155" s="1024"/>
      <c r="N155" s="1024"/>
    </row>
    <row r="156" spans="1:14" ht="24" customHeight="1" x14ac:dyDescent="0.25">
      <c r="A156" s="209">
        <f t="shared" si="3"/>
        <v>22</v>
      </c>
      <c r="B156" s="212">
        <v>44216</v>
      </c>
      <c r="C156" s="1023" t="s">
        <v>607</v>
      </c>
      <c r="D156" s="1023"/>
      <c r="E156" s="1023"/>
      <c r="F156" s="1023"/>
      <c r="G156" s="1023"/>
      <c r="H156" s="1023"/>
      <c r="I156" s="1023" t="s">
        <v>611</v>
      </c>
      <c r="J156" s="1023"/>
      <c r="K156" s="1023"/>
      <c r="L156" s="1024">
        <v>1602.2</v>
      </c>
      <c r="M156" s="1024"/>
      <c r="N156" s="1024"/>
    </row>
    <row r="157" spans="1:14" ht="15" customHeight="1" x14ac:dyDescent="0.25">
      <c r="A157" s="209">
        <f t="shared" si="3"/>
        <v>23</v>
      </c>
      <c r="B157" s="212">
        <v>43890</v>
      </c>
      <c r="C157" s="1023" t="s">
        <v>601</v>
      </c>
      <c r="D157" s="1023"/>
      <c r="E157" s="1023"/>
      <c r="F157" s="1023"/>
      <c r="G157" s="1023"/>
      <c r="H157" s="1023"/>
      <c r="I157" s="1023" t="s">
        <v>612</v>
      </c>
      <c r="J157" s="1023"/>
      <c r="K157" s="1023"/>
      <c r="L157" s="1024">
        <v>60059.31</v>
      </c>
      <c r="M157" s="1024"/>
      <c r="N157" s="1024"/>
    </row>
    <row r="158" spans="1:14" ht="15" customHeight="1" x14ac:dyDescent="0.25">
      <c r="A158" s="209">
        <f t="shared" si="3"/>
        <v>24</v>
      </c>
      <c r="B158" s="212"/>
      <c r="C158" s="1023" t="s">
        <v>599</v>
      </c>
      <c r="D158" s="1023"/>
      <c r="E158" s="1023"/>
      <c r="F158" s="1023"/>
      <c r="G158" s="1023"/>
      <c r="H158" s="1023"/>
      <c r="I158" s="1023" t="s">
        <v>613</v>
      </c>
      <c r="J158" s="1023"/>
      <c r="K158" s="1023"/>
      <c r="L158" s="1024">
        <v>15622.2</v>
      </c>
      <c r="M158" s="1024"/>
      <c r="N158" s="1024"/>
    </row>
    <row r="159" spans="1:14" ht="15" customHeight="1" x14ac:dyDescent="0.25">
      <c r="A159" s="209">
        <f t="shared" si="3"/>
        <v>25</v>
      </c>
      <c r="B159" s="212">
        <v>44100</v>
      </c>
      <c r="C159" s="1023" t="s">
        <v>595</v>
      </c>
      <c r="D159" s="1023"/>
      <c r="E159" s="1023"/>
      <c r="F159" s="1023"/>
      <c r="G159" s="1023"/>
      <c r="H159" s="1023"/>
      <c r="I159" s="1023" t="s">
        <v>612</v>
      </c>
      <c r="J159" s="1023"/>
      <c r="K159" s="1023"/>
      <c r="L159" s="1024">
        <v>4046</v>
      </c>
      <c r="M159" s="1024"/>
      <c r="N159" s="1024"/>
    </row>
    <row r="160" spans="1:14" ht="15" customHeight="1" x14ac:dyDescent="0.25">
      <c r="A160" s="209">
        <f t="shared" si="3"/>
        <v>26</v>
      </c>
      <c r="B160" s="212"/>
      <c r="C160" s="1023" t="s">
        <v>600</v>
      </c>
      <c r="D160" s="1023"/>
      <c r="E160" s="1023"/>
      <c r="F160" s="1023"/>
      <c r="G160" s="1023"/>
      <c r="H160" s="1023"/>
      <c r="I160" s="1023" t="s">
        <v>614</v>
      </c>
      <c r="J160" s="1023"/>
      <c r="K160" s="1023"/>
      <c r="L160" s="1024">
        <v>66732.62</v>
      </c>
      <c r="M160" s="1024"/>
      <c r="N160" s="1024"/>
    </row>
    <row r="161" spans="1:14" ht="15" customHeight="1" x14ac:dyDescent="0.25">
      <c r="A161" s="209">
        <f>A160+1</f>
        <v>27</v>
      </c>
      <c r="B161" s="212"/>
      <c r="C161" s="1023" t="s">
        <v>595</v>
      </c>
      <c r="D161" s="1023"/>
      <c r="E161" s="1023"/>
      <c r="F161" s="1023"/>
      <c r="G161" s="1023"/>
      <c r="H161" s="1023"/>
      <c r="I161" s="1023" t="s">
        <v>612</v>
      </c>
      <c r="J161" s="1023"/>
      <c r="K161" s="1023"/>
      <c r="L161" s="1024">
        <v>55771.13</v>
      </c>
      <c r="M161" s="1024"/>
      <c r="N161" s="1024"/>
    </row>
    <row r="162" spans="1:14" ht="15" customHeight="1" x14ac:dyDescent="0.25">
      <c r="A162" s="209">
        <f t="shared" si="3"/>
        <v>28</v>
      </c>
      <c r="B162" s="212"/>
      <c r="C162" s="1023" t="s">
        <v>600</v>
      </c>
      <c r="D162" s="1023"/>
      <c r="E162" s="1023"/>
      <c r="F162" s="1023"/>
      <c r="G162" s="1023"/>
      <c r="H162" s="1023"/>
      <c r="I162" s="1023" t="s">
        <v>615</v>
      </c>
      <c r="J162" s="1023"/>
      <c r="K162" s="1023"/>
      <c r="L162" s="1024">
        <v>195162</v>
      </c>
      <c r="M162" s="1024"/>
      <c r="N162" s="1024"/>
    </row>
    <row r="163" spans="1:14" ht="15" customHeight="1" x14ac:dyDescent="0.25">
      <c r="A163" s="209">
        <f t="shared" si="3"/>
        <v>29</v>
      </c>
      <c r="B163" s="212">
        <v>42259</v>
      </c>
      <c r="C163" s="1023" t="s">
        <v>607</v>
      </c>
      <c r="D163" s="1023"/>
      <c r="E163" s="1023"/>
      <c r="F163" s="1023"/>
      <c r="G163" s="1023"/>
      <c r="H163" s="1023"/>
      <c r="I163" s="1023" t="s">
        <v>616</v>
      </c>
      <c r="J163" s="1023"/>
      <c r="K163" s="1023"/>
      <c r="L163" s="1024">
        <v>1542</v>
      </c>
      <c r="M163" s="1024"/>
      <c r="N163" s="1024"/>
    </row>
    <row r="164" spans="1:14" ht="15" customHeight="1" x14ac:dyDescent="0.25">
      <c r="A164" s="209">
        <f t="shared" si="3"/>
        <v>30</v>
      </c>
      <c r="B164" s="212">
        <v>43629</v>
      </c>
      <c r="C164" s="1023" t="s">
        <v>607</v>
      </c>
      <c r="D164" s="1023"/>
      <c r="E164" s="1023"/>
      <c r="F164" s="1023"/>
      <c r="G164" s="1023"/>
      <c r="H164" s="1023"/>
      <c r="I164" s="1023" t="s">
        <v>617</v>
      </c>
      <c r="J164" s="1023"/>
      <c r="K164" s="1023"/>
      <c r="L164" s="1024">
        <v>199888.1</v>
      </c>
      <c r="M164" s="1024"/>
      <c r="N164" s="1024"/>
    </row>
    <row r="165" spans="1:14" ht="18" customHeight="1" x14ac:dyDescent="0.25">
      <c r="A165" s="209">
        <f t="shared" si="3"/>
        <v>31</v>
      </c>
      <c r="B165" s="212"/>
      <c r="C165" s="1023" t="s">
        <v>607</v>
      </c>
      <c r="D165" s="1023"/>
      <c r="E165" s="1023"/>
      <c r="F165" s="1023"/>
      <c r="G165" s="1023"/>
      <c r="H165" s="1023"/>
      <c r="I165" s="1023" t="s">
        <v>618</v>
      </c>
      <c r="J165" s="1023"/>
      <c r="K165" s="1023"/>
      <c r="L165" s="1024">
        <v>45659652.719999999</v>
      </c>
      <c r="M165" s="1024"/>
      <c r="N165" s="1024"/>
    </row>
    <row r="166" spans="1:14" ht="18" customHeight="1" x14ac:dyDescent="0.25">
      <c r="A166" s="209">
        <f t="shared" si="3"/>
        <v>32</v>
      </c>
      <c r="B166" s="212">
        <v>43629</v>
      </c>
      <c r="C166" s="1023" t="s">
        <v>607</v>
      </c>
      <c r="D166" s="1023"/>
      <c r="E166" s="1023"/>
      <c r="F166" s="1023"/>
      <c r="G166" s="1023"/>
      <c r="H166" s="1023"/>
      <c r="I166" s="1023" t="s">
        <v>619</v>
      </c>
      <c r="J166" s="1023"/>
      <c r="K166" s="1023"/>
      <c r="L166" s="1024">
        <v>59385.21</v>
      </c>
      <c r="M166" s="1024"/>
      <c r="N166" s="1024"/>
    </row>
    <row r="167" spans="1:14" ht="18" customHeight="1" x14ac:dyDescent="0.25">
      <c r="A167" s="209">
        <f>A166+1</f>
        <v>33</v>
      </c>
      <c r="B167" s="212">
        <v>41469</v>
      </c>
      <c r="C167" s="1023" t="s">
        <v>607</v>
      </c>
      <c r="D167" s="1023"/>
      <c r="E167" s="1023"/>
      <c r="F167" s="1023"/>
      <c r="G167" s="1023"/>
      <c r="H167" s="1023"/>
      <c r="I167" s="1023" t="s">
        <v>620</v>
      </c>
      <c r="J167" s="1023"/>
      <c r="K167" s="1023"/>
      <c r="L167" s="1024">
        <v>100842.26</v>
      </c>
      <c r="M167" s="1024"/>
      <c r="N167" s="1024"/>
    </row>
    <row r="168" spans="1:14" ht="18" customHeight="1" x14ac:dyDescent="0.25">
      <c r="A168" s="209">
        <f t="shared" si="3"/>
        <v>34</v>
      </c>
      <c r="B168" s="212">
        <v>44459</v>
      </c>
      <c r="C168" s="1023" t="s">
        <v>607</v>
      </c>
      <c r="D168" s="1023"/>
      <c r="E168" s="1023"/>
      <c r="F168" s="1023"/>
      <c r="G168" s="1023"/>
      <c r="H168" s="1023"/>
      <c r="I168" s="1023" t="s">
        <v>621</v>
      </c>
      <c r="J168" s="1023"/>
      <c r="K168" s="1023"/>
      <c r="L168" s="1024">
        <v>28000</v>
      </c>
      <c r="M168" s="1024"/>
      <c r="N168" s="1024"/>
    </row>
    <row r="169" spans="1:14" ht="18" customHeight="1" x14ac:dyDescent="0.25">
      <c r="A169" s="209">
        <f t="shared" si="3"/>
        <v>35</v>
      </c>
      <c r="B169" s="212">
        <v>44757</v>
      </c>
      <c r="C169" s="1023" t="s">
        <v>607</v>
      </c>
      <c r="D169" s="1023"/>
      <c r="E169" s="1023"/>
      <c r="F169" s="1023"/>
      <c r="G169" s="1023"/>
      <c r="H169" s="1023"/>
      <c r="I169" s="1023" t="s">
        <v>622</v>
      </c>
      <c r="J169" s="1023"/>
      <c r="K169" s="1023"/>
      <c r="L169" s="1024">
        <v>120000</v>
      </c>
      <c r="M169" s="1024"/>
      <c r="N169" s="1024"/>
    </row>
    <row r="170" spans="1:14" ht="18" customHeight="1" x14ac:dyDescent="0.25">
      <c r="A170" s="209">
        <f t="shared" si="3"/>
        <v>36</v>
      </c>
      <c r="B170" s="212">
        <v>44256</v>
      </c>
      <c r="C170" s="1023" t="s">
        <v>607</v>
      </c>
      <c r="D170" s="1023"/>
      <c r="E170" s="1023"/>
      <c r="F170" s="1023"/>
      <c r="G170" s="1023"/>
      <c r="H170" s="1023"/>
      <c r="I170" s="1023" t="s">
        <v>618</v>
      </c>
      <c r="J170" s="1023"/>
      <c r="K170" s="1023"/>
      <c r="L170" s="1024">
        <v>169416</v>
      </c>
      <c r="M170" s="1024"/>
      <c r="N170" s="1024"/>
    </row>
    <row r="171" spans="1:14" ht="18" customHeight="1" x14ac:dyDescent="0.25">
      <c r="A171" s="209">
        <f t="shared" si="3"/>
        <v>37</v>
      </c>
      <c r="B171" s="212">
        <v>44215</v>
      </c>
      <c r="C171" s="1023" t="s">
        <v>607</v>
      </c>
      <c r="D171" s="1023"/>
      <c r="E171" s="1023"/>
      <c r="F171" s="1023"/>
      <c r="G171" s="1023"/>
      <c r="H171" s="1023"/>
      <c r="I171" s="1023" t="s">
        <v>612</v>
      </c>
      <c r="J171" s="1023"/>
      <c r="K171" s="1023"/>
      <c r="L171" s="1024">
        <v>135532.79999999999</v>
      </c>
      <c r="M171" s="1024"/>
      <c r="N171" s="1024"/>
    </row>
    <row r="172" spans="1:14" ht="18" customHeight="1" x14ac:dyDescent="0.25">
      <c r="A172" s="209">
        <f t="shared" si="3"/>
        <v>38</v>
      </c>
      <c r="B172" s="212">
        <v>44216</v>
      </c>
      <c r="C172" s="1023" t="s">
        <v>607</v>
      </c>
      <c r="D172" s="1023"/>
      <c r="E172" s="1023"/>
      <c r="F172" s="1023"/>
      <c r="G172" s="1023"/>
      <c r="H172" s="1023"/>
      <c r="I172" s="1023" t="s">
        <v>618</v>
      </c>
      <c r="J172" s="1023"/>
      <c r="K172" s="1023"/>
      <c r="L172" s="1024">
        <v>169416</v>
      </c>
      <c r="M172" s="1024"/>
      <c r="N172" s="1024"/>
    </row>
    <row r="173" spans="1:14" ht="18" customHeight="1" x14ac:dyDescent="0.25">
      <c r="A173" s="209">
        <f t="shared" si="3"/>
        <v>39</v>
      </c>
      <c r="B173" s="212">
        <v>44357</v>
      </c>
      <c r="C173" s="1023" t="s">
        <v>607</v>
      </c>
      <c r="D173" s="1023"/>
      <c r="E173" s="1023"/>
      <c r="F173" s="1023"/>
      <c r="G173" s="1023"/>
      <c r="H173" s="1023"/>
      <c r="I173" s="1023" t="s">
        <v>618</v>
      </c>
      <c r="J173" s="1023"/>
      <c r="K173" s="1023"/>
      <c r="L173" s="1024">
        <v>135532.79999999999</v>
      </c>
      <c r="M173" s="1024"/>
      <c r="N173" s="1024"/>
    </row>
    <row r="174" spans="1:14" ht="18" customHeight="1" x14ac:dyDescent="0.25">
      <c r="A174" s="209">
        <f>A173+1</f>
        <v>40</v>
      </c>
      <c r="B174" s="212">
        <v>44210</v>
      </c>
      <c r="C174" s="1023" t="s">
        <v>607</v>
      </c>
      <c r="D174" s="1023"/>
      <c r="E174" s="1023"/>
      <c r="F174" s="1023"/>
      <c r="G174" s="1023"/>
      <c r="H174" s="1023"/>
      <c r="I174" s="1023" t="s">
        <v>618</v>
      </c>
      <c r="J174" s="1023"/>
      <c r="K174" s="1023"/>
      <c r="L174" s="1024">
        <v>169416</v>
      </c>
      <c r="M174" s="1024"/>
      <c r="N174" s="1024"/>
    </row>
    <row r="175" spans="1:14" ht="18" customHeight="1" x14ac:dyDescent="0.25">
      <c r="A175" s="209">
        <f t="shared" si="3"/>
        <v>41</v>
      </c>
      <c r="B175" s="212">
        <v>44248</v>
      </c>
      <c r="C175" s="1023" t="s">
        <v>607</v>
      </c>
      <c r="D175" s="1023"/>
      <c r="E175" s="1023"/>
      <c r="F175" s="1023"/>
      <c r="G175" s="1023"/>
      <c r="H175" s="1023"/>
      <c r="I175" s="1023" t="s">
        <v>612</v>
      </c>
      <c r="J175" s="1023"/>
      <c r="K175" s="1023"/>
      <c r="L175" s="1024">
        <v>5647200</v>
      </c>
      <c r="M175" s="1024"/>
      <c r="N175" s="1024"/>
    </row>
    <row r="176" spans="1:14" ht="18" customHeight="1" x14ac:dyDescent="0.25">
      <c r="A176" s="209">
        <f t="shared" si="3"/>
        <v>42</v>
      </c>
      <c r="B176" s="212">
        <v>44606</v>
      </c>
      <c r="C176" s="1023" t="s">
        <v>607</v>
      </c>
      <c r="D176" s="1023"/>
      <c r="E176" s="1023"/>
      <c r="F176" s="1023"/>
      <c r="G176" s="1023"/>
      <c r="H176" s="1023"/>
      <c r="I176" s="1023" t="s">
        <v>623</v>
      </c>
      <c r="J176" s="1023"/>
      <c r="K176" s="1023"/>
      <c r="L176" s="1024">
        <v>187629</v>
      </c>
      <c r="M176" s="1024"/>
      <c r="N176" s="1024"/>
    </row>
    <row r="177" spans="1:14" ht="18" customHeight="1" x14ac:dyDescent="0.25">
      <c r="A177" s="209">
        <f t="shared" si="3"/>
        <v>43</v>
      </c>
      <c r="B177" s="212">
        <v>44671</v>
      </c>
      <c r="C177" s="1023" t="s">
        <v>607</v>
      </c>
      <c r="D177" s="1023"/>
      <c r="E177" s="1023"/>
      <c r="F177" s="1023"/>
      <c r="G177" s="1023"/>
      <c r="H177" s="1023"/>
      <c r="I177" s="1023" t="s">
        <v>624</v>
      </c>
      <c r="J177" s="1023"/>
      <c r="K177" s="1023"/>
      <c r="L177" s="1024">
        <v>6000</v>
      </c>
      <c r="M177" s="1024"/>
      <c r="N177" s="1024"/>
    </row>
    <row r="178" spans="1:14" ht="18" customHeight="1" x14ac:dyDescent="0.25">
      <c r="A178" s="209">
        <f t="shared" si="3"/>
        <v>44</v>
      </c>
      <c r="B178" s="212">
        <v>44707</v>
      </c>
      <c r="C178" s="1023" t="s">
        <v>607</v>
      </c>
      <c r="D178" s="1023"/>
      <c r="E178" s="1023"/>
      <c r="F178" s="1023"/>
      <c r="G178" s="1023"/>
      <c r="H178" s="1023"/>
      <c r="I178" s="1023" t="s">
        <v>624</v>
      </c>
      <c r="J178" s="1023"/>
      <c r="K178" s="1023"/>
      <c r="L178" s="1024">
        <v>2000</v>
      </c>
      <c r="M178" s="1024"/>
      <c r="N178" s="1024"/>
    </row>
    <row r="179" spans="1:14" ht="25.5" x14ac:dyDescent="0.25">
      <c r="A179" s="204" t="s">
        <v>528</v>
      </c>
      <c r="B179" s="248" t="s">
        <v>529</v>
      </c>
      <c r="C179" s="1025" t="s">
        <v>530</v>
      </c>
      <c r="D179" s="1025"/>
      <c r="E179" s="1025"/>
      <c r="F179" s="1025"/>
      <c r="G179" s="1025"/>
      <c r="H179" s="1025"/>
      <c r="I179" s="1025" t="s">
        <v>531</v>
      </c>
      <c r="J179" s="1025"/>
      <c r="K179" s="1025"/>
      <c r="L179" s="1025" t="s">
        <v>532</v>
      </c>
      <c r="M179" s="1025"/>
      <c r="N179" s="1025"/>
    </row>
    <row r="180" spans="1:14" ht="18" customHeight="1" x14ac:dyDescent="0.25">
      <c r="A180" s="209">
        <f>A178+1</f>
        <v>45</v>
      </c>
      <c r="B180" s="212">
        <v>44676</v>
      </c>
      <c r="C180" s="1023" t="s">
        <v>607</v>
      </c>
      <c r="D180" s="1023"/>
      <c r="E180" s="1023"/>
      <c r="F180" s="1023"/>
      <c r="G180" s="1023"/>
      <c r="H180" s="1023"/>
      <c r="I180" s="1023" t="s">
        <v>624</v>
      </c>
      <c r="J180" s="1023"/>
      <c r="K180" s="1023"/>
      <c r="L180" s="1024">
        <v>375258</v>
      </c>
      <c r="M180" s="1024"/>
      <c r="N180" s="1024"/>
    </row>
    <row r="181" spans="1:14" ht="18" customHeight="1" x14ac:dyDescent="0.25">
      <c r="A181" s="209">
        <f t="shared" si="3"/>
        <v>46</v>
      </c>
      <c r="B181" s="212">
        <v>44179</v>
      </c>
      <c r="C181" s="1023" t="s">
        <v>607</v>
      </c>
      <c r="D181" s="1023"/>
      <c r="E181" s="1023"/>
      <c r="F181" s="1023"/>
      <c r="G181" s="1023"/>
      <c r="H181" s="1023"/>
      <c r="I181" s="1023" t="s">
        <v>625</v>
      </c>
      <c r="J181" s="1023"/>
      <c r="K181" s="1023"/>
      <c r="L181" s="1024">
        <v>169416</v>
      </c>
      <c r="M181" s="1024"/>
      <c r="N181" s="1024"/>
    </row>
    <row r="182" spans="1:14" ht="18" customHeight="1" x14ac:dyDescent="0.25">
      <c r="A182" s="209">
        <f t="shared" si="3"/>
        <v>47</v>
      </c>
      <c r="B182" s="212">
        <v>44179</v>
      </c>
      <c r="C182" s="1023" t="s">
        <v>607</v>
      </c>
      <c r="D182" s="1023"/>
      <c r="E182" s="1023"/>
      <c r="F182" s="1023"/>
      <c r="G182" s="1023"/>
      <c r="H182" s="1023"/>
      <c r="I182" s="1023" t="s">
        <v>624</v>
      </c>
      <c r="J182" s="1023"/>
      <c r="K182" s="1023"/>
      <c r="L182" s="1024">
        <v>135533</v>
      </c>
      <c r="M182" s="1024"/>
      <c r="N182" s="1024"/>
    </row>
    <row r="183" spans="1:14" ht="20.25" customHeight="1" x14ac:dyDescent="0.25">
      <c r="A183" s="209">
        <f>A182+1</f>
        <v>48</v>
      </c>
      <c r="B183" s="212">
        <v>44179</v>
      </c>
      <c r="C183" s="1023" t="s">
        <v>607</v>
      </c>
      <c r="D183" s="1023"/>
      <c r="E183" s="1023"/>
      <c r="F183" s="1023"/>
      <c r="G183" s="1023"/>
      <c r="H183" s="1023"/>
      <c r="I183" s="1023" t="s">
        <v>624</v>
      </c>
      <c r="J183" s="1023"/>
      <c r="K183" s="1023"/>
      <c r="L183" s="1024">
        <v>169416</v>
      </c>
      <c r="M183" s="1024"/>
      <c r="N183" s="1024"/>
    </row>
    <row r="184" spans="1:14" ht="18.75" customHeight="1" x14ac:dyDescent="0.25">
      <c r="A184" s="209">
        <f t="shared" si="3"/>
        <v>49</v>
      </c>
      <c r="B184" s="212">
        <v>44540</v>
      </c>
      <c r="C184" s="1023" t="s">
        <v>607</v>
      </c>
      <c r="D184" s="1023"/>
      <c r="E184" s="1023"/>
      <c r="F184" s="1023"/>
      <c r="G184" s="1023"/>
      <c r="H184" s="1023"/>
      <c r="I184" s="1023" t="s">
        <v>624</v>
      </c>
      <c r="J184" s="1023"/>
      <c r="K184" s="1023"/>
      <c r="L184" s="1024">
        <v>139807</v>
      </c>
      <c r="M184" s="1024"/>
      <c r="N184" s="1024"/>
    </row>
    <row r="185" spans="1:14" ht="18.75" customHeight="1" x14ac:dyDescent="0.25">
      <c r="A185" s="209">
        <f t="shared" si="3"/>
        <v>50</v>
      </c>
      <c r="B185" s="212">
        <v>44740</v>
      </c>
      <c r="C185" s="1023" t="s">
        <v>607</v>
      </c>
      <c r="D185" s="1023"/>
      <c r="E185" s="1023"/>
      <c r="F185" s="1023"/>
      <c r="G185" s="1023"/>
      <c r="H185" s="1023"/>
      <c r="I185" s="1023" t="s">
        <v>624</v>
      </c>
      <c r="J185" s="1023"/>
      <c r="K185" s="1023"/>
      <c r="L185" s="1024">
        <v>1000</v>
      </c>
      <c r="M185" s="1024"/>
      <c r="N185" s="1024"/>
    </row>
    <row r="186" spans="1:14" ht="18.75" customHeight="1" x14ac:dyDescent="0.25">
      <c r="A186" s="209">
        <f t="shared" si="3"/>
        <v>51</v>
      </c>
      <c r="B186" s="212">
        <v>44179</v>
      </c>
      <c r="C186" s="1023" t="s">
        <v>607</v>
      </c>
      <c r="D186" s="1023"/>
      <c r="E186" s="1023"/>
      <c r="F186" s="1023"/>
      <c r="G186" s="1023"/>
      <c r="H186" s="1023"/>
      <c r="I186" s="1023" t="s">
        <v>624</v>
      </c>
      <c r="J186" s="1023"/>
      <c r="K186" s="1023"/>
      <c r="L186" s="1024">
        <v>169416</v>
      </c>
      <c r="M186" s="1024"/>
      <c r="N186" s="1024"/>
    </row>
    <row r="187" spans="1:14" ht="18" customHeight="1" x14ac:dyDescent="0.25">
      <c r="A187" s="209">
        <f t="shared" si="3"/>
        <v>52</v>
      </c>
      <c r="B187" s="212">
        <v>44749</v>
      </c>
      <c r="C187" s="1023" t="s">
        <v>607</v>
      </c>
      <c r="D187" s="1023"/>
      <c r="E187" s="1023"/>
      <c r="F187" s="1023"/>
      <c r="G187" s="1023"/>
      <c r="H187" s="1023"/>
      <c r="I187" s="1023" t="s">
        <v>624</v>
      </c>
      <c r="J187" s="1023"/>
      <c r="K187" s="1023"/>
      <c r="L187" s="1024">
        <v>3000</v>
      </c>
      <c r="M187" s="1024"/>
      <c r="N187" s="1024"/>
    </row>
    <row r="188" spans="1:14" ht="20.25" customHeight="1" x14ac:dyDescent="0.25">
      <c r="A188" s="209">
        <f t="shared" si="3"/>
        <v>53</v>
      </c>
      <c r="B188" s="212"/>
      <c r="C188" s="1023" t="s">
        <v>607</v>
      </c>
      <c r="D188" s="1023"/>
      <c r="E188" s="1023"/>
      <c r="F188" s="1023"/>
      <c r="G188" s="1023"/>
      <c r="H188" s="1023"/>
      <c r="I188" s="1023" t="s">
        <v>624</v>
      </c>
      <c r="J188" s="1023"/>
      <c r="K188" s="1023"/>
      <c r="L188" s="1024">
        <v>2000</v>
      </c>
      <c r="M188" s="1024"/>
      <c r="N188" s="1024"/>
    </row>
    <row r="190" spans="1:14" ht="26.25" customHeight="1" x14ac:dyDescent="0.25">
      <c r="A190" s="1060" t="s">
        <v>626</v>
      </c>
      <c r="B190" s="1060"/>
      <c r="C190" s="1060"/>
      <c r="D190" s="1060"/>
    </row>
    <row r="191" spans="1:14" ht="20.25" customHeight="1" x14ac:dyDescent="0.25">
      <c r="A191" s="214" t="s">
        <v>528</v>
      </c>
      <c r="B191" s="1061" t="s">
        <v>627</v>
      </c>
      <c r="C191" s="1062"/>
      <c r="D191" s="1062"/>
      <c r="E191" s="1063"/>
      <c r="F191" s="1064" t="s">
        <v>628</v>
      </c>
      <c r="G191" s="1064"/>
      <c r="H191" s="1064"/>
      <c r="I191" s="1064" t="s">
        <v>629</v>
      </c>
      <c r="J191" s="1064"/>
      <c r="K191" s="1061" t="s">
        <v>630</v>
      </c>
      <c r="L191" s="1062"/>
      <c r="M191" s="1063"/>
    </row>
    <row r="192" spans="1:14" ht="24" customHeight="1" x14ac:dyDescent="0.25">
      <c r="A192" s="208"/>
      <c r="B192" s="1065" t="s">
        <v>631</v>
      </c>
      <c r="C192" s="1065"/>
      <c r="D192" s="1065"/>
      <c r="E192" s="1065"/>
      <c r="F192" s="1066"/>
      <c r="G192" s="1066"/>
      <c r="H192" s="1066"/>
      <c r="I192" s="1066"/>
      <c r="J192" s="1066"/>
      <c r="K192" s="1067"/>
      <c r="L192" s="1068"/>
      <c r="M192" s="1069"/>
    </row>
    <row r="193" spans="1:14" ht="15" customHeight="1" x14ac:dyDescent="0.25">
      <c r="A193" s="213">
        <v>1</v>
      </c>
      <c r="B193" s="1058"/>
      <c r="C193" s="1058"/>
      <c r="D193" s="1058"/>
      <c r="E193" s="1058"/>
      <c r="F193" s="1058"/>
      <c r="G193" s="1058"/>
      <c r="H193" s="1058"/>
      <c r="I193" s="1058"/>
      <c r="J193" s="1058"/>
      <c r="K193" s="1055"/>
      <c r="L193" s="1056"/>
      <c r="M193" s="1057"/>
    </row>
    <row r="194" spans="1:14" ht="15" customHeight="1" x14ac:dyDescent="0.25">
      <c r="A194" s="213">
        <v>2</v>
      </c>
      <c r="B194" s="1058"/>
      <c r="C194" s="1058"/>
      <c r="D194" s="1058"/>
      <c r="E194" s="1058"/>
      <c r="F194" s="1058"/>
      <c r="G194" s="1058"/>
      <c r="H194" s="1058"/>
      <c r="I194" s="1059"/>
      <c r="J194" s="1059"/>
      <c r="K194" s="1055"/>
      <c r="L194" s="1056"/>
      <c r="M194" s="1057"/>
    </row>
    <row r="195" spans="1:14" ht="15" customHeight="1" x14ac:dyDescent="0.25">
      <c r="A195" s="213">
        <v>3</v>
      </c>
      <c r="B195" s="1074"/>
      <c r="C195" s="1074"/>
      <c r="D195" s="1074"/>
      <c r="E195" s="1074"/>
      <c r="F195" s="1081" t="s">
        <v>632</v>
      </c>
      <c r="G195" s="1081"/>
      <c r="H195" s="1081"/>
      <c r="I195" s="1081"/>
      <c r="J195" s="1081"/>
      <c r="K195" s="1071"/>
      <c r="L195" s="1072"/>
      <c r="M195" s="1073"/>
    </row>
    <row r="196" spans="1:14" ht="15" customHeight="1" x14ac:dyDescent="0.25">
      <c r="A196" s="213">
        <v>4</v>
      </c>
      <c r="B196" s="1074"/>
      <c r="C196" s="1074"/>
      <c r="D196" s="1074"/>
      <c r="E196" s="1074"/>
      <c r="F196" s="1081"/>
      <c r="G196" s="1081"/>
      <c r="H196" s="1081"/>
      <c r="I196" s="1081"/>
      <c r="J196" s="1081"/>
      <c r="K196" s="1071"/>
      <c r="L196" s="1072"/>
      <c r="M196" s="1073"/>
    </row>
    <row r="197" spans="1:14" ht="15" customHeight="1" x14ac:dyDescent="0.25">
      <c r="A197" s="213">
        <v>5</v>
      </c>
      <c r="B197" s="1074"/>
      <c r="C197" s="1074"/>
      <c r="D197" s="1074"/>
      <c r="E197" s="1074"/>
      <c r="F197" s="1081"/>
      <c r="G197" s="1081"/>
      <c r="H197" s="1081"/>
      <c r="I197" s="1081"/>
      <c r="J197" s="1081"/>
      <c r="K197" s="1071"/>
      <c r="L197" s="1072"/>
      <c r="M197" s="1073"/>
    </row>
    <row r="198" spans="1:14" ht="15" customHeight="1" x14ac:dyDescent="0.25">
      <c r="A198" s="213">
        <v>6</v>
      </c>
      <c r="B198" s="1074"/>
      <c r="C198" s="1074"/>
      <c r="D198" s="1074"/>
      <c r="E198" s="1074"/>
      <c r="F198" s="1075"/>
      <c r="G198" s="1076"/>
      <c r="H198" s="1077"/>
      <c r="I198" s="1078"/>
      <c r="J198" s="1079"/>
      <c r="K198" s="1071"/>
      <c r="L198" s="1072"/>
      <c r="M198" s="1073"/>
    </row>
    <row r="199" spans="1:14" ht="15" customHeight="1" x14ac:dyDescent="0.25">
      <c r="A199" s="213">
        <v>7</v>
      </c>
      <c r="B199" s="1074"/>
      <c r="C199" s="1074"/>
      <c r="D199" s="1074"/>
      <c r="E199" s="1074"/>
      <c r="F199" s="1058"/>
      <c r="G199" s="1058"/>
      <c r="H199" s="1058"/>
      <c r="I199" s="1080"/>
      <c r="J199" s="1080"/>
      <c r="K199" s="1071"/>
      <c r="L199" s="1072"/>
      <c r="M199" s="1073"/>
    </row>
    <row r="200" spans="1:14" ht="18" customHeight="1" x14ac:dyDescent="0.25">
      <c r="A200" s="1070" t="s">
        <v>633</v>
      </c>
      <c r="B200" s="1070"/>
      <c r="C200" s="1070"/>
      <c r="D200" s="1070"/>
      <c r="E200" s="1070"/>
      <c r="F200" s="1070"/>
      <c r="G200" s="1070"/>
      <c r="H200" s="1070"/>
      <c r="I200" s="1070"/>
      <c r="J200" s="1070"/>
      <c r="K200" s="1070"/>
      <c r="L200" s="1070"/>
      <c r="M200" s="1070"/>
      <c r="N200" s="1070"/>
    </row>
    <row r="208" spans="1:14" ht="15.75" x14ac:dyDescent="0.25">
      <c r="A208" s="252" t="s">
        <v>707</v>
      </c>
    </row>
    <row r="209" spans="1:13" x14ac:dyDescent="0.25">
      <c r="B209" t="s">
        <v>708</v>
      </c>
    </row>
    <row r="210" spans="1:13" x14ac:dyDescent="0.25">
      <c r="B210" t="s">
        <v>709</v>
      </c>
    </row>
    <row r="211" spans="1:13" x14ac:dyDescent="0.25">
      <c r="A211" s="1082" t="s">
        <v>710</v>
      </c>
      <c r="B211" s="1082"/>
      <c r="C211" s="1082"/>
      <c r="D211" s="1082"/>
      <c r="E211" s="1082"/>
      <c r="F211" s="1082"/>
      <c r="G211" s="1082"/>
      <c r="H211" s="1082"/>
      <c r="I211" s="1082"/>
      <c r="J211" s="1082"/>
      <c r="K211" s="1082"/>
      <c r="L211" s="1082"/>
      <c r="M211" s="1082"/>
    </row>
    <row r="212" spans="1:13" ht="10.5" customHeight="1" thickBot="1" x14ac:dyDescent="0.75">
      <c r="B212" s="253"/>
    </row>
    <row r="213" spans="1:13" ht="18" customHeight="1" thickBot="1" x14ac:dyDescent="0.3">
      <c r="B213" s="1083" t="s">
        <v>711</v>
      </c>
      <c r="C213" s="1084"/>
      <c r="D213" s="1084"/>
      <c r="E213" s="1084"/>
      <c r="F213" s="1084"/>
      <c r="G213" s="1084"/>
      <c r="H213" s="1084"/>
      <c r="I213" s="1084"/>
      <c r="J213" s="1085"/>
    </row>
    <row r="214" spans="1:13" ht="17.100000000000001" customHeight="1" x14ac:dyDescent="0.25">
      <c r="B214" s="1086" t="s">
        <v>464</v>
      </c>
      <c r="C214" s="1087"/>
      <c r="D214" s="1087"/>
      <c r="E214" s="1087"/>
      <c r="F214" s="1087"/>
      <c r="G214" s="1088"/>
      <c r="H214" s="1089">
        <v>2023</v>
      </c>
      <c r="I214" s="1089"/>
      <c r="J214" s="1090"/>
    </row>
    <row r="215" spans="1:13" ht="15" customHeight="1" x14ac:dyDescent="0.25">
      <c r="B215" s="427" t="s">
        <v>712</v>
      </c>
      <c r="C215" s="428"/>
      <c r="D215" s="428"/>
      <c r="E215" s="428"/>
      <c r="F215" s="428"/>
      <c r="G215" s="428"/>
      <c r="H215" s="1091">
        <v>846633045.26999998</v>
      </c>
      <c r="I215" s="1091"/>
      <c r="J215" s="1092"/>
    </row>
    <row r="216" spans="1:13" ht="15" customHeight="1" x14ac:dyDescent="0.25">
      <c r="B216" s="427" t="s">
        <v>713</v>
      </c>
      <c r="C216" s="428"/>
      <c r="D216" s="428"/>
      <c r="E216" s="428"/>
      <c r="F216" s="428"/>
      <c r="G216" s="428"/>
      <c r="H216" s="1091">
        <v>19553259.760000002</v>
      </c>
      <c r="I216" s="1091"/>
      <c r="J216" s="1092"/>
    </row>
    <row r="217" spans="1:13" ht="15" customHeight="1" x14ac:dyDescent="0.25">
      <c r="B217" s="427" t="s">
        <v>714</v>
      </c>
      <c r="C217" s="428"/>
      <c r="D217" s="428"/>
      <c r="E217" s="428"/>
      <c r="F217" s="428"/>
      <c r="G217" s="428"/>
      <c r="H217" s="1091">
        <v>5429428.3600000003</v>
      </c>
      <c r="I217" s="1091"/>
      <c r="J217" s="1092"/>
    </row>
    <row r="218" spans="1:13" ht="15" customHeight="1" x14ac:dyDescent="0.25">
      <c r="B218" s="427" t="s">
        <v>715</v>
      </c>
      <c r="C218" s="428"/>
      <c r="D218" s="428"/>
      <c r="E218" s="428"/>
      <c r="F218" s="428"/>
      <c r="G218" s="428"/>
      <c r="H218" s="1091">
        <v>821650357.14999998</v>
      </c>
      <c r="I218" s="1091"/>
      <c r="J218" s="1092"/>
    </row>
    <row r="219" spans="1:13" ht="15" customHeight="1" thickBot="1" x14ac:dyDescent="0.3">
      <c r="B219" s="373" t="s">
        <v>716</v>
      </c>
      <c r="C219" s="374"/>
      <c r="D219" s="374"/>
      <c r="E219" s="374"/>
      <c r="F219" s="374"/>
      <c r="G219" s="374"/>
      <c r="H219" s="1093">
        <v>821650357.14999998</v>
      </c>
      <c r="I219" s="1093"/>
      <c r="J219" s="1094"/>
    </row>
    <row r="220" spans="1:13" ht="9.75" customHeight="1" thickBot="1" x14ac:dyDescent="0.3"/>
    <row r="221" spans="1:13" ht="18" customHeight="1" thickBot="1" x14ac:dyDescent="0.3">
      <c r="B221" s="1083" t="s">
        <v>717</v>
      </c>
      <c r="C221" s="1084"/>
      <c r="D221" s="1084"/>
      <c r="E221" s="1084"/>
      <c r="F221" s="1084"/>
      <c r="G221" s="1084"/>
      <c r="H221" s="1084"/>
      <c r="I221" s="1084"/>
      <c r="J221" s="1085"/>
    </row>
    <row r="222" spans="1:13" ht="17.100000000000001" customHeight="1" x14ac:dyDescent="0.25">
      <c r="B222" s="1086" t="s">
        <v>464</v>
      </c>
      <c r="C222" s="1087"/>
      <c r="D222" s="1087"/>
      <c r="E222" s="1087"/>
      <c r="F222" s="1087"/>
      <c r="G222" s="1088"/>
      <c r="H222" s="1089">
        <v>2023</v>
      </c>
      <c r="I222" s="1089"/>
      <c r="J222" s="1090"/>
    </row>
    <row r="223" spans="1:13" ht="15" customHeight="1" x14ac:dyDescent="0.25">
      <c r="B223" s="1095" t="s">
        <v>718</v>
      </c>
      <c r="C223" s="1096"/>
      <c r="D223" s="1096"/>
      <c r="E223" s="1096"/>
      <c r="F223" s="1096"/>
      <c r="G223" s="1097"/>
      <c r="H223" s="1091">
        <v>846633045.26999998</v>
      </c>
      <c r="I223" s="1091"/>
      <c r="J223" s="1092"/>
    </row>
    <row r="224" spans="1:13" ht="15" customHeight="1" x14ac:dyDescent="0.25">
      <c r="B224" s="1095" t="s">
        <v>719</v>
      </c>
      <c r="C224" s="1096"/>
      <c r="D224" s="1096"/>
      <c r="E224" s="1096"/>
      <c r="F224" s="1096"/>
      <c r="G224" s="1097"/>
      <c r="H224" s="1091">
        <v>18010744.920000002</v>
      </c>
      <c r="I224" s="1091"/>
      <c r="J224" s="1092"/>
    </row>
    <row r="225" spans="1:14" ht="15" customHeight="1" x14ac:dyDescent="0.25">
      <c r="B225" s="1095" t="s">
        <v>720</v>
      </c>
      <c r="C225" s="1096"/>
      <c r="D225" s="1096"/>
      <c r="E225" s="1096"/>
      <c r="F225" s="1096"/>
      <c r="G225" s="1097"/>
      <c r="H225" s="1091">
        <v>5753857.4500000002</v>
      </c>
      <c r="I225" s="1091"/>
      <c r="J225" s="1092"/>
    </row>
    <row r="226" spans="1:14" ht="15" customHeight="1" x14ac:dyDescent="0.25">
      <c r="B226" s="1095" t="s">
        <v>729</v>
      </c>
      <c r="C226" s="1096"/>
      <c r="D226" s="1096"/>
      <c r="E226" s="1096"/>
      <c r="F226" s="1096"/>
      <c r="G226" s="1097"/>
      <c r="H226" s="1091">
        <v>822868442.89999998</v>
      </c>
      <c r="I226" s="1091"/>
      <c r="J226" s="1092"/>
    </row>
    <row r="227" spans="1:14" ht="15" customHeight="1" x14ac:dyDescent="0.25">
      <c r="B227" s="1095" t="s">
        <v>721</v>
      </c>
      <c r="C227" s="1096"/>
      <c r="D227" s="1096"/>
      <c r="E227" s="1096"/>
      <c r="F227" s="1096"/>
      <c r="G227" s="1097"/>
      <c r="H227" s="1091">
        <v>821301898.60000002</v>
      </c>
      <c r="I227" s="1091"/>
      <c r="J227" s="1092"/>
    </row>
    <row r="228" spans="1:14" ht="15" customHeight="1" x14ac:dyDescent="0.25">
      <c r="B228" s="1095" t="s">
        <v>722</v>
      </c>
      <c r="C228" s="1096"/>
      <c r="D228" s="1096"/>
      <c r="E228" s="1096"/>
      <c r="F228" s="1096"/>
      <c r="G228" s="1097"/>
      <c r="H228" s="1091">
        <v>821301898.60000002</v>
      </c>
      <c r="I228" s="1091"/>
      <c r="J228" s="1092"/>
    </row>
    <row r="229" spans="1:14" ht="15" customHeight="1" thickBot="1" x14ac:dyDescent="0.3">
      <c r="B229" s="1098" t="s">
        <v>723</v>
      </c>
      <c r="C229" s="1099"/>
      <c r="D229" s="1099"/>
      <c r="E229" s="1099"/>
      <c r="F229" s="1099"/>
      <c r="G229" s="1100"/>
      <c r="H229" s="1093">
        <v>690923311.59000003</v>
      </c>
      <c r="I229" s="1093"/>
      <c r="J229" s="1094"/>
    </row>
    <row r="230" spans="1:14" x14ac:dyDescent="0.25">
      <c r="A230" s="1070" t="s">
        <v>633</v>
      </c>
      <c r="B230" s="1070"/>
      <c r="C230" s="1070"/>
      <c r="D230" s="1070"/>
      <c r="E230" s="1070"/>
      <c r="F230" s="1070"/>
      <c r="G230" s="1070"/>
      <c r="H230" s="1070"/>
      <c r="I230" s="1070"/>
      <c r="J230" s="1070"/>
      <c r="K230" s="1070"/>
      <c r="L230" s="1070"/>
      <c r="M230" s="1070"/>
      <c r="N230" s="1070"/>
    </row>
  </sheetData>
  <mergeCells count="582">
    <mergeCell ref="A230:N230"/>
    <mergeCell ref="B224:G224"/>
    <mergeCell ref="H224:J224"/>
    <mergeCell ref="B225:G225"/>
    <mergeCell ref="H225:J225"/>
    <mergeCell ref="B227:G227"/>
    <mergeCell ref="H227:J227"/>
    <mergeCell ref="B228:G228"/>
    <mergeCell ref="H228:J228"/>
    <mergeCell ref="B229:G229"/>
    <mergeCell ref="H229:J229"/>
    <mergeCell ref="B226:G226"/>
    <mergeCell ref="H226:J226"/>
    <mergeCell ref="B218:G218"/>
    <mergeCell ref="H218:J218"/>
    <mergeCell ref="B219:G219"/>
    <mergeCell ref="H219:J219"/>
    <mergeCell ref="B221:J221"/>
    <mergeCell ref="B222:G222"/>
    <mergeCell ref="H222:J222"/>
    <mergeCell ref="B223:G223"/>
    <mergeCell ref="H223:J223"/>
    <mergeCell ref="A211:M211"/>
    <mergeCell ref="B213:J213"/>
    <mergeCell ref="B214:G214"/>
    <mergeCell ref="H214:J214"/>
    <mergeCell ref="B215:G215"/>
    <mergeCell ref="H215:J215"/>
    <mergeCell ref="B216:G216"/>
    <mergeCell ref="H216:J216"/>
    <mergeCell ref="B217:G217"/>
    <mergeCell ref="H217:J217"/>
    <mergeCell ref="A200:N200"/>
    <mergeCell ref="C39:H39"/>
    <mergeCell ref="I39:K39"/>
    <mergeCell ref="L39:N39"/>
    <mergeCell ref="C67:H67"/>
    <mergeCell ref="I67:K67"/>
    <mergeCell ref="K197:M197"/>
    <mergeCell ref="B198:E198"/>
    <mergeCell ref="F198:H198"/>
    <mergeCell ref="I198:J198"/>
    <mergeCell ref="K198:M198"/>
    <mergeCell ref="B199:E199"/>
    <mergeCell ref="F199:H199"/>
    <mergeCell ref="I199:J199"/>
    <mergeCell ref="K199:M199"/>
    <mergeCell ref="B195:E195"/>
    <mergeCell ref="F195:J197"/>
    <mergeCell ref="K195:M195"/>
    <mergeCell ref="B196:E196"/>
    <mergeCell ref="K196:M196"/>
    <mergeCell ref="B197:E197"/>
    <mergeCell ref="B193:E193"/>
    <mergeCell ref="F193:H193"/>
    <mergeCell ref="I193:J193"/>
    <mergeCell ref="K193:M193"/>
    <mergeCell ref="B194:E194"/>
    <mergeCell ref="F194:H194"/>
    <mergeCell ref="I194:J194"/>
    <mergeCell ref="K194:M194"/>
    <mergeCell ref="A190:D190"/>
    <mergeCell ref="B191:E191"/>
    <mergeCell ref="F191:H191"/>
    <mergeCell ref="I191:J191"/>
    <mergeCell ref="K191:M191"/>
    <mergeCell ref="B192:E192"/>
    <mergeCell ref="F192:H192"/>
    <mergeCell ref="I192:J192"/>
    <mergeCell ref="K192:M192"/>
    <mergeCell ref="C187:H187"/>
    <mergeCell ref="I187:K187"/>
    <mergeCell ref="L187:N187"/>
    <mergeCell ref="C188:H188"/>
    <mergeCell ref="I188:K188"/>
    <mergeCell ref="L188:N188"/>
    <mergeCell ref="C185:H185"/>
    <mergeCell ref="I185:K185"/>
    <mergeCell ref="L185:N185"/>
    <mergeCell ref="C186:H186"/>
    <mergeCell ref="I186:K186"/>
    <mergeCell ref="L186:N186"/>
    <mergeCell ref="C183:H183"/>
    <mergeCell ref="I183:K183"/>
    <mergeCell ref="L183:N183"/>
    <mergeCell ref="C184:H184"/>
    <mergeCell ref="I184:K184"/>
    <mergeCell ref="L184:N184"/>
    <mergeCell ref="C181:H181"/>
    <mergeCell ref="I181:K181"/>
    <mergeCell ref="L181:N181"/>
    <mergeCell ref="C182:H182"/>
    <mergeCell ref="I182:K182"/>
    <mergeCell ref="L182:N182"/>
    <mergeCell ref="C178:H178"/>
    <mergeCell ref="I178:K178"/>
    <mergeCell ref="L178:N178"/>
    <mergeCell ref="C180:H180"/>
    <mergeCell ref="I180:K180"/>
    <mergeCell ref="L180:N180"/>
    <mergeCell ref="C176:H176"/>
    <mergeCell ref="I176:K176"/>
    <mergeCell ref="L176:N176"/>
    <mergeCell ref="C177:H177"/>
    <mergeCell ref="I177:K177"/>
    <mergeCell ref="L177:N177"/>
    <mergeCell ref="C179:H179"/>
    <mergeCell ref="I179:K179"/>
    <mergeCell ref="L179:N179"/>
    <mergeCell ref="C174:H174"/>
    <mergeCell ref="I174:K174"/>
    <mergeCell ref="L174:N174"/>
    <mergeCell ref="C175:H175"/>
    <mergeCell ref="I175:K175"/>
    <mergeCell ref="L175:N175"/>
    <mergeCell ref="C173:H173"/>
    <mergeCell ref="I173:K173"/>
    <mergeCell ref="L173:N173"/>
    <mergeCell ref="C171:H171"/>
    <mergeCell ref="I171:K171"/>
    <mergeCell ref="L171:N171"/>
    <mergeCell ref="C172:H172"/>
    <mergeCell ref="I172:K172"/>
    <mergeCell ref="L172:N172"/>
    <mergeCell ref="C169:H169"/>
    <mergeCell ref="I169:K169"/>
    <mergeCell ref="L169:N169"/>
    <mergeCell ref="C170:H170"/>
    <mergeCell ref="I170:K170"/>
    <mergeCell ref="L170:N170"/>
    <mergeCell ref="C167:H167"/>
    <mergeCell ref="I167:K167"/>
    <mergeCell ref="L167:N167"/>
    <mergeCell ref="C168:H168"/>
    <mergeCell ref="I168:K168"/>
    <mergeCell ref="L168:N168"/>
    <mergeCell ref="C165:H165"/>
    <mergeCell ref="I165:K165"/>
    <mergeCell ref="L165:N165"/>
    <mergeCell ref="C166:H166"/>
    <mergeCell ref="I166:K166"/>
    <mergeCell ref="L166:N166"/>
    <mergeCell ref="C163:H163"/>
    <mergeCell ref="I163:K163"/>
    <mergeCell ref="L163:N163"/>
    <mergeCell ref="C164:H164"/>
    <mergeCell ref="I164:K164"/>
    <mergeCell ref="L164:N164"/>
    <mergeCell ref="C161:H161"/>
    <mergeCell ref="I161:K161"/>
    <mergeCell ref="L161:N161"/>
    <mergeCell ref="C162:H162"/>
    <mergeCell ref="I162:K162"/>
    <mergeCell ref="L162:N162"/>
    <mergeCell ref="C159:H159"/>
    <mergeCell ref="I159:K159"/>
    <mergeCell ref="L159:N159"/>
    <mergeCell ref="C160:H160"/>
    <mergeCell ref="I160:K160"/>
    <mergeCell ref="L160:N160"/>
    <mergeCell ref="C150:H150"/>
    <mergeCell ref="I150:K150"/>
    <mergeCell ref="L150:N150"/>
    <mergeCell ref="C157:H157"/>
    <mergeCell ref="I157:K157"/>
    <mergeCell ref="L157:N157"/>
    <mergeCell ref="C158:H158"/>
    <mergeCell ref="I158:K158"/>
    <mergeCell ref="L158:N158"/>
    <mergeCell ref="C155:H155"/>
    <mergeCell ref="I155:K155"/>
    <mergeCell ref="L155:N155"/>
    <mergeCell ref="C156:H156"/>
    <mergeCell ref="I156:K156"/>
    <mergeCell ref="L156:N156"/>
    <mergeCell ref="C153:H153"/>
    <mergeCell ref="I153:K153"/>
    <mergeCell ref="L153:N153"/>
    <mergeCell ref="C154:H154"/>
    <mergeCell ref="I154:K154"/>
    <mergeCell ref="L154:N154"/>
    <mergeCell ref="C151:H151"/>
    <mergeCell ref="I151:K151"/>
    <mergeCell ref="L151:N151"/>
    <mergeCell ref="C152:H152"/>
    <mergeCell ref="I152:K152"/>
    <mergeCell ref="L152:N152"/>
    <mergeCell ref="C148:H148"/>
    <mergeCell ref="I148:K148"/>
    <mergeCell ref="L148:N148"/>
    <mergeCell ref="C149:H149"/>
    <mergeCell ref="I149:K149"/>
    <mergeCell ref="L149:N149"/>
    <mergeCell ref="C147:H147"/>
    <mergeCell ref="I147:K147"/>
    <mergeCell ref="L147:N147"/>
    <mergeCell ref="C145:H145"/>
    <mergeCell ref="I145:K145"/>
    <mergeCell ref="L145:N145"/>
    <mergeCell ref="C146:H146"/>
    <mergeCell ref="I146:K146"/>
    <mergeCell ref="L146:N146"/>
    <mergeCell ref="C143:H143"/>
    <mergeCell ref="I143:K143"/>
    <mergeCell ref="L143:N143"/>
    <mergeCell ref="C144:H144"/>
    <mergeCell ref="I144:K144"/>
    <mergeCell ref="L144:N144"/>
    <mergeCell ref="C141:H141"/>
    <mergeCell ref="I141:K141"/>
    <mergeCell ref="L141:N141"/>
    <mergeCell ref="C142:H142"/>
    <mergeCell ref="I142:K142"/>
    <mergeCell ref="L142:N142"/>
    <mergeCell ref="C139:H139"/>
    <mergeCell ref="I139:K139"/>
    <mergeCell ref="L139:N139"/>
    <mergeCell ref="C140:H140"/>
    <mergeCell ref="I140:K140"/>
    <mergeCell ref="L140:N140"/>
    <mergeCell ref="C137:H137"/>
    <mergeCell ref="I137:K137"/>
    <mergeCell ref="L137:N137"/>
    <mergeCell ref="C138:H138"/>
    <mergeCell ref="I138:K138"/>
    <mergeCell ref="L138:N138"/>
    <mergeCell ref="C135:H135"/>
    <mergeCell ref="I135:K135"/>
    <mergeCell ref="L135:N135"/>
    <mergeCell ref="C136:H136"/>
    <mergeCell ref="I136:K136"/>
    <mergeCell ref="L136:N136"/>
    <mergeCell ref="L132:N132"/>
    <mergeCell ref="C133:H133"/>
    <mergeCell ref="I133:K133"/>
    <mergeCell ref="L133:N133"/>
    <mergeCell ref="C134:H134"/>
    <mergeCell ref="I134:K134"/>
    <mergeCell ref="L134:N134"/>
    <mergeCell ref="C132:H132"/>
    <mergeCell ref="I132:K132"/>
    <mergeCell ref="C130:H130"/>
    <mergeCell ref="I130:K130"/>
    <mergeCell ref="L130:N130"/>
    <mergeCell ref="C131:H131"/>
    <mergeCell ref="I131:K131"/>
    <mergeCell ref="L131:N131"/>
    <mergeCell ref="C128:H128"/>
    <mergeCell ref="I128:K128"/>
    <mergeCell ref="L128:N128"/>
    <mergeCell ref="C129:H129"/>
    <mergeCell ref="I129:K129"/>
    <mergeCell ref="L129:N129"/>
    <mergeCell ref="C126:H126"/>
    <mergeCell ref="I126:K126"/>
    <mergeCell ref="L126:N126"/>
    <mergeCell ref="C127:H127"/>
    <mergeCell ref="I127:K127"/>
    <mergeCell ref="L127:N127"/>
    <mergeCell ref="C124:H124"/>
    <mergeCell ref="I124:K124"/>
    <mergeCell ref="L124:N124"/>
    <mergeCell ref="C125:H125"/>
    <mergeCell ref="I125:K125"/>
    <mergeCell ref="L125:N125"/>
    <mergeCell ref="C122:H122"/>
    <mergeCell ref="I122:K122"/>
    <mergeCell ref="L122:N122"/>
    <mergeCell ref="C123:H123"/>
    <mergeCell ref="I123:K123"/>
    <mergeCell ref="L123:N123"/>
    <mergeCell ref="C120:H120"/>
    <mergeCell ref="I120:K120"/>
    <mergeCell ref="L120:N120"/>
    <mergeCell ref="C121:H121"/>
    <mergeCell ref="I121:K121"/>
    <mergeCell ref="L121:N121"/>
    <mergeCell ref="C117:H117"/>
    <mergeCell ref="I117:K117"/>
    <mergeCell ref="L117:N117"/>
    <mergeCell ref="L118:N118"/>
    <mergeCell ref="C119:H119"/>
    <mergeCell ref="I119:K119"/>
    <mergeCell ref="L119:N119"/>
    <mergeCell ref="C115:H115"/>
    <mergeCell ref="I115:K115"/>
    <mergeCell ref="L115:N115"/>
    <mergeCell ref="C116:H116"/>
    <mergeCell ref="I116:K116"/>
    <mergeCell ref="L116:N116"/>
    <mergeCell ref="C113:H113"/>
    <mergeCell ref="I113:K113"/>
    <mergeCell ref="L113:N113"/>
    <mergeCell ref="C114:H114"/>
    <mergeCell ref="I114:K114"/>
    <mergeCell ref="L114:N114"/>
    <mergeCell ref="C111:H111"/>
    <mergeCell ref="I111:K111"/>
    <mergeCell ref="L111:N111"/>
    <mergeCell ref="C112:H112"/>
    <mergeCell ref="I112:K112"/>
    <mergeCell ref="L112:N112"/>
    <mergeCell ref="C109:H109"/>
    <mergeCell ref="I109:K109"/>
    <mergeCell ref="L109:N109"/>
    <mergeCell ref="C110:H110"/>
    <mergeCell ref="I110:K110"/>
    <mergeCell ref="L110:N110"/>
    <mergeCell ref="C107:H107"/>
    <mergeCell ref="I107:K107"/>
    <mergeCell ref="L107:N107"/>
    <mergeCell ref="C108:H108"/>
    <mergeCell ref="I108:K108"/>
    <mergeCell ref="L108:N108"/>
    <mergeCell ref="C105:H105"/>
    <mergeCell ref="I105:K105"/>
    <mergeCell ref="L105:N105"/>
    <mergeCell ref="C106:H106"/>
    <mergeCell ref="I106:K106"/>
    <mergeCell ref="L106:N106"/>
    <mergeCell ref="C103:H103"/>
    <mergeCell ref="I103:K103"/>
    <mergeCell ref="L103:N103"/>
    <mergeCell ref="C104:H104"/>
    <mergeCell ref="I104:K104"/>
    <mergeCell ref="L104:N104"/>
    <mergeCell ref="C98:H98"/>
    <mergeCell ref="I98:K98"/>
    <mergeCell ref="L98:N98"/>
    <mergeCell ref="C99:H99"/>
    <mergeCell ref="I99:K99"/>
    <mergeCell ref="L99:N99"/>
    <mergeCell ref="C96:H96"/>
    <mergeCell ref="I96:K96"/>
    <mergeCell ref="L96:N96"/>
    <mergeCell ref="C97:H97"/>
    <mergeCell ref="I97:K97"/>
    <mergeCell ref="L97:N97"/>
    <mergeCell ref="C102:H102"/>
    <mergeCell ref="I102:K102"/>
    <mergeCell ref="L102:N102"/>
    <mergeCell ref="C100:H100"/>
    <mergeCell ref="I100:K100"/>
    <mergeCell ref="L100:N100"/>
    <mergeCell ref="C101:H101"/>
    <mergeCell ref="I101:K101"/>
    <mergeCell ref="L101:N101"/>
    <mergeCell ref="C93:H93"/>
    <mergeCell ref="I93:K93"/>
    <mergeCell ref="L93:N93"/>
    <mergeCell ref="C95:H95"/>
    <mergeCell ref="I95:K95"/>
    <mergeCell ref="L95:N95"/>
    <mergeCell ref="C91:H91"/>
    <mergeCell ref="I91:K91"/>
    <mergeCell ref="L91:N91"/>
    <mergeCell ref="C92:H92"/>
    <mergeCell ref="I92:K92"/>
    <mergeCell ref="L92:N92"/>
    <mergeCell ref="C94:H94"/>
    <mergeCell ref="I94:K94"/>
    <mergeCell ref="L94:N94"/>
    <mergeCell ref="C89:H89"/>
    <mergeCell ref="I89:K89"/>
    <mergeCell ref="L89:N89"/>
    <mergeCell ref="C90:H90"/>
    <mergeCell ref="I90:K90"/>
    <mergeCell ref="L90:N90"/>
    <mergeCell ref="C87:H87"/>
    <mergeCell ref="I87:K87"/>
    <mergeCell ref="L87:N87"/>
    <mergeCell ref="C88:H88"/>
    <mergeCell ref="I88:K88"/>
    <mergeCell ref="L88:N88"/>
    <mergeCell ref="C85:H85"/>
    <mergeCell ref="I85:K85"/>
    <mergeCell ref="L85:N85"/>
    <mergeCell ref="C86:H86"/>
    <mergeCell ref="I86:K86"/>
    <mergeCell ref="L86:N86"/>
    <mergeCell ref="C83:H83"/>
    <mergeCell ref="I83:K83"/>
    <mergeCell ref="L83:N83"/>
    <mergeCell ref="C84:H84"/>
    <mergeCell ref="I84:K84"/>
    <mergeCell ref="L84:N84"/>
    <mergeCell ref="C81:H81"/>
    <mergeCell ref="I81:K81"/>
    <mergeCell ref="L81:N81"/>
    <mergeCell ref="C82:H82"/>
    <mergeCell ref="I82:K82"/>
    <mergeCell ref="L82:N82"/>
    <mergeCell ref="C79:H79"/>
    <mergeCell ref="I79:K79"/>
    <mergeCell ref="L79:N79"/>
    <mergeCell ref="C80:H80"/>
    <mergeCell ref="I80:K80"/>
    <mergeCell ref="L80:N80"/>
    <mergeCell ref="C78:H78"/>
    <mergeCell ref="I78:K78"/>
    <mergeCell ref="L78:N78"/>
    <mergeCell ref="C76:H76"/>
    <mergeCell ref="I76:K76"/>
    <mergeCell ref="L76:N76"/>
    <mergeCell ref="C77:H77"/>
    <mergeCell ref="I77:K77"/>
    <mergeCell ref="L77:N77"/>
    <mergeCell ref="C74:H74"/>
    <mergeCell ref="I74:K74"/>
    <mergeCell ref="L74:N74"/>
    <mergeCell ref="C75:H75"/>
    <mergeCell ref="I75:K75"/>
    <mergeCell ref="L75:N75"/>
    <mergeCell ref="C72:H72"/>
    <mergeCell ref="I72:K72"/>
    <mergeCell ref="L72:N72"/>
    <mergeCell ref="C73:H73"/>
    <mergeCell ref="I73:K73"/>
    <mergeCell ref="L73:N73"/>
    <mergeCell ref="C70:H70"/>
    <mergeCell ref="I70:K70"/>
    <mergeCell ref="L70:N70"/>
    <mergeCell ref="C71:H71"/>
    <mergeCell ref="I71:K71"/>
    <mergeCell ref="L71:N71"/>
    <mergeCell ref="L67:N67"/>
    <mergeCell ref="C68:H68"/>
    <mergeCell ref="I68:K68"/>
    <mergeCell ref="L68:N68"/>
    <mergeCell ref="C69:H69"/>
    <mergeCell ref="I69:K69"/>
    <mergeCell ref="L69:N69"/>
    <mergeCell ref="C65:H65"/>
    <mergeCell ref="I65:K65"/>
    <mergeCell ref="L65:N65"/>
    <mergeCell ref="C66:H66"/>
    <mergeCell ref="I66:K66"/>
    <mergeCell ref="L66:N66"/>
    <mergeCell ref="C63:H63"/>
    <mergeCell ref="I63:K63"/>
    <mergeCell ref="L63:N63"/>
    <mergeCell ref="C64:H64"/>
    <mergeCell ref="I64:K64"/>
    <mergeCell ref="L64:N64"/>
    <mergeCell ref="C61:H61"/>
    <mergeCell ref="I61:K61"/>
    <mergeCell ref="L61:N61"/>
    <mergeCell ref="C62:H62"/>
    <mergeCell ref="I62:K62"/>
    <mergeCell ref="L62:N62"/>
    <mergeCell ref="C59:H59"/>
    <mergeCell ref="I59:K59"/>
    <mergeCell ref="L59:N59"/>
    <mergeCell ref="C60:H60"/>
    <mergeCell ref="I60:K60"/>
    <mergeCell ref="L60:N60"/>
    <mergeCell ref="C58:H58"/>
    <mergeCell ref="I58:K58"/>
    <mergeCell ref="L58:N58"/>
    <mergeCell ref="C56:H56"/>
    <mergeCell ref="I56:K56"/>
    <mergeCell ref="L56:N56"/>
    <mergeCell ref="C57:H57"/>
    <mergeCell ref="I57:K57"/>
    <mergeCell ref="L57:N57"/>
    <mergeCell ref="C54:H54"/>
    <mergeCell ref="I54:K54"/>
    <mergeCell ref="L54:N54"/>
    <mergeCell ref="C55:H55"/>
    <mergeCell ref="I55:K55"/>
    <mergeCell ref="L55:N55"/>
    <mergeCell ref="C52:H52"/>
    <mergeCell ref="I52:K52"/>
    <mergeCell ref="L52:N52"/>
    <mergeCell ref="C53:H53"/>
    <mergeCell ref="I53:K53"/>
    <mergeCell ref="L53:N53"/>
    <mergeCell ref="C50:H50"/>
    <mergeCell ref="I50:K50"/>
    <mergeCell ref="L50:N50"/>
    <mergeCell ref="C51:H51"/>
    <mergeCell ref="I51:K51"/>
    <mergeCell ref="L51:N51"/>
    <mergeCell ref="C48:H48"/>
    <mergeCell ref="I48:K48"/>
    <mergeCell ref="L48:N48"/>
    <mergeCell ref="C49:H49"/>
    <mergeCell ref="I49:K49"/>
    <mergeCell ref="L49:N49"/>
    <mergeCell ref="C46:H46"/>
    <mergeCell ref="I46:K46"/>
    <mergeCell ref="L46:N46"/>
    <mergeCell ref="C47:H47"/>
    <mergeCell ref="I47:K47"/>
    <mergeCell ref="L47:N47"/>
    <mergeCell ref="C44:H44"/>
    <mergeCell ref="I44:K44"/>
    <mergeCell ref="L44:N44"/>
    <mergeCell ref="C45:H45"/>
    <mergeCell ref="I45:K45"/>
    <mergeCell ref="L45:N45"/>
    <mergeCell ref="C42:H42"/>
    <mergeCell ref="I42:K42"/>
    <mergeCell ref="L42:N42"/>
    <mergeCell ref="C43:H43"/>
    <mergeCell ref="I43:K43"/>
    <mergeCell ref="L43:N43"/>
    <mergeCell ref="C40:H40"/>
    <mergeCell ref="I40:K40"/>
    <mergeCell ref="L40:N40"/>
    <mergeCell ref="C41:H41"/>
    <mergeCell ref="I41:K41"/>
    <mergeCell ref="L41:N41"/>
    <mergeCell ref="C37:H37"/>
    <mergeCell ref="I37:K37"/>
    <mergeCell ref="L37:N37"/>
    <mergeCell ref="C38:H38"/>
    <mergeCell ref="I38:K38"/>
    <mergeCell ref="L38:N38"/>
    <mergeCell ref="C35:H35"/>
    <mergeCell ref="I35:K35"/>
    <mergeCell ref="L35:N35"/>
    <mergeCell ref="C36:H36"/>
    <mergeCell ref="I36:K36"/>
    <mergeCell ref="L36:N36"/>
    <mergeCell ref="C33:H33"/>
    <mergeCell ref="I33:K33"/>
    <mergeCell ref="L33:N33"/>
    <mergeCell ref="C34:H34"/>
    <mergeCell ref="I34:K34"/>
    <mergeCell ref="L34:N34"/>
    <mergeCell ref="C32:H32"/>
    <mergeCell ref="I32:K32"/>
    <mergeCell ref="L32:N32"/>
    <mergeCell ref="C30:H30"/>
    <mergeCell ref="I30:K30"/>
    <mergeCell ref="L30:N30"/>
    <mergeCell ref="C31:H31"/>
    <mergeCell ref="I31:K31"/>
    <mergeCell ref="L31:N31"/>
    <mergeCell ref="C28:H28"/>
    <mergeCell ref="I28:K28"/>
    <mergeCell ref="L28:N28"/>
    <mergeCell ref="C29:H29"/>
    <mergeCell ref="I29:K29"/>
    <mergeCell ref="L29:N29"/>
    <mergeCell ref="C27:H27"/>
    <mergeCell ref="I27:K27"/>
    <mergeCell ref="L27:N27"/>
    <mergeCell ref="C24:H24"/>
    <mergeCell ref="I24:K24"/>
    <mergeCell ref="L24:N24"/>
    <mergeCell ref="C25:H25"/>
    <mergeCell ref="I25:K25"/>
    <mergeCell ref="L25:N25"/>
    <mergeCell ref="C26:H26"/>
    <mergeCell ref="I26:K26"/>
    <mergeCell ref="L26:N26"/>
    <mergeCell ref="C23:H23"/>
    <mergeCell ref="I23:K23"/>
    <mergeCell ref="L23:N23"/>
    <mergeCell ref="C19:H19"/>
    <mergeCell ref="I19:K19"/>
    <mergeCell ref="L19:N19"/>
    <mergeCell ref="A7:N7"/>
    <mergeCell ref="A1:N1"/>
    <mergeCell ref="A2:N2"/>
    <mergeCell ref="A3:N3"/>
    <mergeCell ref="A5:N5"/>
    <mergeCell ref="A4:N4"/>
    <mergeCell ref="B20:H20"/>
    <mergeCell ref="I20:K20"/>
    <mergeCell ref="L20:N20"/>
    <mergeCell ref="C21:H21"/>
    <mergeCell ref="I21:K21"/>
    <mergeCell ref="H11:N12"/>
    <mergeCell ref="B15:E15"/>
    <mergeCell ref="A18:C18"/>
    <mergeCell ref="L21:N21"/>
    <mergeCell ref="C22:H22"/>
    <mergeCell ref="I22:K22"/>
    <mergeCell ref="L22:N22"/>
  </mergeCells>
  <pageMargins left="0.47244094488188981" right="0.39370078740157483" top="0.59055118110236227" bottom="0.47244094488188981" header="0.31496062992125984" footer="0.31496062992125984"/>
  <pageSetup scale="90" orientation="landscape" verticalDpi="0"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2"/>
  <sheetViews>
    <sheetView tabSelected="1" topLeftCell="A89" zoomScale="310" zoomScaleNormal="310" workbookViewId="0">
      <selection activeCell="A87" sqref="A87:XFD87"/>
    </sheetView>
  </sheetViews>
  <sheetFormatPr baseColWidth="10" defaultRowHeight="15" x14ac:dyDescent="0.25"/>
  <cols>
    <col min="1" max="1" width="151.140625" customWidth="1"/>
    <col min="2" max="2" width="16.5703125" bestFit="1" customWidth="1"/>
    <col min="3" max="3" width="15.28515625" bestFit="1" customWidth="1"/>
  </cols>
  <sheetData>
    <row r="1" spans="1:1" x14ac:dyDescent="0.25">
      <c r="A1" s="316" t="s">
        <v>734</v>
      </c>
    </row>
    <row r="2" spans="1:1" x14ac:dyDescent="0.25">
      <c r="A2" s="316" t="s">
        <v>735</v>
      </c>
    </row>
    <row r="3" spans="1:1" x14ac:dyDescent="0.25">
      <c r="A3" s="318"/>
    </row>
    <row r="4" spans="1:1" x14ac:dyDescent="0.25">
      <c r="A4" s="318"/>
    </row>
    <row r="5" spans="1:1" ht="75" x14ac:dyDescent="0.25">
      <c r="A5" s="318" t="s">
        <v>736</v>
      </c>
    </row>
    <row r="6" spans="1:1" x14ac:dyDescent="0.25">
      <c r="A6" s="319"/>
    </row>
    <row r="7" spans="1:1" x14ac:dyDescent="0.25">
      <c r="A7" s="318"/>
    </row>
    <row r="8" spans="1:1" x14ac:dyDescent="0.25">
      <c r="A8" s="318" t="s">
        <v>737</v>
      </c>
    </row>
    <row r="9" spans="1:1" ht="42.75" x14ac:dyDescent="0.25">
      <c r="A9" s="319" t="s">
        <v>738</v>
      </c>
    </row>
    <row r="10" spans="1:1" ht="42.75" x14ac:dyDescent="0.25">
      <c r="A10" s="319" t="s">
        <v>739</v>
      </c>
    </row>
    <row r="11" spans="1:1" ht="57" x14ac:dyDescent="0.25">
      <c r="A11" s="319" t="s">
        <v>740</v>
      </c>
    </row>
    <row r="12" spans="1:1" ht="28.5" x14ac:dyDescent="0.25">
      <c r="A12" s="319" t="s">
        <v>741</v>
      </c>
    </row>
    <row r="13" spans="1:1" ht="28.5" x14ac:dyDescent="0.25">
      <c r="A13" s="319" t="s">
        <v>742</v>
      </c>
    </row>
    <row r="14" spans="1:1" ht="29.25" x14ac:dyDescent="0.25">
      <c r="A14" s="319" t="s">
        <v>743</v>
      </c>
    </row>
    <row r="15" spans="1:1" x14ac:dyDescent="0.25">
      <c r="A15" s="318"/>
    </row>
    <row r="16" spans="1:1" x14ac:dyDescent="0.25">
      <c r="A16" s="318" t="s">
        <v>744</v>
      </c>
    </row>
    <row r="17" spans="1:1" x14ac:dyDescent="0.25">
      <c r="A17" s="318"/>
    </row>
    <row r="18" spans="1:1" x14ac:dyDescent="0.25">
      <c r="A18" s="318" t="s">
        <v>745</v>
      </c>
    </row>
    <row r="19" spans="1:1" x14ac:dyDescent="0.25">
      <c r="A19" s="318"/>
    </row>
    <row r="20" spans="1:1" ht="43.5" x14ac:dyDescent="0.25">
      <c r="A20" s="318" t="s">
        <v>746</v>
      </c>
    </row>
    <row r="21" spans="1:1" x14ac:dyDescent="0.25">
      <c r="A21" s="319"/>
    </row>
    <row r="22" spans="1:1" ht="42.75" x14ac:dyDescent="0.25">
      <c r="A22" s="319" t="s">
        <v>747</v>
      </c>
    </row>
    <row r="23" spans="1:1" x14ac:dyDescent="0.25">
      <c r="A23" s="319"/>
    </row>
    <row r="24" spans="1:1" ht="28.5" x14ac:dyDescent="0.25">
      <c r="A24" s="319" t="s">
        <v>748</v>
      </c>
    </row>
    <row r="25" spans="1:1" x14ac:dyDescent="0.25">
      <c r="A25" s="318"/>
    </row>
    <row r="26" spans="1:1" x14ac:dyDescent="0.25">
      <c r="A26" s="319"/>
    </row>
    <row r="27" spans="1:1" x14ac:dyDescent="0.25">
      <c r="A27" s="318" t="s">
        <v>749</v>
      </c>
    </row>
    <row r="28" spans="1:1" x14ac:dyDescent="0.25">
      <c r="A28" s="318"/>
    </row>
    <row r="29" spans="1:1" ht="72" x14ac:dyDescent="0.25">
      <c r="A29" s="318" t="s">
        <v>750</v>
      </c>
    </row>
    <row r="30" spans="1:1" x14ac:dyDescent="0.25">
      <c r="A30" s="319"/>
    </row>
    <row r="31" spans="1:1" x14ac:dyDescent="0.25">
      <c r="A31" s="318" t="s">
        <v>751</v>
      </c>
    </row>
    <row r="32" spans="1:1" x14ac:dyDescent="0.25">
      <c r="A32" s="319"/>
    </row>
    <row r="33" spans="1:1" x14ac:dyDescent="0.25">
      <c r="A33" s="319" t="s">
        <v>752</v>
      </c>
    </row>
    <row r="34" spans="1:1" x14ac:dyDescent="0.25">
      <c r="A34" s="319"/>
    </row>
    <row r="35" spans="1:1" x14ac:dyDescent="0.25">
      <c r="A35" s="319"/>
    </row>
    <row r="36" spans="1:1" x14ac:dyDescent="0.25">
      <c r="A36" s="318" t="s">
        <v>753</v>
      </c>
    </row>
    <row r="37" spans="1:1" x14ac:dyDescent="0.25">
      <c r="A37" s="318"/>
    </row>
    <row r="38" spans="1:1" x14ac:dyDescent="0.25">
      <c r="A38" s="318"/>
    </row>
    <row r="39" spans="1:1" ht="30" x14ac:dyDescent="0.25">
      <c r="A39" s="318" t="s">
        <v>754</v>
      </c>
    </row>
    <row r="40" spans="1:1" x14ac:dyDescent="0.25">
      <c r="A40" s="319"/>
    </row>
    <row r="41" spans="1:1" ht="57.75" x14ac:dyDescent="0.25">
      <c r="A41" s="319" t="s">
        <v>755</v>
      </c>
    </row>
    <row r="42" spans="1:1" x14ac:dyDescent="0.25">
      <c r="A42" s="319"/>
    </row>
    <row r="43" spans="1:1" x14ac:dyDescent="0.25">
      <c r="A43" s="318"/>
    </row>
    <row r="44" spans="1:1" x14ac:dyDescent="0.25">
      <c r="A44" s="318" t="s">
        <v>756</v>
      </c>
    </row>
    <row r="45" spans="1:1" x14ac:dyDescent="0.25">
      <c r="A45" s="318"/>
    </row>
    <row r="46" spans="1:1" x14ac:dyDescent="0.25">
      <c r="A46" s="318" t="s">
        <v>757</v>
      </c>
    </row>
    <row r="47" spans="1:1" ht="42.75" x14ac:dyDescent="0.25">
      <c r="A47" s="319" t="s">
        <v>758</v>
      </c>
    </row>
    <row r="48" spans="1:1" x14ac:dyDescent="0.25">
      <c r="A48" s="320"/>
    </row>
    <row r="49" spans="1:1" x14ac:dyDescent="0.25">
      <c r="A49" s="318" t="s">
        <v>759</v>
      </c>
    </row>
    <row r="50" spans="1:1" x14ac:dyDescent="0.25">
      <c r="A50" s="319"/>
    </row>
    <row r="51" spans="1:1" ht="28.5" x14ac:dyDescent="0.25">
      <c r="A51" s="319" t="s">
        <v>760</v>
      </c>
    </row>
    <row r="52" spans="1:1" x14ac:dyDescent="0.25">
      <c r="A52" s="319"/>
    </row>
    <row r="53" spans="1:1" x14ac:dyDescent="0.25">
      <c r="A53" s="318" t="s">
        <v>761</v>
      </c>
    </row>
    <row r="54" spans="1:1" x14ac:dyDescent="0.25">
      <c r="A54" s="318"/>
    </row>
    <row r="55" spans="1:1" x14ac:dyDescent="0.25">
      <c r="A55" s="319" t="s">
        <v>762</v>
      </c>
    </row>
    <row r="56" spans="1:1" x14ac:dyDescent="0.25">
      <c r="A56" s="319"/>
    </row>
    <row r="57" spans="1:1" x14ac:dyDescent="0.25">
      <c r="A57" s="318" t="s">
        <v>763</v>
      </c>
    </row>
    <row r="58" spans="1:1" x14ac:dyDescent="0.25">
      <c r="A58" s="319" t="s">
        <v>764</v>
      </c>
    </row>
    <row r="59" spans="1:1" x14ac:dyDescent="0.25">
      <c r="A59" s="319"/>
    </row>
    <row r="60" spans="1:1" x14ac:dyDescent="0.25">
      <c r="A60" s="318" t="s">
        <v>765</v>
      </c>
    </row>
    <row r="61" spans="1:1" x14ac:dyDescent="0.25">
      <c r="A61" s="318"/>
    </row>
    <row r="62" spans="1:1" x14ac:dyDescent="0.25">
      <c r="A62" s="319" t="s">
        <v>766</v>
      </c>
    </row>
    <row r="63" spans="1:1" x14ac:dyDescent="0.25">
      <c r="A63" s="319"/>
    </row>
    <row r="64" spans="1:1" x14ac:dyDescent="0.25">
      <c r="A64" s="319"/>
    </row>
    <row r="65" spans="1:1" x14ac:dyDescent="0.25">
      <c r="A65" s="321" t="s">
        <v>767</v>
      </c>
    </row>
    <row r="66" spans="1:1" x14ac:dyDescent="0.25">
      <c r="A66" s="322"/>
    </row>
    <row r="67" spans="1:1" x14ac:dyDescent="0.25">
      <c r="A67" s="322"/>
    </row>
    <row r="68" spans="1:1" x14ac:dyDescent="0.25">
      <c r="A68" s="321" t="s">
        <v>768</v>
      </c>
    </row>
    <row r="69" spans="1:1" x14ac:dyDescent="0.25">
      <c r="A69" s="322"/>
    </row>
    <row r="70" spans="1:1" x14ac:dyDescent="0.25">
      <c r="A70" s="322"/>
    </row>
    <row r="71" spans="1:1" x14ac:dyDescent="0.25">
      <c r="A71" s="321" t="s">
        <v>769</v>
      </c>
    </row>
    <row r="72" spans="1:1" x14ac:dyDescent="0.25">
      <c r="A72" s="319"/>
    </row>
    <row r="73" spans="1:1" x14ac:dyDescent="0.25">
      <c r="A73" s="319" t="s">
        <v>770</v>
      </c>
    </row>
    <row r="74" spans="1:1" x14ac:dyDescent="0.25">
      <c r="A74" s="319"/>
    </row>
    <row r="75" spans="1:1" x14ac:dyDescent="0.25">
      <c r="A75" s="319"/>
    </row>
    <row r="76" spans="1:1" x14ac:dyDescent="0.25">
      <c r="A76" s="321" t="s">
        <v>771</v>
      </c>
    </row>
    <row r="77" spans="1:1" x14ac:dyDescent="0.25">
      <c r="A77" s="319"/>
    </row>
    <row r="78" spans="1:1" x14ac:dyDescent="0.25">
      <c r="A78" s="319"/>
    </row>
    <row r="79" spans="1:1" x14ac:dyDescent="0.25">
      <c r="A79" s="321" t="s">
        <v>772</v>
      </c>
    </row>
    <row r="80" spans="1:1" x14ac:dyDescent="0.25">
      <c r="A80" s="319"/>
    </row>
    <row r="81" spans="1:1" x14ac:dyDescent="0.25">
      <c r="A81" s="319"/>
    </row>
    <row r="82" spans="1:1" x14ac:dyDescent="0.25">
      <c r="A82" s="319"/>
    </row>
    <row r="83" spans="1:1" x14ac:dyDescent="0.25">
      <c r="A83" s="319"/>
    </row>
    <row r="84" spans="1:1" x14ac:dyDescent="0.25">
      <c r="A84" s="319"/>
    </row>
    <row r="85" spans="1:1" x14ac:dyDescent="0.25">
      <c r="A85" s="319"/>
    </row>
    <row r="86" spans="1:1" x14ac:dyDescent="0.25">
      <c r="A86" s="318" t="s">
        <v>773</v>
      </c>
    </row>
    <row r="87" spans="1:1" x14ac:dyDescent="0.25">
      <c r="A87" s="318"/>
    </row>
    <row r="88" spans="1:1" x14ac:dyDescent="0.25">
      <c r="A88" s="318"/>
    </row>
    <row r="89" spans="1:1" x14ac:dyDescent="0.25">
      <c r="A89" s="318"/>
    </row>
    <row r="90" spans="1:1" x14ac:dyDescent="0.25">
      <c r="A90" s="318" t="s">
        <v>774</v>
      </c>
    </row>
    <row r="91" spans="1:1" x14ac:dyDescent="0.25">
      <c r="A91" s="318"/>
    </row>
    <row r="93" spans="1:1" x14ac:dyDescent="0.25">
      <c r="A93" s="323"/>
    </row>
    <row r="94" spans="1:1" x14ac:dyDescent="0.25">
      <c r="A94" s="323"/>
    </row>
    <row r="95" spans="1:1" x14ac:dyDescent="0.25">
      <c r="A95" s="323"/>
    </row>
    <row r="96" spans="1:1" x14ac:dyDescent="0.25">
      <c r="A96" s="323"/>
    </row>
    <row r="97" spans="1:1" x14ac:dyDescent="0.25">
      <c r="A97" s="323" t="s">
        <v>775</v>
      </c>
    </row>
    <row r="98" spans="1:1" x14ac:dyDescent="0.25">
      <c r="A98" s="323"/>
    </row>
    <row r="99" spans="1:1" x14ac:dyDescent="0.25">
      <c r="A99" s="324" t="s">
        <v>776</v>
      </c>
    </row>
    <row r="100" spans="1:1" x14ac:dyDescent="0.25">
      <c r="A100" s="324"/>
    </row>
    <row r="101" spans="1:1" x14ac:dyDescent="0.25">
      <c r="A101" s="318" t="s">
        <v>777</v>
      </c>
    </row>
    <row r="102" spans="1:1" x14ac:dyDescent="0.25">
      <c r="A102" s="318"/>
    </row>
    <row r="103" spans="1:1" x14ac:dyDescent="0.25">
      <c r="A103" s="318" t="s">
        <v>778</v>
      </c>
    </row>
    <row r="104" spans="1:1" x14ac:dyDescent="0.25">
      <c r="A104" s="319" t="s">
        <v>779</v>
      </c>
    </row>
    <row r="105" spans="1:1" x14ac:dyDescent="0.25">
      <c r="A105" s="319"/>
    </row>
    <row r="106" spans="1:1" ht="28.5" x14ac:dyDescent="0.25">
      <c r="A106" s="319" t="s">
        <v>780</v>
      </c>
    </row>
    <row r="107" spans="1:1" x14ac:dyDescent="0.25">
      <c r="A107" s="319"/>
    </row>
    <row r="108" spans="1:1" ht="43.5" x14ac:dyDescent="0.25">
      <c r="A108" s="319" t="s">
        <v>781</v>
      </c>
    </row>
    <row r="109" spans="1:1" x14ac:dyDescent="0.25">
      <c r="A109" s="325"/>
    </row>
    <row r="110" spans="1:1" ht="45" x14ac:dyDescent="0.25">
      <c r="A110" s="318" t="s">
        <v>782</v>
      </c>
    </row>
    <row r="111" spans="1:1" ht="18" x14ac:dyDescent="0.25">
      <c r="A111" s="326"/>
    </row>
    <row r="112" spans="1:1" ht="72" x14ac:dyDescent="0.25">
      <c r="A112" s="319" t="s">
        <v>783</v>
      </c>
    </row>
    <row r="113" spans="1:1" ht="18" x14ac:dyDescent="0.25">
      <c r="A113" s="327"/>
    </row>
    <row r="114" spans="1:1" x14ac:dyDescent="0.25">
      <c r="A114" s="318" t="s">
        <v>784</v>
      </c>
    </row>
    <row r="115" spans="1:1" x14ac:dyDescent="0.25">
      <c r="A115" s="319"/>
    </row>
    <row r="116" spans="1:1" ht="29.25" x14ac:dyDescent="0.25">
      <c r="A116" s="319" t="s">
        <v>785</v>
      </c>
    </row>
    <row r="117" spans="1:1" x14ac:dyDescent="0.25">
      <c r="A117" s="328" t="s">
        <v>786</v>
      </c>
    </row>
    <row r="118" spans="1:1" ht="30" x14ac:dyDescent="0.25">
      <c r="A118" s="321" t="s">
        <v>787</v>
      </c>
    </row>
    <row r="119" spans="1:1" x14ac:dyDescent="0.25">
      <c r="A119" s="329"/>
    </row>
    <row r="120" spans="1:1" ht="30" x14ac:dyDescent="0.25">
      <c r="A120" s="321" t="s">
        <v>788</v>
      </c>
    </row>
    <row r="121" spans="1:1" x14ac:dyDescent="0.25">
      <c r="A121" s="319"/>
    </row>
    <row r="122" spans="1:1" ht="29.25" x14ac:dyDescent="0.25">
      <c r="A122" s="319" t="s">
        <v>789</v>
      </c>
    </row>
    <row r="123" spans="1:1" x14ac:dyDescent="0.25">
      <c r="A123" s="328" t="s">
        <v>786</v>
      </c>
    </row>
    <row r="124" spans="1:1" ht="30" x14ac:dyDescent="0.25">
      <c r="A124" s="321" t="s">
        <v>790</v>
      </c>
    </row>
    <row r="125" spans="1:1" x14ac:dyDescent="0.25">
      <c r="A125" s="319"/>
    </row>
    <row r="126" spans="1:1" x14ac:dyDescent="0.25">
      <c r="A126" s="319"/>
    </row>
    <row r="127" spans="1:1" x14ac:dyDescent="0.25">
      <c r="A127" s="319" t="s">
        <v>791</v>
      </c>
    </row>
    <row r="128" spans="1:1" x14ac:dyDescent="0.25">
      <c r="A128" s="328" t="s">
        <v>786</v>
      </c>
    </row>
    <row r="129" spans="1:1" x14ac:dyDescent="0.25">
      <c r="A129" s="330" t="s">
        <v>792</v>
      </c>
    </row>
    <row r="130" spans="1:1" x14ac:dyDescent="0.25">
      <c r="A130" s="319"/>
    </row>
    <row r="131" spans="1:1" ht="29.25" x14ac:dyDescent="0.25">
      <c r="A131" s="319" t="s">
        <v>793</v>
      </c>
    </row>
    <row r="132" spans="1:1" x14ac:dyDescent="0.25">
      <c r="A132" s="328" t="s">
        <v>786</v>
      </c>
    </row>
    <row r="133" spans="1:1" ht="30" x14ac:dyDescent="0.25">
      <c r="A133" s="321" t="s">
        <v>794</v>
      </c>
    </row>
    <row r="134" spans="1:1" x14ac:dyDescent="0.25">
      <c r="A134" s="317"/>
    </row>
    <row r="135" spans="1:1" ht="30" x14ac:dyDescent="0.25">
      <c r="A135" s="321" t="s">
        <v>795</v>
      </c>
    </row>
    <row r="136" spans="1:1" x14ac:dyDescent="0.25">
      <c r="A136" s="319"/>
    </row>
    <row r="137" spans="1:1" x14ac:dyDescent="0.25">
      <c r="A137" s="319"/>
    </row>
    <row r="138" spans="1:1" x14ac:dyDescent="0.25">
      <c r="A138" s="319" t="s">
        <v>796</v>
      </c>
    </row>
    <row r="139" spans="1:1" x14ac:dyDescent="0.25">
      <c r="A139" s="328" t="s">
        <v>786</v>
      </c>
    </row>
    <row r="140" spans="1:1" ht="30" x14ac:dyDescent="0.25">
      <c r="A140" s="321" t="s">
        <v>797</v>
      </c>
    </row>
    <row r="141" spans="1:1" x14ac:dyDescent="0.25">
      <c r="A141" s="319"/>
    </row>
    <row r="142" spans="1:1" ht="29.25" x14ac:dyDescent="0.25">
      <c r="A142" s="319" t="s">
        <v>798</v>
      </c>
    </row>
    <row r="143" spans="1:1" x14ac:dyDescent="0.25">
      <c r="A143" s="328" t="s">
        <v>786</v>
      </c>
    </row>
    <row r="144" spans="1:1" x14ac:dyDescent="0.25">
      <c r="A144" s="319"/>
    </row>
    <row r="145" spans="1:1" ht="30" x14ac:dyDescent="0.25">
      <c r="A145" s="321" t="s">
        <v>799</v>
      </c>
    </row>
    <row r="146" spans="1:1" x14ac:dyDescent="0.25">
      <c r="A146" s="321" t="s">
        <v>800</v>
      </c>
    </row>
    <row r="147" spans="1:1" ht="30" x14ac:dyDescent="0.25">
      <c r="A147" s="321" t="s">
        <v>801</v>
      </c>
    </row>
    <row r="148" spans="1:1" ht="30" x14ac:dyDescent="0.25">
      <c r="A148" s="321" t="s">
        <v>802</v>
      </c>
    </row>
    <row r="149" spans="1:1" ht="30" x14ac:dyDescent="0.25">
      <c r="A149" s="321" t="s">
        <v>803</v>
      </c>
    </row>
    <row r="150" spans="1:1" x14ac:dyDescent="0.25">
      <c r="A150" s="319"/>
    </row>
    <row r="151" spans="1:1" ht="43.5" x14ac:dyDescent="0.25">
      <c r="A151" s="319" t="s">
        <v>804</v>
      </c>
    </row>
    <row r="152" spans="1:1" x14ac:dyDescent="0.25">
      <c r="A152" s="328" t="s">
        <v>786</v>
      </c>
    </row>
    <row r="153" spans="1:1" ht="30" x14ac:dyDescent="0.25">
      <c r="A153" s="331" t="s">
        <v>805</v>
      </c>
    </row>
    <row r="154" spans="1:1" ht="30" x14ac:dyDescent="0.25">
      <c r="A154" s="331" t="s">
        <v>806</v>
      </c>
    </row>
    <row r="155" spans="1:1" x14ac:dyDescent="0.25">
      <c r="A155" s="332"/>
    </row>
    <row r="156" spans="1:1" x14ac:dyDescent="0.25">
      <c r="A156" s="332"/>
    </row>
    <row r="157" spans="1:1" ht="43.5" x14ac:dyDescent="0.25">
      <c r="A157" s="319" t="s">
        <v>807</v>
      </c>
    </row>
    <row r="158" spans="1:1" x14ac:dyDescent="0.25">
      <c r="A158" s="328" t="s">
        <v>786</v>
      </c>
    </row>
    <row r="159" spans="1:1" x14ac:dyDescent="0.25">
      <c r="A159" s="321" t="s">
        <v>808</v>
      </c>
    </row>
    <row r="160" spans="1:1" x14ac:dyDescent="0.25">
      <c r="A160" s="328"/>
    </row>
    <row r="161" spans="1:1" ht="30" x14ac:dyDescent="0.25">
      <c r="A161" s="321" t="s">
        <v>809</v>
      </c>
    </row>
    <row r="162" spans="1:1" x14ac:dyDescent="0.25">
      <c r="A162" s="328"/>
    </row>
    <row r="163" spans="1:1" ht="29.25" x14ac:dyDescent="0.25">
      <c r="A163" s="319" t="s">
        <v>810</v>
      </c>
    </row>
    <row r="164" spans="1:1" ht="30" x14ac:dyDescent="0.25">
      <c r="A164" s="321" t="s">
        <v>811</v>
      </c>
    </row>
    <row r="165" spans="1:1" x14ac:dyDescent="0.25">
      <c r="A165" s="321" t="s">
        <v>812</v>
      </c>
    </row>
    <row r="166" spans="1:1" x14ac:dyDescent="0.25">
      <c r="A166" s="319" t="s">
        <v>813</v>
      </c>
    </row>
    <row r="167" spans="1:1" x14ac:dyDescent="0.25">
      <c r="A167" s="325"/>
    </row>
    <row r="168" spans="1:1" ht="29.25" x14ac:dyDescent="0.25">
      <c r="A168" s="319" t="s">
        <v>814</v>
      </c>
    </row>
    <row r="169" spans="1:1" ht="30.75" x14ac:dyDescent="0.25">
      <c r="A169" s="333" t="s">
        <v>815</v>
      </c>
    </row>
    <row r="170" spans="1:1" ht="15.75" x14ac:dyDescent="0.25">
      <c r="A170" s="333" t="s">
        <v>816</v>
      </c>
    </row>
    <row r="171" spans="1:1" x14ac:dyDescent="0.25">
      <c r="A171" s="325"/>
    </row>
    <row r="172" spans="1:1" ht="29.25" x14ac:dyDescent="0.25">
      <c r="A172" s="319" t="s">
        <v>817</v>
      </c>
    </row>
    <row r="173" spans="1:1" x14ac:dyDescent="0.25">
      <c r="A173" s="328" t="s">
        <v>786</v>
      </c>
    </row>
    <row r="174" spans="1:1" ht="45" x14ac:dyDescent="0.25">
      <c r="A174" s="331" t="s">
        <v>818</v>
      </c>
    </row>
    <row r="175" spans="1:1" x14ac:dyDescent="0.25">
      <c r="A175" s="332"/>
    </row>
    <row r="176" spans="1:1" ht="30" x14ac:dyDescent="0.25">
      <c r="A176" s="331" t="s">
        <v>819</v>
      </c>
    </row>
    <row r="177" spans="1:1" x14ac:dyDescent="0.25">
      <c r="A177" s="332"/>
    </row>
    <row r="178" spans="1:1" ht="30" x14ac:dyDescent="0.25">
      <c r="A178" s="331" t="s">
        <v>820</v>
      </c>
    </row>
    <row r="179" spans="1:1" x14ac:dyDescent="0.25">
      <c r="A179" s="332"/>
    </row>
    <row r="180" spans="1:1" ht="75" x14ac:dyDescent="0.25">
      <c r="A180" s="331" t="s">
        <v>821</v>
      </c>
    </row>
    <row r="181" spans="1:1" x14ac:dyDescent="0.25">
      <c r="A181" s="334"/>
    </row>
    <row r="182" spans="1:1" x14ac:dyDescent="0.25">
      <c r="A182" s="334"/>
    </row>
    <row r="183" spans="1:1" ht="45" x14ac:dyDescent="0.25">
      <c r="A183" s="318" t="s">
        <v>822</v>
      </c>
    </row>
    <row r="184" spans="1:1" x14ac:dyDescent="0.25">
      <c r="A184" s="319"/>
    </row>
    <row r="185" spans="1:1" x14ac:dyDescent="0.25">
      <c r="A185" s="319" t="s">
        <v>823</v>
      </c>
    </row>
    <row r="186" spans="1:1" ht="18" x14ac:dyDescent="0.25">
      <c r="A186" s="327"/>
    </row>
    <row r="187" spans="1:1" x14ac:dyDescent="0.25">
      <c r="A187" s="318" t="s">
        <v>824</v>
      </c>
    </row>
    <row r="188" spans="1:1" ht="18" x14ac:dyDescent="0.25">
      <c r="A188" s="327"/>
    </row>
    <row r="189" spans="1:1" x14ac:dyDescent="0.25">
      <c r="A189" s="321" t="s">
        <v>825</v>
      </c>
    </row>
    <row r="190" spans="1:1" x14ac:dyDescent="0.25">
      <c r="A190" s="318"/>
    </row>
    <row r="191" spans="1:1" x14ac:dyDescent="0.25">
      <c r="A191" s="319" t="s">
        <v>826</v>
      </c>
    </row>
    <row r="192" spans="1:1" ht="18" x14ac:dyDescent="0.25">
      <c r="A192" s="327"/>
    </row>
    <row r="193" spans="1:1" x14ac:dyDescent="0.25">
      <c r="A193" s="321" t="s">
        <v>827</v>
      </c>
    </row>
    <row r="194" spans="1:1" x14ac:dyDescent="0.25">
      <c r="A194" s="318"/>
    </row>
    <row r="195" spans="1:1" x14ac:dyDescent="0.25">
      <c r="A195" s="319" t="s">
        <v>823</v>
      </c>
    </row>
    <row r="196" spans="1:1" x14ac:dyDescent="0.25">
      <c r="A196" s="319"/>
    </row>
    <row r="197" spans="1:1" x14ac:dyDescent="0.25">
      <c r="A197" s="335" t="s">
        <v>828</v>
      </c>
    </row>
    <row r="198" spans="1:1" x14ac:dyDescent="0.25">
      <c r="A198" s="320" t="s">
        <v>823</v>
      </c>
    </row>
    <row r="199" spans="1:1" ht="18" x14ac:dyDescent="0.25">
      <c r="A199" s="336"/>
    </row>
    <row r="200" spans="1:1" ht="18" x14ac:dyDescent="0.25">
      <c r="A200" s="336"/>
    </row>
    <row r="201" spans="1:1" ht="30" x14ac:dyDescent="0.25">
      <c r="A201" s="321" t="s">
        <v>829</v>
      </c>
    </row>
    <row r="202" spans="1:1" x14ac:dyDescent="0.25">
      <c r="A202" s="337"/>
    </row>
    <row r="203" spans="1:1" x14ac:dyDescent="0.25">
      <c r="A203" s="322" t="s">
        <v>830</v>
      </c>
    </row>
    <row r="204" spans="1:1" x14ac:dyDescent="0.25">
      <c r="A204" s="320"/>
    </row>
    <row r="205" spans="1:1" x14ac:dyDescent="0.25">
      <c r="A205" s="320"/>
    </row>
    <row r="206" spans="1:1" x14ac:dyDescent="0.25">
      <c r="A206" s="338" t="s">
        <v>831</v>
      </c>
    </row>
    <row r="207" spans="1:1" x14ac:dyDescent="0.25">
      <c r="A207" s="339" t="s">
        <v>832</v>
      </c>
    </row>
    <row r="208" spans="1:1" x14ac:dyDescent="0.25">
      <c r="A208" s="320"/>
    </row>
    <row r="209" spans="1:1" ht="30" x14ac:dyDescent="0.25">
      <c r="A209" s="318" t="s">
        <v>833</v>
      </c>
    </row>
    <row r="210" spans="1:1" x14ac:dyDescent="0.25">
      <c r="A210" s="325"/>
    </row>
    <row r="211" spans="1:1" x14ac:dyDescent="0.25">
      <c r="A211" s="319" t="s">
        <v>834</v>
      </c>
    </row>
    <row r="212" spans="1:1" ht="18" x14ac:dyDescent="0.25">
      <c r="A212" s="326"/>
    </row>
    <row r="213" spans="1:1" ht="30" x14ac:dyDescent="0.25">
      <c r="A213" s="318" t="s">
        <v>835</v>
      </c>
    </row>
    <row r="214" spans="1:1" ht="15.75" x14ac:dyDescent="0.25">
      <c r="A214" s="340"/>
    </row>
    <row r="215" spans="1:1" x14ac:dyDescent="0.25">
      <c r="A215" s="319" t="s">
        <v>836</v>
      </c>
    </row>
    <row r="216" spans="1:1" ht="18" x14ac:dyDescent="0.25">
      <c r="A216" s="326"/>
    </row>
    <row r="217" spans="1:1" x14ac:dyDescent="0.25">
      <c r="A217" s="318" t="s">
        <v>837</v>
      </c>
    </row>
    <row r="218" spans="1:1" x14ac:dyDescent="0.25">
      <c r="A218" s="325"/>
    </row>
    <row r="219" spans="1:1" x14ac:dyDescent="0.25">
      <c r="A219" s="319" t="s">
        <v>838</v>
      </c>
    </row>
    <row r="220" spans="1:1" ht="18" x14ac:dyDescent="0.25">
      <c r="A220" s="326"/>
    </row>
    <row r="221" spans="1:1" x14ac:dyDescent="0.25">
      <c r="A221" s="318" t="s">
        <v>839</v>
      </c>
    </row>
    <row r="222" spans="1:1" x14ac:dyDescent="0.25">
      <c r="A222" s="325"/>
    </row>
    <row r="223" spans="1:1" ht="30" x14ac:dyDescent="0.25">
      <c r="A223" s="319" t="s">
        <v>840</v>
      </c>
    </row>
    <row r="224" spans="1:1" x14ac:dyDescent="0.25">
      <c r="A224" s="334"/>
    </row>
    <row r="225" spans="1:1" x14ac:dyDescent="0.25">
      <c r="A225" s="334"/>
    </row>
    <row r="226" spans="1:1" ht="30" x14ac:dyDescent="0.25">
      <c r="A226" s="318" t="s">
        <v>841</v>
      </c>
    </row>
    <row r="227" spans="1:1" x14ac:dyDescent="0.25">
      <c r="A227" s="341"/>
    </row>
    <row r="228" spans="1:1" ht="57.75" x14ac:dyDescent="0.25">
      <c r="A228" s="319" t="s">
        <v>842</v>
      </c>
    </row>
    <row r="229" spans="1:1" x14ac:dyDescent="0.25">
      <c r="A229" s="334"/>
    </row>
    <row r="230" spans="1:1" x14ac:dyDescent="0.25">
      <c r="A230" s="318" t="s">
        <v>843</v>
      </c>
    </row>
    <row r="231" spans="1:1" x14ac:dyDescent="0.25">
      <c r="A231" s="319"/>
    </row>
    <row r="232" spans="1:1" x14ac:dyDescent="0.25">
      <c r="A232" s="319" t="s">
        <v>844</v>
      </c>
    </row>
    <row r="233" spans="1:1" x14ac:dyDescent="0.25">
      <c r="A233" s="334"/>
    </row>
    <row r="234" spans="1:1" x14ac:dyDescent="0.25">
      <c r="A234" s="334"/>
    </row>
    <row r="235" spans="1:1" x14ac:dyDescent="0.25">
      <c r="A235" s="318" t="s">
        <v>845</v>
      </c>
    </row>
    <row r="236" spans="1:1" x14ac:dyDescent="0.25">
      <c r="A236" s="334"/>
    </row>
    <row r="237" spans="1:1" x14ac:dyDescent="0.25">
      <c r="A237" s="319" t="s">
        <v>846</v>
      </c>
    </row>
    <row r="238" spans="1:1" x14ac:dyDescent="0.25">
      <c r="A238" s="334"/>
    </row>
    <row r="239" spans="1:1" ht="30" x14ac:dyDescent="0.25">
      <c r="A239" s="318" t="s">
        <v>847</v>
      </c>
    </row>
    <row r="240" spans="1:1" x14ac:dyDescent="0.25">
      <c r="A240" s="341"/>
    </row>
    <row r="241" spans="1:1" ht="28.5" x14ac:dyDescent="0.25">
      <c r="A241" s="319" t="s">
        <v>848</v>
      </c>
    </row>
    <row r="242" spans="1:1" x14ac:dyDescent="0.25">
      <c r="A242" s="341"/>
    </row>
    <row r="243" spans="1:1" x14ac:dyDescent="0.25">
      <c r="A243" s="318" t="s">
        <v>849</v>
      </c>
    </row>
    <row r="244" spans="1:1" x14ac:dyDescent="0.25">
      <c r="A244" s="318"/>
    </row>
    <row r="245" spans="1:1" ht="42.75" x14ac:dyDescent="0.25">
      <c r="A245" s="319" t="s">
        <v>850</v>
      </c>
    </row>
    <row r="246" spans="1:1" ht="18" x14ac:dyDescent="0.25">
      <c r="A246" s="326"/>
    </row>
    <row r="247" spans="1:1" ht="28.5" x14ac:dyDescent="0.25">
      <c r="A247" s="319" t="s">
        <v>851</v>
      </c>
    </row>
    <row r="248" spans="1:1" ht="18" x14ac:dyDescent="0.25">
      <c r="A248" s="326"/>
    </row>
    <row r="249" spans="1:1" ht="28.5" x14ac:dyDescent="0.25">
      <c r="A249" s="319" t="s">
        <v>852</v>
      </c>
    </row>
    <row r="250" spans="1:1" ht="20.25" x14ac:dyDescent="0.25">
      <c r="A250" s="342"/>
    </row>
    <row r="251" spans="1:1" ht="42.75" x14ac:dyDescent="0.25">
      <c r="A251" s="319" t="s">
        <v>853</v>
      </c>
    </row>
    <row r="252" spans="1:1" ht="20.25" x14ac:dyDescent="0.25">
      <c r="A252" s="342"/>
    </row>
    <row r="253" spans="1:1" ht="42.75" x14ac:dyDescent="0.25">
      <c r="A253" s="319" t="s">
        <v>854</v>
      </c>
    </row>
    <row r="254" spans="1:1" ht="18" x14ac:dyDescent="0.25">
      <c r="A254" s="326"/>
    </row>
    <row r="255" spans="1:1" ht="42.75" x14ac:dyDescent="0.25">
      <c r="A255" s="319" t="s">
        <v>855</v>
      </c>
    </row>
    <row r="256" spans="1:1" ht="18" x14ac:dyDescent="0.25">
      <c r="A256" s="326"/>
    </row>
    <row r="257" spans="1:1" ht="42.75" x14ac:dyDescent="0.25">
      <c r="A257" s="319" t="s">
        <v>856</v>
      </c>
    </row>
    <row r="258" spans="1:1" ht="18" x14ac:dyDescent="0.25">
      <c r="A258" s="326"/>
    </row>
    <row r="259" spans="1:1" ht="28.5" x14ac:dyDescent="0.25">
      <c r="A259" s="319" t="s">
        <v>857</v>
      </c>
    </row>
    <row r="260" spans="1:1" ht="18" x14ac:dyDescent="0.25">
      <c r="A260" s="326"/>
    </row>
    <row r="261" spans="1:1" ht="28.5" x14ac:dyDescent="0.25">
      <c r="A261" s="319" t="s">
        <v>858</v>
      </c>
    </row>
    <row r="262" spans="1:1" ht="18" x14ac:dyDescent="0.25">
      <c r="A262" s="326"/>
    </row>
    <row r="263" spans="1:1" ht="28.5" x14ac:dyDescent="0.25">
      <c r="A263" s="319" t="s">
        <v>859</v>
      </c>
    </row>
    <row r="264" spans="1:1" ht="18" x14ac:dyDescent="0.25">
      <c r="A264" s="326"/>
    </row>
    <row r="265" spans="1:1" ht="28.5" x14ac:dyDescent="0.25">
      <c r="A265" s="319" t="s">
        <v>860</v>
      </c>
    </row>
    <row r="266" spans="1:1" ht="18" x14ac:dyDescent="0.25">
      <c r="A266" s="326"/>
    </row>
    <row r="267" spans="1:1" ht="28.5" x14ac:dyDescent="0.25">
      <c r="A267" s="319" t="s">
        <v>861</v>
      </c>
    </row>
    <row r="268" spans="1:1" x14ac:dyDescent="0.25">
      <c r="A268" s="319"/>
    </row>
    <row r="269" spans="1:1" x14ac:dyDescent="0.25">
      <c r="A269" s="319"/>
    </row>
    <row r="270" spans="1:1" x14ac:dyDescent="0.25">
      <c r="A270" s="318" t="s">
        <v>862</v>
      </c>
    </row>
    <row r="271" spans="1:1" x14ac:dyDescent="0.25">
      <c r="A271" s="319"/>
    </row>
    <row r="272" spans="1:1" x14ac:dyDescent="0.25">
      <c r="A272" s="322" t="s">
        <v>863</v>
      </c>
    </row>
    <row r="273" spans="1:1" x14ac:dyDescent="0.25">
      <c r="A273" s="343"/>
    </row>
    <row r="274" spans="1:1" x14ac:dyDescent="0.25">
      <c r="A274" s="322" t="s">
        <v>864</v>
      </c>
    </row>
    <row r="275" spans="1:1" ht="42.75" x14ac:dyDescent="0.25">
      <c r="A275" s="319" t="s">
        <v>865</v>
      </c>
    </row>
    <row r="276" spans="1:1" x14ac:dyDescent="0.25">
      <c r="A276" s="334"/>
    </row>
    <row r="277" spans="1:1" ht="44.25" x14ac:dyDescent="0.25">
      <c r="A277" s="319" t="s">
        <v>866</v>
      </c>
    </row>
    <row r="278" spans="1:1" x14ac:dyDescent="0.25">
      <c r="A278" s="344"/>
    </row>
    <row r="279" spans="1:1" x14ac:dyDescent="0.25">
      <c r="A279" s="344"/>
    </row>
    <row r="280" spans="1:1" x14ac:dyDescent="0.25">
      <c r="A280" s="338" t="s">
        <v>867</v>
      </c>
    </row>
    <row r="281" spans="1:1" x14ac:dyDescent="0.25">
      <c r="A281" s="344"/>
    </row>
    <row r="282" spans="1:1" x14ac:dyDescent="0.25">
      <c r="A282" s="345" t="s">
        <v>868</v>
      </c>
    </row>
    <row r="283" spans="1:1" x14ac:dyDescent="0.25">
      <c r="A283" s="346"/>
    </row>
    <row r="284" spans="1:1" x14ac:dyDescent="0.25">
      <c r="A284" s="347" t="s">
        <v>869</v>
      </c>
    </row>
    <row r="285" spans="1:1" x14ac:dyDescent="0.25">
      <c r="A285" s="348"/>
    </row>
    <row r="286" spans="1:1" x14ac:dyDescent="0.25">
      <c r="A286" s="345" t="s">
        <v>870</v>
      </c>
    </row>
    <row r="287" spans="1:1" x14ac:dyDescent="0.25">
      <c r="A287" s="319" t="s">
        <v>871</v>
      </c>
    </row>
    <row r="288" spans="1:1" x14ac:dyDescent="0.25">
      <c r="A288" s="334"/>
    </row>
    <row r="289" spans="1:2" x14ac:dyDescent="0.25">
      <c r="A289" s="318" t="s">
        <v>872</v>
      </c>
    </row>
    <row r="290" spans="1:2" x14ac:dyDescent="0.25">
      <c r="A290" s="319" t="s">
        <v>873</v>
      </c>
    </row>
    <row r="291" spans="1:2" x14ac:dyDescent="0.25">
      <c r="A291" s="334"/>
    </row>
    <row r="292" spans="1:2" x14ac:dyDescent="0.25">
      <c r="A292" s="318" t="s">
        <v>874</v>
      </c>
    </row>
    <row r="293" spans="1:2" x14ac:dyDescent="0.25">
      <c r="A293" s="341"/>
    </row>
    <row r="294" spans="1:2" x14ac:dyDescent="0.25">
      <c r="A294" s="319" t="s">
        <v>875</v>
      </c>
    </row>
    <row r="295" spans="1:2" x14ac:dyDescent="0.25">
      <c r="A295" s="334"/>
    </row>
    <row r="296" spans="1:2" x14ac:dyDescent="0.25">
      <c r="A296" s="318" t="s">
        <v>876</v>
      </c>
    </row>
    <row r="297" spans="1:2" x14ac:dyDescent="0.25">
      <c r="A297" s="334"/>
    </row>
    <row r="298" spans="1:2" x14ac:dyDescent="0.25">
      <c r="A298" s="319" t="s">
        <v>877</v>
      </c>
    </row>
    <row r="299" spans="1:2" x14ac:dyDescent="0.25">
      <c r="A299" s="319"/>
    </row>
    <row r="300" spans="1:2" x14ac:dyDescent="0.25">
      <c r="A300" s="338" t="s">
        <v>878</v>
      </c>
    </row>
    <row r="301" spans="1:2" x14ac:dyDescent="0.25">
      <c r="A301" s="338"/>
    </row>
    <row r="302" spans="1:2" ht="30" x14ac:dyDescent="0.25">
      <c r="A302" s="318" t="s">
        <v>879</v>
      </c>
    </row>
    <row r="303" spans="1:2" ht="15.75" thickBot="1" x14ac:dyDescent="0.3">
      <c r="A303" s="319"/>
    </row>
    <row r="304" spans="1:2" x14ac:dyDescent="0.25">
      <c r="A304" s="349"/>
      <c r="B304" s="351"/>
    </row>
    <row r="305" spans="1:2" ht="15.75" thickBot="1" x14ac:dyDescent="0.3">
      <c r="A305" s="350" t="s">
        <v>880</v>
      </c>
      <c r="B305" s="352" t="s">
        <v>272</v>
      </c>
    </row>
    <row r="306" spans="1:2" ht="15.75" thickBot="1" x14ac:dyDescent="0.3">
      <c r="A306" s="353" t="s">
        <v>881</v>
      </c>
      <c r="B306" s="354">
        <v>3.3300000000000003E-2</v>
      </c>
    </row>
    <row r="307" spans="1:2" ht="15.75" thickBot="1" x14ac:dyDescent="0.3">
      <c r="A307" s="353" t="s">
        <v>882</v>
      </c>
      <c r="B307" s="354">
        <v>0.04</v>
      </c>
    </row>
    <row r="308" spans="1:2" ht="15.75" thickBot="1" x14ac:dyDescent="0.3">
      <c r="A308" s="353" t="s">
        <v>883</v>
      </c>
      <c r="B308" s="354">
        <v>0.2</v>
      </c>
    </row>
    <row r="309" spans="1:2" ht="15.75" thickBot="1" x14ac:dyDescent="0.3">
      <c r="A309" s="353" t="s">
        <v>884</v>
      </c>
      <c r="B309" s="354">
        <v>0.1</v>
      </c>
    </row>
    <row r="310" spans="1:2" ht="60.75" customHeight="1" x14ac:dyDescent="0.25">
      <c r="A310" s="1101" t="s">
        <v>885</v>
      </c>
      <c r="B310" s="355"/>
    </row>
    <row r="311" spans="1:2" ht="15.75" thickBot="1" x14ac:dyDescent="0.3">
      <c r="A311" s="1102"/>
      <c r="B311" s="354">
        <v>0.33300000000000002</v>
      </c>
    </row>
    <row r="312" spans="1:2" ht="15.75" thickBot="1" x14ac:dyDescent="0.3">
      <c r="A312" s="353" t="s">
        <v>886</v>
      </c>
      <c r="B312" s="354">
        <v>0.33300000000000002</v>
      </c>
    </row>
    <row r="313" spans="1:2" ht="35.25" customHeight="1" x14ac:dyDescent="0.25">
      <c r="A313" s="1101" t="s">
        <v>887</v>
      </c>
      <c r="B313" s="355"/>
    </row>
    <row r="314" spans="1:2" ht="15.75" thickBot="1" x14ac:dyDescent="0.3">
      <c r="A314" s="1102"/>
      <c r="B314" s="354">
        <v>0.1</v>
      </c>
    </row>
    <row r="315" spans="1:2" ht="35.25" customHeight="1" x14ac:dyDescent="0.25">
      <c r="A315" s="1101" t="s">
        <v>888</v>
      </c>
      <c r="B315" s="355"/>
    </row>
    <row r="316" spans="1:2" ht="15.75" thickBot="1" x14ac:dyDescent="0.3">
      <c r="A316" s="1102"/>
      <c r="B316" s="354">
        <v>0.1</v>
      </c>
    </row>
    <row r="317" spans="1:2" ht="15.75" thickBot="1" x14ac:dyDescent="0.3">
      <c r="A317" s="353" t="s">
        <v>889</v>
      </c>
      <c r="B317" s="354">
        <v>0.1</v>
      </c>
    </row>
    <row r="318" spans="1:2" x14ac:dyDescent="0.25">
      <c r="A318" s="318"/>
    </row>
    <row r="319" spans="1:2" x14ac:dyDescent="0.25">
      <c r="A319" s="318"/>
    </row>
    <row r="320" spans="1:2" x14ac:dyDescent="0.25">
      <c r="A320" s="318" t="s">
        <v>890</v>
      </c>
    </row>
    <row r="321" spans="1:1" x14ac:dyDescent="0.25">
      <c r="A321" s="319" t="s">
        <v>891</v>
      </c>
    </row>
    <row r="322" spans="1:1" x14ac:dyDescent="0.25">
      <c r="A322" s="319"/>
    </row>
    <row r="323" spans="1:1" x14ac:dyDescent="0.25">
      <c r="A323" s="318" t="s">
        <v>892</v>
      </c>
    </row>
    <row r="324" spans="1:1" x14ac:dyDescent="0.25">
      <c r="A324" s="318" t="s">
        <v>893</v>
      </c>
    </row>
    <row r="325" spans="1:1" x14ac:dyDescent="0.25">
      <c r="A325" s="318"/>
    </row>
    <row r="326" spans="1:1" x14ac:dyDescent="0.25">
      <c r="A326" s="319" t="s">
        <v>894</v>
      </c>
    </row>
    <row r="327" spans="1:1" x14ac:dyDescent="0.25">
      <c r="A327" s="318"/>
    </row>
    <row r="328" spans="1:1" x14ac:dyDescent="0.25">
      <c r="A328" s="318" t="s">
        <v>895</v>
      </c>
    </row>
    <row r="329" spans="1:1" x14ac:dyDescent="0.25">
      <c r="A329" s="319"/>
    </row>
    <row r="330" spans="1:1" x14ac:dyDescent="0.25">
      <c r="A330" s="319" t="s">
        <v>896</v>
      </c>
    </row>
    <row r="331" spans="1:1" x14ac:dyDescent="0.25">
      <c r="A331" s="319"/>
    </row>
    <row r="332" spans="1:1" x14ac:dyDescent="0.25">
      <c r="A332" s="318" t="s">
        <v>897</v>
      </c>
    </row>
    <row r="333" spans="1:1" x14ac:dyDescent="0.25">
      <c r="A333" s="319"/>
    </row>
    <row r="334" spans="1:1" x14ac:dyDescent="0.25">
      <c r="A334" s="319" t="s">
        <v>898</v>
      </c>
    </row>
    <row r="335" spans="1:1" x14ac:dyDescent="0.25">
      <c r="A335" s="318"/>
    </row>
    <row r="336" spans="1:1" ht="30" x14ac:dyDescent="0.25">
      <c r="A336" s="318" t="s">
        <v>899</v>
      </c>
    </row>
    <row r="337" spans="1:1" x14ac:dyDescent="0.25">
      <c r="A337" s="319" t="s">
        <v>823</v>
      </c>
    </row>
    <row r="338" spans="1:1" x14ac:dyDescent="0.25">
      <c r="A338" s="319"/>
    </row>
    <row r="339" spans="1:1" x14ac:dyDescent="0.25">
      <c r="A339" s="345" t="s">
        <v>900</v>
      </c>
    </row>
    <row r="340" spans="1:1" x14ac:dyDescent="0.25">
      <c r="A340" s="345" t="s">
        <v>901</v>
      </c>
    </row>
    <row r="341" spans="1:1" x14ac:dyDescent="0.25">
      <c r="A341" s="345"/>
    </row>
    <row r="342" spans="1:1" x14ac:dyDescent="0.25">
      <c r="A342" s="319" t="s">
        <v>823</v>
      </c>
    </row>
    <row r="343" spans="1:1" x14ac:dyDescent="0.25">
      <c r="A343" s="319"/>
    </row>
    <row r="344" spans="1:1" x14ac:dyDescent="0.25">
      <c r="A344" s="319"/>
    </row>
    <row r="345" spans="1:1" x14ac:dyDescent="0.25">
      <c r="A345" s="345" t="s">
        <v>902</v>
      </c>
    </row>
    <row r="346" spans="1:1" x14ac:dyDescent="0.25">
      <c r="A346" s="347"/>
    </row>
    <row r="347" spans="1:1" x14ac:dyDescent="0.25">
      <c r="A347" s="319" t="s">
        <v>903</v>
      </c>
    </row>
    <row r="348" spans="1:1" x14ac:dyDescent="0.25">
      <c r="A348" s="334"/>
    </row>
    <row r="349" spans="1:1" x14ac:dyDescent="0.25">
      <c r="A349" s="319" t="s">
        <v>904</v>
      </c>
    </row>
    <row r="350" spans="1:1" x14ac:dyDescent="0.25">
      <c r="A350" s="319"/>
    </row>
    <row r="351" spans="1:1" x14ac:dyDescent="0.25">
      <c r="A351" s="318" t="s">
        <v>905</v>
      </c>
    </row>
    <row r="352" spans="1:1" x14ac:dyDescent="0.25">
      <c r="A352" s="318"/>
    </row>
    <row r="353" spans="1:1" x14ac:dyDescent="0.25">
      <c r="A353" s="319" t="s">
        <v>823</v>
      </c>
    </row>
    <row r="354" spans="1:1" x14ac:dyDescent="0.25">
      <c r="A354" s="319"/>
    </row>
    <row r="355" spans="1:1" x14ac:dyDescent="0.25">
      <c r="A355" s="318" t="s">
        <v>906</v>
      </c>
    </row>
    <row r="356" spans="1:1" x14ac:dyDescent="0.25">
      <c r="A356" s="318"/>
    </row>
    <row r="357" spans="1:1" x14ac:dyDescent="0.25">
      <c r="A357" s="319" t="s">
        <v>823</v>
      </c>
    </row>
    <row r="358" spans="1:1" x14ac:dyDescent="0.25">
      <c r="A358" s="319"/>
    </row>
    <row r="359" spans="1:1" x14ac:dyDescent="0.25">
      <c r="A359" s="318" t="s">
        <v>907</v>
      </c>
    </row>
    <row r="360" spans="1:1" x14ac:dyDescent="0.25">
      <c r="A360" s="319"/>
    </row>
    <row r="361" spans="1:1" x14ac:dyDescent="0.25">
      <c r="A361" s="319" t="s">
        <v>823</v>
      </c>
    </row>
    <row r="362" spans="1:1" x14ac:dyDescent="0.25">
      <c r="A362" s="319"/>
    </row>
    <row r="363" spans="1:1" x14ac:dyDescent="0.25">
      <c r="A363" s="318" t="s">
        <v>908</v>
      </c>
    </row>
    <row r="364" spans="1:1" x14ac:dyDescent="0.25">
      <c r="A364" s="318"/>
    </row>
    <row r="365" spans="1:1" x14ac:dyDescent="0.25">
      <c r="A365" s="319" t="s">
        <v>823</v>
      </c>
    </row>
    <row r="366" spans="1:1" x14ac:dyDescent="0.25">
      <c r="A366" s="319"/>
    </row>
    <row r="367" spans="1:1" x14ac:dyDescent="0.25">
      <c r="A367" s="318" t="s">
        <v>909</v>
      </c>
    </row>
    <row r="368" spans="1:1" x14ac:dyDescent="0.25">
      <c r="A368" s="319"/>
    </row>
    <row r="369" spans="1:4" x14ac:dyDescent="0.25">
      <c r="A369" s="319" t="s">
        <v>898</v>
      </c>
    </row>
    <row r="370" spans="1:4" x14ac:dyDescent="0.25">
      <c r="A370" s="338" t="s">
        <v>910</v>
      </c>
    </row>
    <row r="371" spans="1:4" x14ac:dyDescent="0.25">
      <c r="A371" s="318" t="s">
        <v>911</v>
      </c>
    </row>
    <row r="372" spans="1:4" x14ac:dyDescent="0.25">
      <c r="A372" s="318"/>
    </row>
    <row r="373" spans="1:4" x14ac:dyDescent="0.25">
      <c r="A373" s="319" t="s">
        <v>912</v>
      </c>
    </row>
    <row r="374" spans="1:4" x14ac:dyDescent="0.25">
      <c r="A374" s="319"/>
    </row>
    <row r="375" spans="1:4" x14ac:dyDescent="0.25">
      <c r="A375" s="318" t="s">
        <v>913</v>
      </c>
    </row>
    <row r="376" spans="1:4" x14ac:dyDescent="0.25">
      <c r="A376" s="319" t="s">
        <v>912</v>
      </c>
    </row>
    <row r="377" spans="1:4" x14ac:dyDescent="0.25">
      <c r="A377" s="319"/>
    </row>
    <row r="378" spans="1:4" ht="18" x14ac:dyDescent="0.25">
      <c r="A378" s="338" t="s">
        <v>914</v>
      </c>
    </row>
    <row r="379" spans="1:4" x14ac:dyDescent="0.25">
      <c r="A379" s="338"/>
    </row>
    <row r="380" spans="1:4" ht="30" x14ac:dyDescent="0.25">
      <c r="A380" s="318" t="s">
        <v>915</v>
      </c>
    </row>
    <row r="381" spans="1:4" ht="15.75" thickBot="1" x14ac:dyDescent="0.3">
      <c r="A381" s="318"/>
    </row>
    <row r="382" spans="1:4" ht="15.75" thickBot="1" x14ac:dyDescent="0.3">
      <c r="A382" s="356" t="s">
        <v>464</v>
      </c>
      <c r="B382" s="357" t="s">
        <v>916</v>
      </c>
      <c r="C382" s="357" t="s">
        <v>917</v>
      </c>
      <c r="D382" s="357" t="s">
        <v>5</v>
      </c>
    </row>
    <row r="383" spans="1:4" ht="15.75" thickBot="1" x14ac:dyDescent="0.3">
      <c r="A383" s="358" t="s">
        <v>918</v>
      </c>
      <c r="B383" s="359">
        <v>0</v>
      </c>
      <c r="C383" s="359">
        <v>0</v>
      </c>
      <c r="D383" s="359">
        <v>0</v>
      </c>
    </row>
    <row r="384" spans="1:4" ht="15.75" thickBot="1" x14ac:dyDescent="0.3">
      <c r="A384" s="358" t="s">
        <v>919</v>
      </c>
      <c r="B384" s="359">
        <v>0</v>
      </c>
      <c r="C384" s="359">
        <v>0</v>
      </c>
      <c r="D384" s="359">
        <v>0</v>
      </c>
    </row>
    <row r="385" spans="1:4" ht="15.75" thickBot="1" x14ac:dyDescent="0.3">
      <c r="A385" s="358" t="s">
        <v>920</v>
      </c>
      <c r="B385" s="360">
        <v>126000</v>
      </c>
      <c r="C385" s="360">
        <v>101946.6</v>
      </c>
      <c r="D385" s="359">
        <v>80.91</v>
      </c>
    </row>
    <row r="386" spans="1:4" ht="15.75" thickBot="1" x14ac:dyDescent="0.3">
      <c r="A386" s="358" t="s">
        <v>921</v>
      </c>
      <c r="B386" s="359">
        <v>0</v>
      </c>
      <c r="C386" s="359">
        <v>0</v>
      </c>
      <c r="D386" s="359">
        <v>0</v>
      </c>
    </row>
    <row r="387" spans="1:4" ht="84" customHeight="1" x14ac:dyDescent="0.25">
      <c r="A387" s="1103" t="s">
        <v>922</v>
      </c>
      <c r="B387" s="361"/>
      <c r="C387" s="361"/>
      <c r="D387" s="362"/>
    </row>
    <row r="388" spans="1:4" ht="15.75" thickBot="1" x14ac:dyDescent="0.3">
      <c r="A388" s="1104"/>
      <c r="B388" s="360">
        <v>791866669.47000003</v>
      </c>
      <c r="C388" s="360">
        <v>741311665.54999995</v>
      </c>
      <c r="D388" s="359">
        <v>93.62</v>
      </c>
    </row>
    <row r="389" spans="1:4" ht="279.75" customHeight="1" x14ac:dyDescent="0.25">
      <c r="A389" s="1103" t="s">
        <v>923</v>
      </c>
      <c r="B389" s="363"/>
      <c r="C389" s="363"/>
      <c r="D389" s="362"/>
    </row>
    <row r="390" spans="1:4" x14ac:dyDescent="0.25">
      <c r="A390" s="1105"/>
      <c r="B390" s="363"/>
      <c r="C390" s="363"/>
      <c r="D390" s="362"/>
    </row>
    <row r="391" spans="1:4" x14ac:dyDescent="0.25">
      <c r="A391" s="1105"/>
      <c r="B391" s="363"/>
      <c r="C391" s="363"/>
      <c r="D391" s="362"/>
    </row>
    <row r="392" spans="1:4" x14ac:dyDescent="0.25">
      <c r="A392" s="1105"/>
      <c r="B392" s="363"/>
      <c r="C392" s="363"/>
      <c r="D392" s="362"/>
    </row>
    <row r="393" spans="1:4" x14ac:dyDescent="0.25">
      <c r="A393" s="1105"/>
      <c r="B393" s="363"/>
      <c r="C393" s="363"/>
      <c r="D393" s="362"/>
    </row>
    <row r="394" spans="1:4" x14ac:dyDescent="0.25">
      <c r="A394" s="1105"/>
      <c r="B394" s="363"/>
      <c r="C394" s="363"/>
      <c r="D394" s="362"/>
    </row>
    <row r="395" spans="1:4" ht="15.75" thickBot="1" x14ac:dyDescent="0.3">
      <c r="A395" s="1104"/>
      <c r="B395" s="360">
        <v>54640375.799999997</v>
      </c>
      <c r="C395" s="360">
        <v>80036745</v>
      </c>
      <c r="D395" s="359">
        <v>146.47999999999999</v>
      </c>
    </row>
    <row r="396" spans="1:4" ht="15.75" thickBot="1" x14ac:dyDescent="0.3">
      <c r="A396" s="358" t="s">
        <v>924</v>
      </c>
      <c r="B396" s="359">
        <v>0</v>
      </c>
      <c r="C396" s="360">
        <v>47677.47</v>
      </c>
      <c r="D396" s="359">
        <v>100</v>
      </c>
    </row>
    <row r="397" spans="1:4" x14ac:dyDescent="0.25">
      <c r="A397" s="319"/>
    </row>
    <row r="398" spans="1:4" ht="28.5" x14ac:dyDescent="0.25">
      <c r="A398" s="319" t="s">
        <v>925</v>
      </c>
    </row>
    <row r="399" spans="1:4" x14ac:dyDescent="0.25">
      <c r="A399" s="319"/>
    </row>
    <row r="400" spans="1:4" x14ac:dyDescent="0.25">
      <c r="A400" s="318" t="s">
        <v>926</v>
      </c>
    </row>
    <row r="401" spans="1:2" x14ac:dyDescent="0.25">
      <c r="A401" s="318"/>
    </row>
    <row r="402" spans="1:2" ht="15.75" thickBot="1" x14ac:dyDescent="0.3">
      <c r="A402" s="318" t="s">
        <v>927</v>
      </c>
    </row>
    <row r="403" spans="1:2" ht="15.75" thickBot="1" x14ac:dyDescent="0.3">
      <c r="A403" s="356" t="s">
        <v>464</v>
      </c>
      <c r="B403" s="357" t="s">
        <v>928</v>
      </c>
    </row>
    <row r="404" spans="1:2" ht="15.75" thickBot="1" x14ac:dyDescent="0.3">
      <c r="A404" s="358" t="s">
        <v>918</v>
      </c>
      <c r="B404" s="359">
        <v>0</v>
      </c>
    </row>
    <row r="405" spans="1:2" ht="15.75" thickBot="1" x14ac:dyDescent="0.3">
      <c r="A405" s="358" t="s">
        <v>919</v>
      </c>
      <c r="B405" s="359">
        <v>0</v>
      </c>
    </row>
    <row r="406" spans="1:2" ht="15.75" thickBot="1" x14ac:dyDescent="0.3">
      <c r="A406" s="358" t="s">
        <v>920</v>
      </c>
      <c r="B406" s="360">
        <v>126000</v>
      </c>
    </row>
    <row r="407" spans="1:2" ht="15.75" thickBot="1" x14ac:dyDescent="0.3">
      <c r="A407" s="358" t="s">
        <v>921</v>
      </c>
      <c r="B407" s="359">
        <v>0</v>
      </c>
    </row>
    <row r="408" spans="1:2" ht="15.75" thickBot="1" x14ac:dyDescent="0.3">
      <c r="A408" s="358" t="s">
        <v>922</v>
      </c>
      <c r="B408" s="360">
        <v>791866669.47000003</v>
      </c>
    </row>
    <row r="409" spans="1:2" ht="15.75" thickBot="1" x14ac:dyDescent="0.3">
      <c r="A409" s="358" t="s">
        <v>461</v>
      </c>
      <c r="B409" s="364">
        <v>791992669.47000003</v>
      </c>
    </row>
    <row r="410" spans="1:2" ht="324.75" customHeight="1" x14ac:dyDescent="0.25">
      <c r="A410" s="1103" t="s">
        <v>929</v>
      </c>
      <c r="B410" s="365"/>
    </row>
    <row r="411" spans="1:2" x14ac:dyDescent="0.25">
      <c r="A411" s="1105"/>
      <c r="B411" s="365"/>
    </row>
    <row r="412" spans="1:2" x14ac:dyDescent="0.25">
      <c r="A412" s="1105"/>
      <c r="B412" s="365"/>
    </row>
    <row r="413" spans="1:2" ht="15.75" thickBot="1" x14ac:dyDescent="0.3">
      <c r="A413" s="1104"/>
      <c r="B413" s="364">
        <v>54640375.799999997</v>
      </c>
    </row>
    <row r="414" spans="1:2" ht="15.75" thickBot="1" x14ac:dyDescent="0.3">
      <c r="A414" s="358" t="s">
        <v>924</v>
      </c>
      <c r="B414" s="359">
        <v>0</v>
      </c>
    </row>
    <row r="415" spans="1:2" ht="15.75" thickBot="1" x14ac:dyDescent="0.3">
      <c r="A415" s="366" t="s">
        <v>14</v>
      </c>
      <c r="B415" s="367">
        <v>846633045.26999998</v>
      </c>
    </row>
    <row r="416" spans="1:2" x14ac:dyDescent="0.25">
      <c r="A416" s="319"/>
    </row>
    <row r="417" spans="1:1" x14ac:dyDescent="0.25">
      <c r="A417" s="319"/>
    </row>
    <row r="418" spans="1:1" x14ac:dyDescent="0.25">
      <c r="A418" s="338" t="s">
        <v>930</v>
      </c>
    </row>
    <row r="419" spans="1:1" x14ac:dyDescent="0.25">
      <c r="A419" s="338" t="s">
        <v>813</v>
      </c>
    </row>
    <row r="420" spans="1:1" ht="30" x14ac:dyDescent="0.25">
      <c r="A420" s="318" t="s">
        <v>931</v>
      </c>
    </row>
    <row r="421" spans="1:1" x14ac:dyDescent="0.25">
      <c r="A421" s="320" t="s">
        <v>932</v>
      </c>
    </row>
    <row r="422" spans="1:1" x14ac:dyDescent="0.25">
      <c r="A422" s="320"/>
    </row>
    <row r="423" spans="1:1" ht="30" x14ac:dyDescent="0.25">
      <c r="A423" s="318" t="s">
        <v>933</v>
      </c>
    </row>
    <row r="424" spans="1:1" x14ac:dyDescent="0.25">
      <c r="A424" s="319" t="s">
        <v>932</v>
      </c>
    </row>
    <row r="425" spans="1:1" x14ac:dyDescent="0.25">
      <c r="A425" s="318"/>
    </row>
    <row r="426" spans="1:1" x14ac:dyDescent="0.25">
      <c r="A426" s="338" t="s">
        <v>934</v>
      </c>
    </row>
    <row r="427" spans="1:1" x14ac:dyDescent="0.25">
      <c r="A427" s="338" t="s">
        <v>935</v>
      </c>
    </row>
    <row r="428" spans="1:1" x14ac:dyDescent="0.25">
      <c r="A428" s="320" t="s">
        <v>936</v>
      </c>
    </row>
    <row r="429" spans="1:1" x14ac:dyDescent="0.25">
      <c r="A429" s="320"/>
    </row>
    <row r="430" spans="1:1" x14ac:dyDescent="0.25">
      <c r="A430" s="338" t="s">
        <v>937</v>
      </c>
    </row>
    <row r="431" spans="1:1" x14ac:dyDescent="0.25">
      <c r="A431" s="338" t="s">
        <v>938</v>
      </c>
    </row>
    <row r="432" spans="1:1" x14ac:dyDescent="0.25">
      <c r="A432" s="338" t="s">
        <v>939</v>
      </c>
    </row>
    <row r="433" spans="1:1" x14ac:dyDescent="0.25">
      <c r="A433" s="368" t="s">
        <v>940</v>
      </c>
    </row>
    <row r="434" spans="1:1" x14ac:dyDescent="0.25">
      <c r="A434" s="322"/>
    </row>
    <row r="435" spans="1:1" ht="28.5" x14ac:dyDescent="0.25">
      <c r="A435" s="321" t="s">
        <v>941</v>
      </c>
    </row>
    <row r="436" spans="1:1" x14ac:dyDescent="0.25">
      <c r="A436" s="319"/>
    </row>
    <row r="437" spans="1:1" ht="28.5" x14ac:dyDescent="0.25">
      <c r="A437" s="321" t="s">
        <v>942</v>
      </c>
    </row>
    <row r="438" spans="1:1" x14ac:dyDescent="0.25">
      <c r="A438" s="319"/>
    </row>
    <row r="439" spans="1:1" x14ac:dyDescent="0.25">
      <c r="A439" s="318" t="s">
        <v>943</v>
      </c>
    </row>
    <row r="440" spans="1:1" x14ac:dyDescent="0.25">
      <c r="A440" s="318"/>
    </row>
    <row r="441" spans="1:1" ht="28.5" x14ac:dyDescent="0.25">
      <c r="A441" s="319" t="s">
        <v>944</v>
      </c>
    </row>
    <row r="442" spans="1:1" x14ac:dyDescent="0.25">
      <c r="A442" s="345"/>
    </row>
    <row r="443" spans="1:1" x14ac:dyDescent="0.25">
      <c r="A443" s="338" t="s">
        <v>945</v>
      </c>
    </row>
    <row r="444" spans="1:1" ht="60" x14ac:dyDescent="0.25">
      <c r="A444" s="318" t="s">
        <v>946</v>
      </c>
    </row>
    <row r="445" spans="1:1" x14ac:dyDescent="0.25">
      <c r="A445" s="319" t="s">
        <v>947</v>
      </c>
    </row>
    <row r="446" spans="1:1" x14ac:dyDescent="0.25">
      <c r="A446" s="319" t="s">
        <v>948</v>
      </c>
    </row>
    <row r="447" spans="1:1" x14ac:dyDescent="0.25">
      <c r="A447" s="322" t="s">
        <v>949</v>
      </c>
    </row>
    <row r="448" spans="1:1" x14ac:dyDescent="0.25">
      <c r="A448" s="322" t="s">
        <v>950</v>
      </c>
    </row>
    <row r="449" spans="1:1" x14ac:dyDescent="0.25">
      <c r="A449" s="322" t="s">
        <v>951</v>
      </c>
    </row>
    <row r="450" spans="1:1" x14ac:dyDescent="0.25">
      <c r="A450" s="322" t="s">
        <v>952</v>
      </c>
    </row>
    <row r="451" spans="1:1" x14ac:dyDescent="0.25">
      <c r="A451" s="322"/>
    </row>
    <row r="452" spans="1:1" x14ac:dyDescent="0.25">
      <c r="A452" s="322"/>
    </row>
    <row r="453" spans="1:1" ht="30" x14ac:dyDescent="0.25">
      <c r="A453" s="318" t="s">
        <v>953</v>
      </c>
    </row>
    <row r="454" spans="1:1" x14ac:dyDescent="0.25">
      <c r="A454" s="319" t="s">
        <v>954</v>
      </c>
    </row>
    <row r="455" spans="1:1" x14ac:dyDescent="0.25">
      <c r="A455" s="334"/>
    </row>
    <row r="456" spans="1:1" x14ac:dyDescent="0.25">
      <c r="A456" s="338" t="s">
        <v>955</v>
      </c>
    </row>
    <row r="457" spans="1:1" x14ac:dyDescent="0.25">
      <c r="A457" s="318"/>
    </row>
    <row r="458" spans="1:1" ht="30" x14ac:dyDescent="0.25">
      <c r="A458" s="318" t="s">
        <v>956</v>
      </c>
    </row>
    <row r="459" spans="1:1" x14ac:dyDescent="0.25">
      <c r="A459" s="319"/>
    </row>
    <row r="460" spans="1:1" ht="28.5" x14ac:dyDescent="0.25">
      <c r="A460" s="319" t="s">
        <v>957</v>
      </c>
    </row>
    <row r="461" spans="1:1" x14ac:dyDescent="0.25">
      <c r="A461" s="334"/>
    </row>
    <row r="462" spans="1:1" x14ac:dyDescent="0.25">
      <c r="A462" s="338" t="s">
        <v>958</v>
      </c>
    </row>
    <row r="463" spans="1:1" x14ac:dyDescent="0.25">
      <c r="A463" s="318"/>
    </row>
    <row r="464" spans="1:1" ht="30" x14ac:dyDescent="0.25">
      <c r="A464" s="318" t="s">
        <v>959</v>
      </c>
    </row>
    <row r="465" spans="1:1" x14ac:dyDescent="0.25">
      <c r="A465" s="319"/>
    </row>
    <row r="466" spans="1:1" ht="28.5" x14ac:dyDescent="0.25">
      <c r="A466" s="319" t="s">
        <v>960</v>
      </c>
    </row>
    <row r="467" spans="1:1" x14ac:dyDescent="0.25">
      <c r="A467" s="319"/>
    </row>
    <row r="468" spans="1:1" x14ac:dyDescent="0.25">
      <c r="A468" s="338" t="s">
        <v>961</v>
      </c>
    </row>
    <row r="469" spans="1:1" x14ac:dyDescent="0.25">
      <c r="A469" s="338" t="s">
        <v>962</v>
      </c>
    </row>
    <row r="470" spans="1:1" x14ac:dyDescent="0.25">
      <c r="A470" s="319"/>
    </row>
    <row r="471" spans="1:1" ht="42.75" x14ac:dyDescent="0.25">
      <c r="A471" s="319" t="s">
        <v>963</v>
      </c>
    </row>
    <row r="472" spans="1:1" x14ac:dyDescent="0.25">
      <c r="A472" s="319" t="s">
        <v>964</v>
      </c>
    </row>
    <row r="473" spans="1:1" x14ac:dyDescent="0.25">
      <c r="A473" s="369"/>
    </row>
    <row r="474" spans="1:1" x14ac:dyDescent="0.25">
      <c r="A474" s="369"/>
    </row>
    <row r="475" spans="1:1" ht="30" x14ac:dyDescent="0.25">
      <c r="A475" s="318" t="s">
        <v>965</v>
      </c>
    </row>
    <row r="476" spans="1:1" x14ac:dyDescent="0.25">
      <c r="A476" s="318"/>
    </row>
    <row r="477" spans="1:1" x14ac:dyDescent="0.25">
      <c r="A477" s="318"/>
    </row>
    <row r="478" spans="1:1" x14ac:dyDescent="0.25">
      <c r="A478" s="318"/>
    </row>
    <row r="479" spans="1:1" x14ac:dyDescent="0.25">
      <c r="A479" s="318"/>
    </row>
    <row r="480" spans="1:1" x14ac:dyDescent="0.25">
      <c r="A480" s="369"/>
    </row>
    <row r="481" spans="1:1" x14ac:dyDescent="0.25">
      <c r="A481" s="369"/>
    </row>
    <row r="482" spans="1:1" x14ac:dyDescent="0.25">
      <c r="A482" s="319"/>
    </row>
  </sheetData>
  <mergeCells count="6">
    <mergeCell ref="A410:A413"/>
    <mergeCell ref="A310:A311"/>
    <mergeCell ref="A313:A314"/>
    <mergeCell ref="A315:A316"/>
    <mergeCell ref="A387:A388"/>
    <mergeCell ref="A389:A39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NOTAS  DE DESGLOSE</vt:lpstr>
      <vt:lpstr>NOTAS DE MEMORIA</vt:lpstr>
      <vt:lpstr>NOTAS DE GESTION ADMTIVA.</vt:lpstr>
      <vt:lpstr>'NOTAS DE GESTION ADMTIVA.'!OLE_LINK1</vt:lpstr>
      <vt:lpstr>'NOTAS  DE DESGLOSE'!Títulos_a_imprimir</vt:lpstr>
      <vt:lpstr>'NOTAS DE MEMORIA'!Títulos_a_imprimir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Conta-E</dc:creator>
  <cp:lastModifiedBy>Liliana</cp:lastModifiedBy>
  <cp:lastPrinted>2024-03-12T14:20:05Z</cp:lastPrinted>
  <dcterms:created xsi:type="dcterms:W3CDTF">2024-01-26T15:19:03Z</dcterms:created>
  <dcterms:modified xsi:type="dcterms:W3CDTF">2024-04-22T16:44:52Z</dcterms:modified>
</cp:coreProperties>
</file>