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5. INFORMACIÓN DE DISCIPLINA FINANCIERA CTA PUBLICA 2023\"/>
    </mc:Choice>
  </mc:AlternateContent>
  <xr:revisionPtr revIDLastSave="0" documentId="13_ncr:1_{9E9C4618-33F0-4D2B-985D-3B63ACF8D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6" sheetId="30" r:id="rId1"/>
  </sheets>
  <definedNames>
    <definedName name="_xlnm.Print_Titles" localSheetId="0">'LDF-6'!$1:$8</definedName>
  </definedNames>
  <calcPr calcId="191029"/>
</workbook>
</file>

<file path=xl/calcChain.xml><?xml version="1.0" encoding="utf-8"?>
<calcChain xmlns="http://schemas.openxmlformats.org/spreadsheetml/2006/main">
  <c r="G23" i="30" l="1"/>
  <c r="F23" i="30"/>
  <c r="H102" i="30"/>
  <c r="H133" i="30"/>
  <c r="E133" i="30"/>
  <c r="H128" i="30"/>
  <c r="E128" i="30"/>
  <c r="H101" i="30"/>
  <c r="H96" i="30"/>
  <c r="E101" i="30"/>
  <c r="E96" i="30"/>
  <c r="E54" i="30" l="1"/>
  <c r="E52" i="30"/>
  <c r="E50" i="30"/>
  <c r="E37" i="30"/>
  <c r="E36" i="30"/>
  <c r="E35" i="30"/>
  <c r="E34" i="30"/>
  <c r="E33" i="30"/>
  <c r="E32" i="30"/>
  <c r="E31" i="30"/>
  <c r="E30" i="30"/>
  <c r="E27" i="30"/>
  <c r="E25" i="30"/>
  <c r="E24" i="30"/>
  <c r="E23" i="30"/>
  <c r="E22" i="30"/>
  <c r="E21" i="30"/>
  <c r="E20" i="30"/>
  <c r="E17" i="30"/>
  <c r="E16" i="30"/>
  <c r="E15" i="30"/>
  <c r="E14" i="30"/>
  <c r="E13" i="30"/>
  <c r="E12" i="30"/>
  <c r="E78" i="30" l="1"/>
  <c r="H78" i="30" s="1"/>
  <c r="E59" i="30"/>
  <c r="H59" i="30" s="1"/>
  <c r="H54" i="30"/>
  <c r="E49" i="30"/>
  <c r="H49" i="30" s="1"/>
  <c r="E42" i="30"/>
  <c r="H42" i="30" s="1"/>
  <c r="H37" i="30"/>
  <c r="H35" i="30"/>
  <c r="H34" i="30"/>
  <c r="H33" i="30"/>
  <c r="H32" i="30"/>
  <c r="H31" i="30"/>
  <c r="H30" i="30"/>
  <c r="E29" i="30"/>
  <c r="H29" i="30" s="1"/>
  <c r="H27" i="30"/>
  <c r="H25" i="30"/>
  <c r="H24" i="30"/>
  <c r="H23" i="30"/>
  <c r="H22" i="30"/>
  <c r="H21" i="30"/>
  <c r="H20" i="30"/>
  <c r="E19" i="30"/>
  <c r="H19" i="30" s="1"/>
  <c r="H17" i="30"/>
  <c r="H16" i="30"/>
  <c r="H15" i="30"/>
  <c r="H14" i="30"/>
  <c r="H13" i="30"/>
  <c r="G102" i="30" l="1"/>
  <c r="F102" i="30"/>
  <c r="D102" i="30"/>
  <c r="C102" i="30"/>
  <c r="E103" i="30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H97" i="30" s="1"/>
  <c r="G92" i="30"/>
  <c r="F92" i="30"/>
  <c r="D92" i="30"/>
  <c r="C92" i="30"/>
  <c r="H84" i="30"/>
  <c r="G84" i="30"/>
  <c r="F84" i="30"/>
  <c r="D84" i="30"/>
  <c r="C84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G58" i="30"/>
  <c r="F58" i="30"/>
  <c r="C58" i="30"/>
  <c r="H52" i="30"/>
  <c r="H50" i="30"/>
  <c r="G48" i="30"/>
  <c r="F48" i="30"/>
  <c r="D48" i="30"/>
  <c r="C48" i="30"/>
  <c r="G38" i="30"/>
  <c r="F38" i="30"/>
  <c r="D38" i="30"/>
  <c r="C38" i="30"/>
  <c r="H36" i="30"/>
  <c r="G28" i="30"/>
  <c r="F28" i="30"/>
  <c r="D28" i="30"/>
  <c r="C28" i="30"/>
  <c r="G18" i="30"/>
  <c r="F18" i="30"/>
  <c r="C18" i="30"/>
  <c r="H12" i="30"/>
  <c r="E11" i="30"/>
  <c r="H11" i="30" s="1"/>
  <c r="G10" i="30"/>
  <c r="F10" i="30"/>
  <c r="D10" i="30"/>
  <c r="C10" i="30"/>
  <c r="E122" i="30"/>
  <c r="D58" i="30"/>
  <c r="E84" i="30"/>
  <c r="D18" i="30"/>
  <c r="H103" i="30" l="1"/>
  <c r="G83" i="30"/>
  <c r="F9" i="30"/>
  <c r="E48" i="30"/>
  <c r="E38" i="30"/>
  <c r="E28" i="30"/>
  <c r="H10" i="30"/>
  <c r="H28" i="30"/>
  <c r="D83" i="30"/>
  <c r="H48" i="30"/>
  <c r="E58" i="30"/>
  <c r="G9" i="30"/>
  <c r="D9" i="30"/>
  <c r="C9" i="30"/>
  <c r="F83" i="30"/>
  <c r="E10" i="30"/>
  <c r="H58" i="30"/>
  <c r="C83" i="30"/>
  <c r="H132" i="30"/>
  <c r="H74" i="30"/>
  <c r="E74" i="30"/>
  <c r="H38" i="30"/>
  <c r="H18" i="30"/>
  <c r="E18" i="30"/>
  <c r="H92" i="30"/>
  <c r="E92" i="30"/>
  <c r="E102" i="30"/>
  <c r="E132" i="30"/>
  <c r="C157" i="30" l="1"/>
  <c r="H83" i="30"/>
  <c r="F157" i="30"/>
  <c r="G157" i="30"/>
  <c r="D157" i="30"/>
  <c r="H9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<sst xmlns="http://schemas.openxmlformats.org/spreadsheetml/2006/main" count="161" uniqueCount="89">
  <si>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</si>
  <si>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</si>
  <si>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</si>
  <si>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</si>
  <si>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</si>
  <si>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</si>
  <si>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</si>
  <si>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</si>
  <si>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</si>
  <si>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</si>
  <si>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</si>
  <si>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</si>
  <si>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</si>
  <si>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</si>
  <si>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</si>
  <si>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</si>
  <si>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</si>
  <si>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</si>
  <si>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</si>
  <si>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</si>
  <si>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</si>
  <si>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</si>
  <si>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</si>
  <si>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</si>
  <si>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</si>
  <si>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</si>
  <si>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</si>
  <si>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</si>
  <si>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</si>
  <si>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</si>
  <si>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</si>
  <si>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</si>
  <si>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</si>
  <si>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</si>
  <si>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</si>
  <si>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</si>
  <si>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</si>
  <si>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</si>
  <si>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</si>
  <si>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</si>
  <si>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</si>
  <si>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</si>
  <si>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</si>
  <si>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</si>
  <si>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</si>
  <si>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</si>
  <si>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</si>
  <si>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</si>
  <si>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</si>
  <si>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</si>
  <si>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</si>
  <si>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</si>
  <si>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</si>
  <si>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</si>
  <si>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</si>
  <si>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</si>
  <si>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</si>
  <si>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</si>
  <si>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</si>
  <si>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</si>
  <si>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</si>
  <si>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</si>
  <si>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</si>
  <si>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</si>
  <si>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</si>
  <si>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</si>
  <si>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</si>
  <si>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</si>
  <si>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</si>
  <si>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</si>
  <si>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</si>
  <si>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</si>
  <si>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</si>
  <si>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</si>
  <si>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</si>
  <si>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</si>
  <si>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</si>
  <si>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</si>
  <si>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</si>
  <si>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</si>
  <si>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</si>
  <si>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</si>
  <si>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</si>
  <si>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</si>
  <si>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</si>
  <si>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</si>
  <si>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</si>
  <si>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LDF-6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</si>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</sst>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4" fontId="11" fillId="0" borderId="0" xfId="0" applyNumberFormat="1" applyFont="1"/>
    <xf numFmtId="44" fontId="13" fillId="0" borderId="11" xfId="2" applyFont="1" applyFill="1" applyBorder="1" applyAlignment="1">
      <alignment horizontal="center" vertical="center"/>
    </xf>
    <xf numFmtId="0" fontId="10" fillId="0" borderId="0" xfId="0" applyFont="1"/>
    <xf numFmtId="43" fontId="10" fillId="0" borderId="0" xfId="1" applyFont="1" applyFill="1"/>
    <xf numFmtId="43" fontId="0" fillId="0" borderId="0" xfId="0" applyNumberFormat="1"/>
    <xf numFmtId="166" fontId="0" fillId="0" borderId="0" xfId="0" applyNumberFormat="1"/>
    <xf numFmtId="43" fontId="12" fillId="0" borderId="1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1" applyFont="1" applyFill="1"/>
    <xf numFmtId="43" fontId="0" fillId="0" borderId="0" xfId="1" applyFont="1"/>
    <xf numFmtId="4" fontId="14" fillId="0" borderId="11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8" fillId="0" borderId="11" xfId="1" applyNumberFormat="1" applyFont="1" applyFill="1" applyBorder="1" applyAlignment="1">
      <alignment horizontal="right" vertical="center"/>
    </xf>
    <xf numFmtId="4" fontId="2" fillId="0" borderId="1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580629</xdr:colOff>
      <xdr:row>161</xdr:row>
      <xdr:rowOff>0</xdr:rowOff>
    </xdr:from>
    <xdr:to>
      <xdr:col>1</xdr:col>
      <xdr:colOff>2523729</xdr:colOff>
      <xdr:row>170</xdr:row>
      <xdr:rowOff>28574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96586" y="30007891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737145</xdr:colOff>
      <xdr:row>173</xdr:row>
      <xdr:rowOff>24849</xdr:rowOff>
    </xdr:from>
    <xdr:to>
      <xdr:col>7</xdr:col>
      <xdr:colOff>557000</xdr:colOff>
      <xdr:row>178</xdr:row>
      <xdr:rowOff>139149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615602" y="32161371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7</xdr:col>
      <xdr:colOff>5722</xdr:colOff>
      <xdr:row>167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938630" y="29660022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2628900</xdr:colOff>
      <xdr:row>179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5957" y="3213652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topLeftCell="A163" zoomScaleNormal="100" workbookViewId="0">
      <selection activeCell="H165" sqref="H165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28515625" bestFit="1" customWidth="1"/>
    <col min="12" max="14" width="16.140625" bestFit="1" customWidth="1"/>
    <col min="15" max="15" width="15" bestFit="1" customWidth="1"/>
  </cols>
  <sheetData>
    <row r="1" spans="1:15" ht="21" customHeight="1" thickBot="1" x14ac:dyDescent="0.3">
      <c r="A1" s="16"/>
      <c r="G1" s="41" t="s">
        <v>87</v>
      </c>
      <c r="H1" s="41"/>
    </row>
    <row r="2" spans="1:15" ht="12" customHeight="1" x14ac:dyDescent="0.25">
      <c r="A2" s="42" t="s">
        <v>84</v>
      </c>
      <c r="B2" s="43"/>
      <c r="C2" s="43"/>
      <c r="D2" s="43"/>
      <c r="E2" s="43"/>
      <c r="F2" s="43"/>
      <c r="G2" s="43"/>
      <c r="H2" s="44"/>
    </row>
    <row r="3" spans="1:15" ht="12" customHeight="1" x14ac:dyDescent="0.25">
      <c r="A3" s="45" t="s">
        <v>3</v>
      </c>
      <c r="B3" s="46"/>
      <c r="C3" s="46"/>
      <c r="D3" s="46"/>
      <c r="E3" s="46"/>
      <c r="F3" s="46"/>
      <c r="G3" s="46"/>
      <c r="H3" s="47"/>
    </row>
    <row r="4" spans="1:15" ht="12" customHeight="1" x14ac:dyDescent="0.25">
      <c r="A4" s="45" t="s">
        <v>4</v>
      </c>
      <c r="B4" s="46"/>
      <c r="C4" s="46"/>
      <c r="D4" s="46"/>
      <c r="E4" s="46"/>
      <c r="F4" s="46"/>
      <c r="G4" s="46"/>
      <c r="H4" s="47"/>
    </row>
    <row r="5" spans="1:15" ht="12" customHeight="1" x14ac:dyDescent="0.25">
      <c r="A5" s="45" t="s">
        <v>88</v>
      </c>
      <c r="B5" s="46"/>
      <c r="C5" s="46"/>
      <c r="D5" s="46"/>
      <c r="E5" s="46"/>
      <c r="F5" s="46"/>
      <c r="G5" s="46"/>
      <c r="H5" s="47"/>
    </row>
    <row r="6" spans="1:15" ht="12" customHeight="1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15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15" ht="26.25" customHeight="1" thickBot="1" x14ac:dyDescent="0.3">
      <c r="A8" s="34"/>
      <c r="B8" s="35"/>
      <c r="C8" s="2" t="s">
        <v>82</v>
      </c>
      <c r="D8" s="2" t="s">
        <v>6</v>
      </c>
      <c r="E8" s="1" t="s">
        <v>7</v>
      </c>
      <c r="F8" s="1" t="s">
        <v>1</v>
      </c>
      <c r="G8" s="1" t="s">
        <v>2</v>
      </c>
      <c r="H8" s="40"/>
    </row>
    <row r="9" spans="1:15" ht="12" customHeight="1" x14ac:dyDescent="0.25">
      <c r="A9" s="25" t="s">
        <v>8</v>
      </c>
      <c r="B9" s="25"/>
      <c r="C9" s="15">
        <f t="shared" ref="C9:H9" si="0">SUM(C10,C18,C28,C38,C48,C58,C62,C70,C74)</f>
        <v>827992669.47000015</v>
      </c>
      <c r="D9" s="15">
        <f t="shared" si="0"/>
        <v>-14003064.080000019</v>
      </c>
      <c r="E9" s="15">
        <f t="shared" si="0"/>
        <v>813989605.38999987</v>
      </c>
      <c r="F9" s="15">
        <f t="shared" si="0"/>
        <v>795567195.24999988</v>
      </c>
      <c r="G9" s="15">
        <f t="shared" si="0"/>
        <v>665188608.24000001</v>
      </c>
      <c r="H9" s="15">
        <f t="shared" si="0"/>
        <v>18422410.139999948</v>
      </c>
      <c r="J9" s="18"/>
      <c r="K9" s="18"/>
      <c r="L9" s="18"/>
      <c r="M9" s="18"/>
      <c r="N9" s="18"/>
      <c r="O9" s="18"/>
    </row>
    <row r="10" spans="1:15" ht="12" customHeight="1" x14ac:dyDescent="0.25">
      <c r="A10" s="26" t="s">
        <v>9</v>
      </c>
      <c r="B10" s="26"/>
      <c r="C10" s="20">
        <f>SUM(C11:C17)</f>
        <v>495121000.00000006</v>
      </c>
      <c r="D10" s="20">
        <f t="shared" ref="D10:H10" si="1">SUM(D11:D17)</f>
        <v>-379401.04000001401</v>
      </c>
      <c r="E10" s="20">
        <f t="shared" si="1"/>
        <v>494741598.95999998</v>
      </c>
      <c r="F10" s="20">
        <f t="shared" si="1"/>
        <v>485272451.56000006</v>
      </c>
      <c r="G10" s="20">
        <f t="shared" si="1"/>
        <v>430054081.25999999</v>
      </c>
      <c r="H10" s="20">
        <f t="shared" si="1"/>
        <v>9469147.3999999929</v>
      </c>
      <c r="J10" s="13"/>
      <c r="K10" s="13"/>
      <c r="L10" s="13"/>
      <c r="M10" s="13"/>
      <c r="N10" s="13"/>
      <c r="O10" s="13"/>
    </row>
    <row r="11" spans="1:15" ht="12" customHeight="1" x14ac:dyDescent="0.25">
      <c r="A11" s="4"/>
      <c r="B11" s="5" t="s">
        <v>10</v>
      </c>
      <c r="C11" s="19">
        <v>262090674.05000004</v>
      </c>
      <c r="D11" s="19">
        <v>4243833.7100000009</v>
      </c>
      <c r="E11" s="19">
        <f>+C11+D11</f>
        <v>266334507.76000005</v>
      </c>
      <c r="F11" s="19">
        <v>264965508.86000001</v>
      </c>
      <c r="G11" s="19">
        <v>264949730.54000002</v>
      </c>
      <c r="H11" s="19">
        <f>+E11-F11</f>
        <v>1368998.9000000358</v>
      </c>
    </row>
    <row r="12" spans="1:15" ht="12" customHeight="1" x14ac:dyDescent="0.25">
      <c r="A12" s="4"/>
      <c r="B12" s="5" t="s">
        <v>11</v>
      </c>
      <c r="C12" s="19">
        <v>18211653.84</v>
      </c>
      <c r="D12" s="19">
        <v>17721.020000001416</v>
      </c>
      <c r="E12" s="19">
        <f t="shared" ref="E12:E17" si="2">+C12+D12</f>
        <v>18229374.859999999</v>
      </c>
      <c r="F12" s="19">
        <v>17279557.450000003</v>
      </c>
      <c r="G12" s="19">
        <v>17277679.079999998</v>
      </c>
      <c r="H12" s="19">
        <f t="shared" ref="H12:H36" si="3">+E12-F12</f>
        <v>949817.40999999642</v>
      </c>
    </row>
    <row r="13" spans="1:15" ht="12" customHeight="1" x14ac:dyDescent="0.25">
      <c r="A13" s="4"/>
      <c r="B13" s="5" t="s">
        <v>12</v>
      </c>
      <c r="C13" s="19">
        <v>108747639.99999999</v>
      </c>
      <c r="D13" s="19">
        <v>4208241.659999989</v>
      </c>
      <c r="E13" s="19">
        <f t="shared" si="2"/>
        <v>112955881.65999997</v>
      </c>
      <c r="F13" s="19">
        <v>108280441.27000001</v>
      </c>
      <c r="G13" s="19">
        <v>99741764.680000007</v>
      </c>
      <c r="H13" s="19">
        <f>+E13-F13</f>
        <v>4675440.3899999559</v>
      </c>
    </row>
    <row r="14" spans="1:15" ht="12" customHeight="1" x14ac:dyDescent="0.25">
      <c r="A14" s="4"/>
      <c r="B14" s="5" t="s">
        <v>13</v>
      </c>
      <c r="C14" s="19">
        <v>54700000</v>
      </c>
      <c r="D14" s="19">
        <v>-2343403.799999997</v>
      </c>
      <c r="E14" s="19">
        <f t="shared" si="2"/>
        <v>52356596.200000003</v>
      </c>
      <c r="F14" s="19">
        <v>51163218.359999985</v>
      </c>
      <c r="G14" s="19">
        <v>23326197</v>
      </c>
      <c r="H14" s="19">
        <f>+E14-F14</f>
        <v>1193377.8400000185</v>
      </c>
    </row>
    <row r="15" spans="1:15" ht="12" customHeight="1" x14ac:dyDescent="0.25">
      <c r="A15" s="4"/>
      <c r="B15" s="5" t="s">
        <v>14</v>
      </c>
      <c r="C15" s="19">
        <v>43463381.189999998</v>
      </c>
      <c r="D15" s="19">
        <v>-1003002.9100000039</v>
      </c>
      <c r="E15" s="19">
        <f t="shared" si="2"/>
        <v>42460378.279999994</v>
      </c>
      <c r="F15" s="19">
        <v>41500686.160000004</v>
      </c>
      <c r="G15" s="19">
        <v>22678113.370000005</v>
      </c>
      <c r="H15" s="19">
        <f>+E15-F15</f>
        <v>959692.11999998987</v>
      </c>
    </row>
    <row r="16" spans="1:15" x14ac:dyDescent="0.25">
      <c r="A16" s="4"/>
      <c r="B16" s="5" t="s">
        <v>15</v>
      </c>
      <c r="C16" s="19">
        <v>4091650.92</v>
      </c>
      <c r="D16" s="19">
        <v>-3907274.0900000036</v>
      </c>
      <c r="E16" s="19">
        <f t="shared" si="2"/>
        <v>184376.82999999635</v>
      </c>
      <c r="F16" s="19">
        <v>0</v>
      </c>
      <c r="G16" s="19">
        <v>0</v>
      </c>
      <c r="H16" s="19">
        <f>+E16-F16</f>
        <v>184376.82999999635</v>
      </c>
    </row>
    <row r="17" spans="1:8" x14ac:dyDescent="0.25">
      <c r="A17" s="4"/>
      <c r="B17" s="5" t="s">
        <v>16</v>
      </c>
      <c r="C17" s="19">
        <v>3816000</v>
      </c>
      <c r="D17" s="19">
        <v>-1595516.6300000008</v>
      </c>
      <c r="E17" s="19">
        <f t="shared" si="2"/>
        <v>2220483.3699999992</v>
      </c>
      <c r="F17" s="19">
        <v>2083039.4599999997</v>
      </c>
      <c r="G17" s="19">
        <v>2080596.59</v>
      </c>
      <c r="H17" s="19">
        <f>+E17-F17</f>
        <v>137443.90999999945</v>
      </c>
    </row>
    <row r="18" spans="1:8" x14ac:dyDescent="0.25">
      <c r="A18" s="26" t="s">
        <v>17</v>
      </c>
      <c r="B18" s="26"/>
      <c r="C18" s="20">
        <f>SUM(C19:C27)</f>
        <v>31914091.18</v>
      </c>
      <c r="D18" s="20">
        <f t="shared" ref="D18:H18" si="4">SUM(D19:D27)</f>
        <v>5410337.1999999993</v>
      </c>
      <c r="E18" s="20">
        <f t="shared" si="4"/>
        <v>37324428.379999995</v>
      </c>
      <c r="F18" s="20">
        <f t="shared" si="4"/>
        <v>34900956.169999994</v>
      </c>
      <c r="G18" s="20">
        <f t="shared" si="4"/>
        <v>23286781.469999999</v>
      </c>
      <c r="H18" s="20">
        <f t="shared" si="4"/>
        <v>2423472.2100000037</v>
      </c>
    </row>
    <row r="19" spans="1:8" x14ac:dyDescent="0.25">
      <c r="A19" s="4"/>
      <c r="B19" s="5" t="s">
        <v>18</v>
      </c>
      <c r="C19" s="19">
        <v>3215104.6999999997</v>
      </c>
      <c r="D19" s="19">
        <v>-660880.92000000086</v>
      </c>
      <c r="E19" s="19">
        <f t="shared" ref="E19:E27" si="5">+C19+D19</f>
        <v>2554223.7799999989</v>
      </c>
      <c r="F19" s="19">
        <v>2095841.4</v>
      </c>
      <c r="G19" s="23">
        <v>1754222.77</v>
      </c>
      <c r="H19" s="19">
        <f t="shared" ref="H19:H25" si="6">+E19-F19</f>
        <v>458382.37999999896</v>
      </c>
    </row>
    <row r="20" spans="1:8" x14ac:dyDescent="0.25">
      <c r="A20" s="4"/>
      <c r="B20" s="5" t="s">
        <v>19</v>
      </c>
      <c r="C20" s="19">
        <v>420000</v>
      </c>
      <c r="D20" s="19">
        <v>-31651.370000000112</v>
      </c>
      <c r="E20" s="19">
        <f t="shared" si="5"/>
        <v>388348.62999999989</v>
      </c>
      <c r="F20" s="19">
        <v>388228.63</v>
      </c>
      <c r="G20" s="23">
        <v>387499.22</v>
      </c>
      <c r="H20" s="19">
        <f t="shared" si="6"/>
        <v>119.99999999988358</v>
      </c>
    </row>
    <row r="21" spans="1:8" x14ac:dyDescent="0.25">
      <c r="A21" s="4"/>
      <c r="B21" s="5" t="s">
        <v>20</v>
      </c>
      <c r="C21" s="19">
        <v>500000</v>
      </c>
      <c r="D21" s="19">
        <v>483250</v>
      </c>
      <c r="E21" s="19">
        <f t="shared" si="5"/>
        <v>983250</v>
      </c>
      <c r="F21" s="19">
        <v>983250</v>
      </c>
      <c r="G21" s="23">
        <v>983250</v>
      </c>
      <c r="H21" s="19">
        <f t="shared" si="6"/>
        <v>0</v>
      </c>
    </row>
    <row r="22" spans="1:8" x14ac:dyDescent="0.25">
      <c r="A22" s="4"/>
      <c r="B22" s="5" t="s">
        <v>21</v>
      </c>
      <c r="C22" s="19">
        <v>2135000</v>
      </c>
      <c r="D22" s="19">
        <v>-337764.7799999998</v>
      </c>
      <c r="E22" s="19">
        <f t="shared" si="5"/>
        <v>1797235.2200000002</v>
      </c>
      <c r="F22" s="19">
        <v>1484789.8</v>
      </c>
      <c r="G22" s="23">
        <v>1247668.52</v>
      </c>
      <c r="H22" s="19">
        <f t="shared" si="6"/>
        <v>312445.42000000016</v>
      </c>
    </row>
    <row r="23" spans="1:8" x14ac:dyDescent="0.25">
      <c r="A23" s="4"/>
      <c r="B23" s="5" t="s">
        <v>22</v>
      </c>
      <c r="C23" s="19">
        <v>10200296.02</v>
      </c>
      <c r="D23" s="21">
        <v>3260960.7500000019</v>
      </c>
      <c r="E23" s="19">
        <f t="shared" si="5"/>
        <v>13461256.770000001</v>
      </c>
      <c r="F23" s="19">
        <f>(19497945.13)-6275244.7</f>
        <v>13222700.43</v>
      </c>
      <c r="G23" s="23">
        <f>(10466274.58)-6275244.7</f>
        <v>4191029.88</v>
      </c>
      <c r="H23" s="19">
        <f t="shared" si="6"/>
        <v>238556.34000000171</v>
      </c>
    </row>
    <row r="24" spans="1:8" x14ac:dyDescent="0.25">
      <c r="A24" s="4"/>
      <c r="B24" s="5" t="s">
        <v>23</v>
      </c>
      <c r="C24" s="19">
        <v>10916150</v>
      </c>
      <c r="D24" s="19">
        <v>-1176001.2300000004</v>
      </c>
      <c r="E24" s="19">
        <f t="shared" si="5"/>
        <v>9740148.7699999996</v>
      </c>
      <c r="F24" s="19">
        <v>9065629.5299999956</v>
      </c>
      <c r="G24" s="23">
        <v>8890257.1199999992</v>
      </c>
      <c r="H24" s="19">
        <f t="shared" si="6"/>
        <v>674519.24000000395</v>
      </c>
    </row>
    <row r="25" spans="1:8" x14ac:dyDescent="0.25">
      <c r="A25" s="4"/>
      <c r="B25" s="5" t="s">
        <v>24</v>
      </c>
      <c r="C25" s="19">
        <v>50692.19</v>
      </c>
      <c r="D25" s="19">
        <v>605176.44999999832</v>
      </c>
      <c r="E25" s="19">
        <f t="shared" si="5"/>
        <v>655868.63999999827</v>
      </c>
      <c r="F25" s="19">
        <v>459073.86999999994</v>
      </c>
      <c r="G25" s="23">
        <v>450003.87</v>
      </c>
      <c r="H25" s="19">
        <f t="shared" si="6"/>
        <v>196794.76999999833</v>
      </c>
    </row>
    <row r="26" spans="1:8" x14ac:dyDescent="0.25">
      <c r="A26" s="4"/>
      <c r="B26" s="5" t="s">
        <v>25</v>
      </c>
      <c r="C26" s="19"/>
      <c r="D26" s="19"/>
      <c r="E26" s="19"/>
      <c r="F26" s="19"/>
      <c r="G26" s="23"/>
      <c r="H26" s="19"/>
    </row>
    <row r="27" spans="1:8" x14ac:dyDescent="0.25">
      <c r="A27" s="4"/>
      <c r="B27" s="5" t="s">
        <v>26</v>
      </c>
      <c r="C27" s="19">
        <v>4476848.2699999996</v>
      </c>
      <c r="D27" s="19">
        <v>3267248.3000000007</v>
      </c>
      <c r="E27" s="19">
        <f t="shared" si="5"/>
        <v>7744096.5700000003</v>
      </c>
      <c r="F27" s="19">
        <v>7201442.5099999998</v>
      </c>
      <c r="G27" s="23">
        <v>5382850.0900000008</v>
      </c>
      <c r="H27" s="19">
        <f>+E27-F27</f>
        <v>542654.06000000052</v>
      </c>
    </row>
    <row r="28" spans="1:8" x14ac:dyDescent="0.25">
      <c r="A28" s="26" t="s">
        <v>27</v>
      </c>
      <c r="B28" s="26"/>
      <c r="C28" s="20">
        <f>SUM(C29:C37)</f>
        <v>293451427.97000003</v>
      </c>
      <c r="D28" s="20">
        <f t="shared" ref="D28:H28" si="7">SUM(D29:D37)</f>
        <v>-25267090.74000001</v>
      </c>
      <c r="E28" s="20">
        <f t="shared" si="7"/>
        <v>268184337.22999993</v>
      </c>
      <c r="F28" s="20">
        <f t="shared" si="7"/>
        <v>263820590.77999997</v>
      </c>
      <c r="G28" s="20">
        <f t="shared" si="7"/>
        <v>205370854.73999998</v>
      </c>
      <c r="H28" s="20">
        <f t="shared" si="7"/>
        <v>4363746.4499999508</v>
      </c>
    </row>
    <row r="29" spans="1:8" x14ac:dyDescent="0.25">
      <c r="A29" s="4"/>
      <c r="B29" s="5" t="s">
        <v>28</v>
      </c>
      <c r="C29" s="19">
        <v>226043500.01999998</v>
      </c>
      <c r="D29" s="19">
        <v>-39131799.369999997</v>
      </c>
      <c r="E29" s="19">
        <f t="shared" ref="E29:E37" si="8">+C29+D29</f>
        <v>186911700.64999998</v>
      </c>
      <c r="F29" s="19">
        <v>184869450.20000002</v>
      </c>
      <c r="G29" s="19">
        <v>151677765.84</v>
      </c>
      <c r="H29" s="19">
        <f t="shared" ref="H29:H35" si="9">+E29-F29</f>
        <v>2042250.4499999583</v>
      </c>
    </row>
    <row r="30" spans="1:8" x14ac:dyDescent="0.25">
      <c r="A30" s="4"/>
      <c r="B30" s="5" t="s">
        <v>29</v>
      </c>
      <c r="C30" s="19">
        <v>2721000</v>
      </c>
      <c r="D30" s="19">
        <v>1401044.0999999996</v>
      </c>
      <c r="E30" s="19">
        <f t="shared" si="8"/>
        <v>4122044.0999999996</v>
      </c>
      <c r="F30" s="19">
        <v>4061406.6</v>
      </c>
      <c r="G30" s="19">
        <v>3327638.6</v>
      </c>
      <c r="H30" s="19">
        <f t="shared" si="9"/>
        <v>60637.499999999534</v>
      </c>
    </row>
    <row r="31" spans="1:8" x14ac:dyDescent="0.25">
      <c r="A31" s="4"/>
      <c r="B31" s="5" t="s">
        <v>30</v>
      </c>
      <c r="C31" s="19">
        <v>2050000</v>
      </c>
      <c r="D31" s="19">
        <v>315363.06000000029</v>
      </c>
      <c r="E31" s="19">
        <f t="shared" si="8"/>
        <v>2365363.0600000005</v>
      </c>
      <c r="F31" s="19">
        <v>2251867.41</v>
      </c>
      <c r="G31" s="19">
        <v>1826003.99</v>
      </c>
      <c r="H31" s="19">
        <f t="shared" si="9"/>
        <v>113495.65000000037</v>
      </c>
    </row>
    <row r="32" spans="1:8" x14ac:dyDescent="0.25">
      <c r="A32" s="4"/>
      <c r="B32" s="5" t="s">
        <v>31</v>
      </c>
      <c r="C32" s="19">
        <v>6400000</v>
      </c>
      <c r="D32" s="19">
        <v>1126367.5399999991</v>
      </c>
      <c r="E32" s="19">
        <f t="shared" si="8"/>
        <v>7526367.5399999991</v>
      </c>
      <c r="F32" s="19">
        <v>7526367.54</v>
      </c>
      <c r="G32" s="19">
        <v>6759643.0099999998</v>
      </c>
      <c r="H32" s="19">
        <f t="shared" si="9"/>
        <v>0</v>
      </c>
    </row>
    <row r="33" spans="1:8" x14ac:dyDescent="0.25">
      <c r="A33" s="4"/>
      <c r="B33" s="5" t="s">
        <v>32</v>
      </c>
      <c r="C33" s="19">
        <v>5500000</v>
      </c>
      <c r="D33" s="19">
        <v>-2702441.1900000004</v>
      </c>
      <c r="E33" s="19">
        <f t="shared" si="8"/>
        <v>2797558.8099999996</v>
      </c>
      <c r="F33" s="19">
        <v>2517437.5700000003</v>
      </c>
      <c r="G33" s="19">
        <v>2197198.6800000002</v>
      </c>
      <c r="H33" s="19">
        <f t="shared" si="9"/>
        <v>280121.23999999929</v>
      </c>
    </row>
    <row r="34" spans="1:8" x14ac:dyDescent="0.25">
      <c r="A34" s="4"/>
      <c r="B34" s="5" t="s">
        <v>33</v>
      </c>
      <c r="C34" s="19">
        <v>492242.8</v>
      </c>
      <c r="D34" s="19">
        <v>-379471.63999999966</v>
      </c>
      <c r="E34" s="19">
        <f t="shared" si="8"/>
        <v>112771.16000000032</v>
      </c>
      <c r="F34" s="19">
        <v>97100.85</v>
      </c>
      <c r="G34" s="19">
        <v>97100.85</v>
      </c>
      <c r="H34" s="19">
        <f t="shared" si="9"/>
        <v>15670.310000000318</v>
      </c>
    </row>
    <row r="35" spans="1:8" x14ac:dyDescent="0.25">
      <c r="A35" s="4"/>
      <c r="B35" s="5" t="s">
        <v>34</v>
      </c>
      <c r="C35" s="19">
        <v>1900078.4</v>
      </c>
      <c r="D35" s="19">
        <v>38336.320000000298</v>
      </c>
      <c r="E35" s="19">
        <f t="shared" si="8"/>
        <v>1938414.7200000002</v>
      </c>
      <c r="F35" s="19">
        <v>1708263.6300000004</v>
      </c>
      <c r="G35" s="19">
        <v>1707341.67</v>
      </c>
      <c r="H35" s="19">
        <f t="shared" si="9"/>
        <v>230151.08999999985</v>
      </c>
    </row>
    <row r="36" spans="1:8" x14ac:dyDescent="0.25">
      <c r="A36" s="4"/>
      <c r="B36" s="5" t="s">
        <v>35</v>
      </c>
      <c r="C36" s="19">
        <v>0</v>
      </c>
      <c r="D36" s="19">
        <v>22041.32</v>
      </c>
      <c r="E36" s="19">
        <f t="shared" si="8"/>
        <v>22041.32</v>
      </c>
      <c r="F36" s="19">
        <v>22041.32</v>
      </c>
      <c r="G36" s="19">
        <v>22041.32</v>
      </c>
      <c r="H36" s="19">
        <f t="shared" si="3"/>
        <v>0</v>
      </c>
    </row>
    <row r="37" spans="1:8" x14ac:dyDescent="0.25">
      <c r="A37" s="4"/>
      <c r="B37" s="5" t="s">
        <v>36</v>
      </c>
      <c r="C37" s="19">
        <v>48344606.75</v>
      </c>
      <c r="D37" s="19">
        <v>14043469.119999982</v>
      </c>
      <c r="E37" s="19">
        <f t="shared" si="8"/>
        <v>62388075.869999982</v>
      </c>
      <c r="F37" s="19">
        <v>60766655.659999989</v>
      </c>
      <c r="G37" s="19">
        <v>37756120.779999994</v>
      </c>
      <c r="H37" s="19">
        <f>+E37-F37</f>
        <v>1621420.2099999934</v>
      </c>
    </row>
    <row r="38" spans="1:8" x14ac:dyDescent="0.25">
      <c r="A38" s="28" t="s">
        <v>37</v>
      </c>
      <c r="B38" s="28"/>
      <c r="C38" s="20">
        <f>SUM(C39:C47)</f>
        <v>50000</v>
      </c>
      <c r="D38" s="20">
        <f t="shared" ref="D38:G38" si="10">SUM(D39:D47)</f>
        <v>-20000</v>
      </c>
      <c r="E38" s="20">
        <f t="shared" si="10"/>
        <v>30000</v>
      </c>
      <c r="F38" s="20">
        <f t="shared" si="10"/>
        <v>30000</v>
      </c>
      <c r="G38" s="20">
        <f t="shared" si="10"/>
        <v>20000</v>
      </c>
      <c r="H38" s="20">
        <f>SUM(H39:H47)</f>
        <v>0</v>
      </c>
    </row>
    <row r="39" spans="1:8" x14ac:dyDescent="0.25">
      <c r="A39" s="4"/>
      <c r="B39" s="5" t="s">
        <v>38</v>
      </c>
      <c r="C39" s="19"/>
      <c r="D39" s="19"/>
      <c r="E39" s="19"/>
      <c r="F39" s="19"/>
      <c r="G39" s="19"/>
      <c r="H39" s="19"/>
    </row>
    <row r="40" spans="1:8" x14ac:dyDescent="0.25">
      <c r="A40" s="4"/>
      <c r="B40" s="5" t="s">
        <v>39</v>
      </c>
      <c r="C40" s="19"/>
      <c r="D40" s="19"/>
      <c r="E40" s="19"/>
      <c r="F40" s="19"/>
      <c r="G40" s="19"/>
      <c r="H40" s="19"/>
    </row>
    <row r="41" spans="1:8" x14ac:dyDescent="0.25">
      <c r="A41" s="4"/>
      <c r="B41" s="5" t="s">
        <v>40</v>
      </c>
      <c r="C41" s="19"/>
      <c r="D41" s="19"/>
      <c r="E41" s="19"/>
      <c r="F41" s="19"/>
      <c r="G41" s="19"/>
      <c r="H41" s="19"/>
    </row>
    <row r="42" spans="1:8" x14ac:dyDescent="0.25">
      <c r="A42" s="4"/>
      <c r="B42" s="5" t="s">
        <v>41</v>
      </c>
      <c r="C42" s="19">
        <v>50000</v>
      </c>
      <c r="D42" s="19">
        <v>-20000</v>
      </c>
      <c r="E42" s="19">
        <f>+C42+D42</f>
        <v>30000</v>
      </c>
      <c r="F42" s="19">
        <v>30000</v>
      </c>
      <c r="G42" s="19">
        <v>20000</v>
      </c>
      <c r="H42" s="19">
        <f>+E42-F42</f>
        <v>0</v>
      </c>
    </row>
    <row r="43" spans="1:8" x14ac:dyDescent="0.25">
      <c r="A43" s="4"/>
      <c r="B43" s="5" t="s">
        <v>42</v>
      </c>
      <c r="C43" s="19"/>
      <c r="D43" s="19"/>
      <c r="E43" s="19"/>
      <c r="F43" s="19"/>
      <c r="G43" s="19"/>
      <c r="H43" s="19"/>
    </row>
    <row r="44" spans="1:8" x14ac:dyDescent="0.25">
      <c r="A44" s="4"/>
      <c r="B44" s="5" t="s">
        <v>43</v>
      </c>
      <c r="C44" s="19"/>
      <c r="D44" s="19"/>
      <c r="E44" s="19"/>
      <c r="F44" s="19"/>
      <c r="G44" s="19"/>
      <c r="H44" s="19"/>
    </row>
    <row r="45" spans="1:8" x14ac:dyDescent="0.25">
      <c r="A45" s="4"/>
      <c r="B45" s="5" t="s">
        <v>44</v>
      </c>
      <c r="C45" s="19"/>
      <c r="D45" s="19"/>
      <c r="E45" s="19"/>
      <c r="F45" s="19"/>
      <c r="G45" s="19"/>
      <c r="H45" s="19"/>
    </row>
    <row r="46" spans="1:8" x14ac:dyDescent="0.25">
      <c r="A46" s="4"/>
      <c r="B46" s="5" t="s">
        <v>45</v>
      </c>
      <c r="C46" s="19"/>
      <c r="D46" s="19"/>
      <c r="E46" s="19"/>
      <c r="F46" s="19"/>
      <c r="G46" s="19"/>
      <c r="H46" s="19"/>
    </row>
    <row r="47" spans="1:8" x14ac:dyDescent="0.25">
      <c r="A47" s="4"/>
      <c r="B47" s="5" t="s">
        <v>46</v>
      </c>
      <c r="C47" s="19"/>
      <c r="D47" s="19"/>
      <c r="E47" s="19"/>
      <c r="F47" s="19"/>
      <c r="G47" s="19"/>
      <c r="H47" s="19"/>
    </row>
    <row r="48" spans="1:8" ht="15" customHeight="1" x14ac:dyDescent="0.25">
      <c r="A48" s="28" t="s">
        <v>47</v>
      </c>
      <c r="B48" s="28"/>
      <c r="C48" s="20">
        <f>SUM(C49:C57)</f>
        <v>0</v>
      </c>
      <c r="D48" s="20">
        <f t="shared" ref="D48:H48" si="11">SUM(D49:D57)</f>
        <v>6997103.2600000044</v>
      </c>
      <c r="E48" s="20">
        <f t="shared" si="11"/>
        <v>6997103.2600000044</v>
      </c>
      <c r="F48" s="20">
        <f t="shared" si="11"/>
        <v>6707476.7999999998</v>
      </c>
      <c r="G48" s="20">
        <f t="shared" si="11"/>
        <v>6521655.4900000002</v>
      </c>
      <c r="H48" s="20">
        <f t="shared" si="11"/>
        <v>289626.4600000038</v>
      </c>
    </row>
    <row r="49" spans="1:8" ht="12" customHeight="1" x14ac:dyDescent="0.25">
      <c r="A49" s="4"/>
      <c r="B49" s="5" t="s">
        <v>48</v>
      </c>
      <c r="C49" s="19">
        <v>0</v>
      </c>
      <c r="D49" s="19">
        <v>2409421.9500000002</v>
      </c>
      <c r="E49" s="19">
        <f>+C49+D49</f>
        <v>2409421.9500000002</v>
      </c>
      <c r="F49" s="19">
        <v>2393904.98</v>
      </c>
      <c r="G49" s="19">
        <v>2393904.98</v>
      </c>
      <c r="H49" s="19">
        <f>+E49-F49</f>
        <v>15516.970000000205</v>
      </c>
    </row>
    <row r="50" spans="1:8" ht="12" customHeight="1" x14ac:dyDescent="0.25">
      <c r="A50" s="4"/>
      <c r="B50" s="5" t="s">
        <v>49</v>
      </c>
      <c r="C50" s="19">
        <v>0</v>
      </c>
      <c r="D50" s="19">
        <v>13141.61</v>
      </c>
      <c r="E50" s="19">
        <f t="shared" ref="E50:E54" si="12">+C50+D50</f>
        <v>13141.61</v>
      </c>
      <c r="F50" s="19">
        <v>13141.61</v>
      </c>
      <c r="G50" s="19">
        <v>13141.61</v>
      </c>
      <c r="H50" s="19">
        <f t="shared" ref="H50:H52" si="13">+E50-F50</f>
        <v>0</v>
      </c>
    </row>
    <row r="51" spans="1:8" ht="12" customHeight="1" x14ac:dyDescent="0.25">
      <c r="A51" s="4"/>
      <c r="B51" s="5" t="s">
        <v>50</v>
      </c>
      <c r="C51" s="19"/>
      <c r="D51" s="19"/>
      <c r="E51" s="19"/>
      <c r="F51" s="19"/>
      <c r="G51" s="19"/>
      <c r="H51" s="19"/>
    </row>
    <row r="52" spans="1:8" ht="12" customHeight="1" x14ac:dyDescent="0.25">
      <c r="A52" s="4"/>
      <c r="B52" s="5" t="s">
        <v>51</v>
      </c>
      <c r="C52" s="19">
        <v>0</v>
      </c>
      <c r="D52" s="19">
        <v>4400488.8400000036</v>
      </c>
      <c r="E52" s="19">
        <f t="shared" si="12"/>
        <v>4400488.8400000036</v>
      </c>
      <c r="F52" s="19">
        <v>4146724.17</v>
      </c>
      <c r="G52" s="19">
        <v>4146724.17</v>
      </c>
      <c r="H52" s="19">
        <f t="shared" si="13"/>
        <v>253764.67000000365</v>
      </c>
    </row>
    <row r="53" spans="1:8" ht="12" customHeight="1" x14ac:dyDescent="0.25">
      <c r="A53" s="4"/>
      <c r="B53" s="5" t="s">
        <v>52</v>
      </c>
      <c r="C53" s="19"/>
      <c r="D53" s="19"/>
      <c r="E53" s="19"/>
      <c r="F53" s="19"/>
      <c r="G53" s="19"/>
      <c r="H53" s="19"/>
    </row>
    <row r="54" spans="1:8" ht="12" customHeight="1" x14ac:dyDescent="0.25">
      <c r="A54" s="4"/>
      <c r="B54" s="5" t="s">
        <v>53</v>
      </c>
      <c r="C54" s="19">
        <v>0</v>
      </c>
      <c r="D54" s="19">
        <v>174050.86</v>
      </c>
      <c r="E54" s="19">
        <f t="shared" si="12"/>
        <v>174050.86</v>
      </c>
      <c r="F54" s="19">
        <v>153706.04000000004</v>
      </c>
      <c r="G54" s="19">
        <v>-32115.26999999999</v>
      </c>
      <c r="H54" s="19">
        <f>+E54-F54</f>
        <v>20344.819999999949</v>
      </c>
    </row>
    <row r="55" spans="1:8" ht="12" customHeight="1" x14ac:dyDescent="0.25">
      <c r="A55" s="4"/>
      <c r="B55" s="5" t="s">
        <v>54</v>
      </c>
      <c r="C55" s="19"/>
      <c r="D55" s="19"/>
      <c r="E55" s="19"/>
      <c r="F55" s="19"/>
      <c r="G55" s="19"/>
      <c r="H55" s="19"/>
    </row>
    <row r="56" spans="1:8" ht="12" customHeight="1" x14ac:dyDescent="0.25">
      <c r="A56" s="4"/>
      <c r="B56" s="5" t="s">
        <v>55</v>
      </c>
      <c r="C56" s="19"/>
      <c r="D56" s="19"/>
      <c r="E56" s="19"/>
      <c r="F56" s="19"/>
      <c r="G56" s="19"/>
      <c r="H56" s="19"/>
    </row>
    <row r="57" spans="1:8" ht="12" customHeight="1" x14ac:dyDescent="0.25">
      <c r="A57" s="4"/>
      <c r="B57" s="5" t="s">
        <v>56</v>
      </c>
      <c r="C57" s="19"/>
      <c r="D57" s="19"/>
      <c r="E57" s="19"/>
      <c r="F57" s="19"/>
      <c r="G57" s="19"/>
      <c r="H57" s="19"/>
    </row>
    <row r="58" spans="1:8" ht="12" customHeight="1" x14ac:dyDescent="0.25">
      <c r="A58" s="26" t="s">
        <v>57</v>
      </c>
      <c r="B58" s="26"/>
      <c r="C58" s="20">
        <f>SUM(C59:C61)</f>
        <v>7456150.3200000003</v>
      </c>
      <c r="D58" s="20">
        <f t="shared" ref="D58:H58" si="14">SUM(D59:D61)</f>
        <v>-1011634.3900000006</v>
      </c>
      <c r="E58" s="20">
        <f t="shared" si="14"/>
        <v>6444515.9299999997</v>
      </c>
      <c r="F58" s="20">
        <f t="shared" si="14"/>
        <v>4568098.3100000005</v>
      </c>
      <c r="G58" s="20">
        <f t="shared" si="14"/>
        <v>-332386.34999999963</v>
      </c>
      <c r="H58" s="20">
        <f t="shared" si="14"/>
        <v>1876417.6199999992</v>
      </c>
    </row>
    <row r="59" spans="1:8" ht="12" customHeight="1" x14ac:dyDescent="0.25">
      <c r="A59" s="4"/>
      <c r="B59" s="5" t="s">
        <v>58</v>
      </c>
      <c r="C59" s="19">
        <v>7456150.3200000003</v>
      </c>
      <c r="D59" s="19">
        <v>-1011634.3900000006</v>
      </c>
      <c r="E59" s="19">
        <f>+C59+D59</f>
        <v>6444515.9299999997</v>
      </c>
      <c r="F59" s="19">
        <v>4568098.3100000005</v>
      </c>
      <c r="G59" s="19">
        <v>-332386.34999999963</v>
      </c>
      <c r="H59" s="19">
        <f>+E59-F59</f>
        <v>1876417.6199999992</v>
      </c>
    </row>
    <row r="60" spans="1:8" ht="12" customHeight="1" x14ac:dyDescent="0.25">
      <c r="A60" s="4"/>
      <c r="B60" s="5" t="s">
        <v>59</v>
      </c>
      <c r="C60" s="19"/>
      <c r="D60" s="19"/>
      <c r="E60" s="19"/>
      <c r="F60" s="19"/>
      <c r="G60" s="19"/>
      <c r="H60" s="19"/>
    </row>
    <row r="61" spans="1:8" ht="12" customHeight="1" x14ac:dyDescent="0.25">
      <c r="A61" s="4"/>
      <c r="B61" s="5" t="s">
        <v>60</v>
      </c>
      <c r="C61" s="19"/>
      <c r="D61" s="19"/>
      <c r="E61" s="19"/>
      <c r="F61" s="19"/>
      <c r="G61" s="19"/>
      <c r="H61" s="19"/>
    </row>
    <row r="62" spans="1:8" ht="12" customHeight="1" x14ac:dyDescent="0.25">
      <c r="A62" s="26" t="s">
        <v>61</v>
      </c>
      <c r="B62" s="26"/>
      <c r="C62" s="20">
        <f t="shared" ref="C62:H62" si="15">SUM(C63:C69)</f>
        <v>0</v>
      </c>
      <c r="D62" s="20">
        <f t="shared" si="15"/>
        <v>0</v>
      </c>
      <c r="E62" s="20">
        <f t="shared" si="15"/>
        <v>0</v>
      </c>
      <c r="F62" s="20">
        <f t="shared" si="15"/>
        <v>0</v>
      </c>
      <c r="G62" s="20">
        <f t="shared" si="15"/>
        <v>0</v>
      </c>
      <c r="H62" s="20">
        <f t="shared" si="15"/>
        <v>0</v>
      </c>
    </row>
    <row r="63" spans="1:8" ht="12" customHeight="1" x14ac:dyDescent="0.25">
      <c r="A63" s="4"/>
      <c r="B63" s="5" t="s">
        <v>62</v>
      </c>
      <c r="C63" s="19"/>
      <c r="D63" s="19"/>
      <c r="E63" s="19"/>
      <c r="F63" s="19"/>
      <c r="G63" s="19"/>
      <c r="H63" s="19"/>
    </row>
    <row r="64" spans="1:8" x14ac:dyDescent="0.25">
      <c r="A64" s="4"/>
      <c r="B64" s="5" t="s">
        <v>63</v>
      </c>
      <c r="C64" s="19"/>
      <c r="D64" s="19"/>
      <c r="E64" s="19"/>
      <c r="F64" s="19"/>
      <c r="G64" s="19"/>
      <c r="H64" s="19"/>
    </row>
    <row r="65" spans="1:11" x14ac:dyDescent="0.25">
      <c r="A65" s="4"/>
      <c r="B65" s="5" t="s">
        <v>64</v>
      </c>
      <c r="C65" s="19"/>
      <c r="D65" s="19"/>
      <c r="E65" s="19"/>
      <c r="F65" s="19"/>
      <c r="G65" s="19"/>
      <c r="H65" s="19"/>
    </row>
    <row r="66" spans="1:11" x14ac:dyDescent="0.25">
      <c r="A66" s="4"/>
      <c r="B66" s="5" t="s">
        <v>65</v>
      </c>
      <c r="C66" s="19"/>
      <c r="D66" s="19"/>
      <c r="E66" s="19"/>
      <c r="F66" s="19"/>
      <c r="G66" s="19"/>
      <c r="H66" s="19"/>
    </row>
    <row r="67" spans="1:11" ht="16.5" x14ac:dyDescent="0.25">
      <c r="A67" s="4"/>
      <c r="B67" s="6" t="s">
        <v>85</v>
      </c>
      <c r="C67" s="19"/>
      <c r="D67" s="19"/>
      <c r="E67" s="19"/>
      <c r="F67" s="19"/>
      <c r="G67" s="19"/>
      <c r="H67" s="19"/>
    </row>
    <row r="68" spans="1:11" x14ac:dyDescent="0.25">
      <c r="A68" s="4"/>
      <c r="B68" s="5" t="s">
        <v>66</v>
      </c>
      <c r="C68" s="19"/>
      <c r="D68" s="19"/>
      <c r="E68" s="19"/>
      <c r="F68" s="19"/>
      <c r="G68" s="19"/>
      <c r="H68" s="19"/>
    </row>
    <row r="69" spans="1:11" x14ac:dyDescent="0.25">
      <c r="A69" s="4"/>
      <c r="B69" s="5" t="s">
        <v>67</v>
      </c>
      <c r="C69" s="19"/>
      <c r="D69" s="19"/>
      <c r="E69" s="19"/>
      <c r="F69" s="19"/>
      <c r="G69" s="19"/>
      <c r="H69" s="19"/>
    </row>
    <row r="70" spans="1:11" x14ac:dyDescent="0.25">
      <c r="A70" s="26" t="s">
        <v>68</v>
      </c>
      <c r="B70" s="26"/>
      <c r="C70" s="20">
        <f>SUM(C71:C73)</f>
        <v>0</v>
      </c>
      <c r="D70" s="20">
        <f t="shared" ref="D70:H70" si="16">SUM(D71:D73)</f>
        <v>0</v>
      </c>
      <c r="E70" s="20">
        <f t="shared" si="16"/>
        <v>0</v>
      </c>
      <c r="F70" s="20">
        <f t="shared" si="16"/>
        <v>0</v>
      </c>
      <c r="G70" s="20">
        <f t="shared" si="16"/>
        <v>0</v>
      </c>
      <c r="H70" s="20">
        <f t="shared" si="16"/>
        <v>0</v>
      </c>
    </row>
    <row r="71" spans="1:11" x14ac:dyDescent="0.25">
      <c r="A71" s="4"/>
      <c r="B71" s="5" t="s">
        <v>69</v>
      </c>
      <c r="C71" s="19"/>
      <c r="D71" s="19"/>
      <c r="E71" s="19"/>
      <c r="F71" s="19"/>
      <c r="G71" s="19"/>
      <c r="H71" s="19"/>
    </row>
    <row r="72" spans="1:11" x14ac:dyDescent="0.25">
      <c r="A72" s="4"/>
      <c r="B72" s="5" t="s">
        <v>70</v>
      </c>
      <c r="C72" s="19"/>
      <c r="D72" s="19"/>
      <c r="E72" s="19"/>
      <c r="F72" s="19"/>
      <c r="G72" s="19"/>
      <c r="H72" s="19"/>
      <c r="J72" s="13"/>
      <c r="K72" s="13"/>
    </row>
    <row r="73" spans="1:11" x14ac:dyDescent="0.25">
      <c r="A73" s="4"/>
      <c r="B73" s="5" t="s">
        <v>71</v>
      </c>
      <c r="C73" s="19"/>
      <c r="D73" s="19"/>
      <c r="E73" s="19"/>
      <c r="F73" s="19"/>
      <c r="G73" s="19"/>
      <c r="H73" s="19"/>
    </row>
    <row r="74" spans="1:11" x14ac:dyDescent="0.25">
      <c r="A74" s="26" t="s">
        <v>72</v>
      </c>
      <c r="B74" s="26"/>
      <c r="C74" s="20">
        <f>SUM(C75:C81)</f>
        <v>0</v>
      </c>
      <c r="D74" s="20">
        <f t="shared" ref="D74:H74" si="17">SUM(D75:D81)</f>
        <v>267621.63</v>
      </c>
      <c r="E74" s="20">
        <f t="shared" si="17"/>
        <v>267621.63</v>
      </c>
      <c r="F74" s="20">
        <f t="shared" si="17"/>
        <v>267621.63</v>
      </c>
      <c r="G74" s="20">
        <f t="shared" si="17"/>
        <v>267621.63</v>
      </c>
      <c r="H74" s="20">
        <f t="shared" si="17"/>
        <v>0</v>
      </c>
    </row>
    <row r="75" spans="1:11" x14ac:dyDescent="0.25">
      <c r="A75" s="4"/>
      <c r="B75" s="5" t="s">
        <v>73</v>
      </c>
      <c r="C75" s="19"/>
      <c r="D75" s="19"/>
      <c r="E75" s="19"/>
      <c r="F75" s="19"/>
      <c r="G75" s="19"/>
      <c r="H75" s="19"/>
    </row>
    <row r="76" spans="1:11" x14ac:dyDescent="0.25">
      <c r="A76" s="4"/>
      <c r="B76" s="5" t="s">
        <v>74</v>
      </c>
      <c r="C76" s="19"/>
      <c r="D76" s="19"/>
      <c r="E76" s="19"/>
      <c r="F76" s="19"/>
      <c r="G76" s="19"/>
      <c r="H76" s="19"/>
    </row>
    <row r="77" spans="1:11" x14ac:dyDescent="0.25">
      <c r="A77" s="4"/>
      <c r="B77" s="5" t="s">
        <v>75</v>
      </c>
      <c r="C77" s="19"/>
      <c r="D77" s="19"/>
      <c r="E77" s="19"/>
      <c r="F77" s="19"/>
      <c r="G77" s="19"/>
      <c r="H77" s="19"/>
    </row>
    <row r="78" spans="1:11" x14ac:dyDescent="0.25">
      <c r="A78" s="4"/>
      <c r="B78" s="5" t="s">
        <v>76</v>
      </c>
      <c r="C78" s="19">
        <v>0</v>
      </c>
      <c r="D78" s="19">
        <v>267621.63</v>
      </c>
      <c r="E78" s="19">
        <f>+C78+D78</f>
        <v>267621.63</v>
      </c>
      <c r="F78" s="19">
        <v>267621.63</v>
      </c>
      <c r="G78" s="19">
        <v>267621.63</v>
      </c>
      <c r="H78" s="19">
        <f t="shared" ref="H78" si="18">+E78-F78</f>
        <v>0</v>
      </c>
    </row>
    <row r="79" spans="1:11" x14ac:dyDescent="0.25">
      <c r="A79" s="4"/>
      <c r="B79" s="5" t="s">
        <v>77</v>
      </c>
      <c r="C79" s="19"/>
      <c r="D79" s="19"/>
      <c r="E79" s="19"/>
      <c r="F79" s="19"/>
      <c r="G79" s="19"/>
      <c r="H79" s="19"/>
    </row>
    <row r="80" spans="1:11" x14ac:dyDescent="0.25">
      <c r="A80" s="4"/>
      <c r="B80" s="5" t="s">
        <v>78</v>
      </c>
      <c r="C80" s="19"/>
      <c r="D80" s="19"/>
      <c r="E80" s="19"/>
      <c r="F80" s="19"/>
      <c r="G80" s="19"/>
      <c r="H80" s="19"/>
    </row>
    <row r="81" spans="1:15" x14ac:dyDescent="0.25">
      <c r="A81" s="4"/>
      <c r="B81" s="5" t="s">
        <v>79</v>
      </c>
      <c r="C81" s="19"/>
      <c r="D81" s="19"/>
      <c r="E81" s="19"/>
      <c r="F81" s="19"/>
      <c r="G81" s="19"/>
      <c r="H81" s="19"/>
    </row>
    <row r="82" spans="1:15" x14ac:dyDescent="0.25">
      <c r="A82" s="26"/>
      <c r="B82" s="26"/>
      <c r="C82" s="20"/>
      <c r="D82" s="20"/>
      <c r="E82" s="20"/>
      <c r="F82" s="20"/>
      <c r="G82" s="20"/>
      <c r="H82" s="20"/>
    </row>
    <row r="83" spans="1:15" x14ac:dyDescent="0.25">
      <c r="A83" s="24" t="s">
        <v>80</v>
      </c>
      <c r="B83" s="24"/>
      <c r="C83" s="20">
        <f t="shared" ref="C83:H83" si="19">SUM(C84,C92,C102,C112,C122,C132,C136,C144,C148)</f>
        <v>18640375.800000001</v>
      </c>
      <c r="D83" s="20">
        <f t="shared" si="19"/>
        <v>8249206.6299999962</v>
      </c>
      <c r="E83" s="20">
        <f t="shared" si="19"/>
        <v>26889582.43</v>
      </c>
      <c r="F83" s="20">
        <f t="shared" si="19"/>
        <v>25734703.350000001</v>
      </c>
      <c r="G83" s="20">
        <f t="shared" si="19"/>
        <v>25734703.350000001</v>
      </c>
      <c r="H83" s="20">
        <f t="shared" si="19"/>
        <v>1154879.0800000029</v>
      </c>
      <c r="J83" s="13"/>
      <c r="K83" s="13"/>
    </row>
    <row r="84" spans="1:15" x14ac:dyDescent="0.25">
      <c r="A84" s="26" t="s">
        <v>9</v>
      </c>
      <c r="B84" s="26"/>
      <c r="C84" s="20">
        <f>SUM(C85:C91)</f>
        <v>0</v>
      </c>
      <c r="D84" s="20">
        <f t="shared" ref="D84:H84" si="20">SUM(D85:D91)</f>
        <v>0</v>
      </c>
      <c r="E84" s="20">
        <f t="shared" si="20"/>
        <v>0</v>
      </c>
      <c r="F84" s="20">
        <f t="shared" si="20"/>
        <v>0</v>
      </c>
      <c r="G84" s="20">
        <f t="shared" si="20"/>
        <v>0</v>
      </c>
      <c r="H84" s="20">
        <f t="shared" si="20"/>
        <v>0</v>
      </c>
      <c r="J84" s="13"/>
      <c r="K84" s="13"/>
      <c r="L84" s="13"/>
      <c r="M84" s="13"/>
      <c r="N84" s="13"/>
      <c r="O84" s="13"/>
    </row>
    <row r="85" spans="1:15" x14ac:dyDescent="0.25">
      <c r="A85" s="4"/>
      <c r="B85" s="5" t="s">
        <v>10</v>
      </c>
      <c r="C85" s="19"/>
      <c r="D85" s="19"/>
      <c r="E85" s="19"/>
      <c r="F85" s="19"/>
      <c r="G85" s="19"/>
      <c r="H85" s="19"/>
    </row>
    <row r="86" spans="1:15" x14ac:dyDescent="0.25">
      <c r="A86" s="4"/>
      <c r="B86" s="5" t="s">
        <v>11</v>
      </c>
      <c r="C86" s="19"/>
      <c r="D86" s="19"/>
      <c r="E86" s="19"/>
      <c r="F86" s="19"/>
      <c r="G86" s="19"/>
      <c r="H86" s="19"/>
    </row>
    <row r="87" spans="1:15" x14ac:dyDescent="0.25">
      <c r="A87" s="4"/>
      <c r="B87" s="5" t="s">
        <v>12</v>
      </c>
      <c r="C87" s="19"/>
      <c r="D87" s="19"/>
      <c r="E87" s="19"/>
      <c r="F87" s="19"/>
      <c r="G87" s="19"/>
      <c r="H87" s="19"/>
    </row>
    <row r="88" spans="1:15" x14ac:dyDescent="0.25">
      <c r="A88" s="4"/>
      <c r="B88" s="5" t="s">
        <v>13</v>
      </c>
      <c r="C88" s="19"/>
      <c r="D88" s="19"/>
      <c r="E88" s="19"/>
      <c r="F88" s="19"/>
      <c r="G88" s="19"/>
      <c r="H88" s="19"/>
    </row>
    <row r="89" spans="1:15" x14ac:dyDescent="0.25">
      <c r="A89" s="4"/>
      <c r="B89" s="5" t="s">
        <v>14</v>
      </c>
      <c r="C89" s="19"/>
      <c r="D89" s="19"/>
      <c r="E89" s="19"/>
      <c r="F89" s="19"/>
      <c r="G89" s="19"/>
      <c r="H89" s="19"/>
    </row>
    <row r="90" spans="1:15" x14ac:dyDescent="0.25">
      <c r="A90" s="4"/>
      <c r="B90" s="5" t="s">
        <v>15</v>
      </c>
      <c r="C90" s="19"/>
      <c r="D90" s="19"/>
      <c r="E90" s="19"/>
      <c r="F90" s="19"/>
      <c r="G90" s="19"/>
      <c r="H90" s="19"/>
    </row>
    <row r="91" spans="1:15" x14ac:dyDescent="0.25">
      <c r="A91" s="4"/>
      <c r="B91" s="5" t="s">
        <v>16</v>
      </c>
      <c r="C91" s="19"/>
      <c r="D91" s="19"/>
      <c r="E91" s="19"/>
      <c r="F91" s="19"/>
      <c r="G91" s="19"/>
      <c r="H91" s="19"/>
    </row>
    <row r="92" spans="1:15" x14ac:dyDescent="0.25">
      <c r="A92" s="26" t="s">
        <v>17</v>
      </c>
      <c r="B92" s="26"/>
      <c r="C92" s="20">
        <f>SUM(C93:C101)</f>
        <v>5592112.7400000002</v>
      </c>
      <c r="D92" s="20">
        <f t="shared" ref="D92:H92" si="21">SUM(D93:D101)</f>
        <v>1806703.660000002</v>
      </c>
      <c r="E92" s="20">
        <f t="shared" si="21"/>
        <v>7398816.4000000022</v>
      </c>
      <c r="F92" s="20">
        <f t="shared" si="21"/>
        <v>6761178.7000000002</v>
      </c>
      <c r="G92" s="20">
        <f t="shared" si="21"/>
        <v>6761178.7000000002</v>
      </c>
      <c r="H92" s="20">
        <f t="shared" si="21"/>
        <v>637637.70000000205</v>
      </c>
    </row>
    <row r="93" spans="1:15" x14ac:dyDescent="0.25">
      <c r="A93" s="4"/>
      <c r="B93" s="5" t="s">
        <v>18</v>
      </c>
      <c r="C93" s="19"/>
      <c r="D93" s="19"/>
      <c r="E93" s="19"/>
      <c r="F93" s="19"/>
      <c r="G93" s="19"/>
      <c r="H93" s="19"/>
    </row>
    <row r="94" spans="1:15" x14ac:dyDescent="0.25">
      <c r="A94" s="4"/>
      <c r="B94" s="5" t="s">
        <v>19</v>
      </c>
      <c r="C94" s="19"/>
      <c r="D94" s="19"/>
      <c r="E94" s="19"/>
      <c r="F94" s="19"/>
      <c r="G94" s="19"/>
      <c r="H94" s="19"/>
    </row>
    <row r="95" spans="1:15" x14ac:dyDescent="0.25">
      <c r="A95" s="4"/>
      <c r="B95" s="5" t="s">
        <v>20</v>
      </c>
      <c r="C95" s="19"/>
      <c r="D95" s="19"/>
      <c r="E95" s="19"/>
      <c r="F95" s="19"/>
      <c r="G95" s="19"/>
      <c r="H95" s="19"/>
      <c r="J95" s="13"/>
      <c r="K95" s="13"/>
    </row>
    <row r="96" spans="1:15" x14ac:dyDescent="0.25">
      <c r="A96" s="4"/>
      <c r="B96" s="5" t="s">
        <v>21</v>
      </c>
      <c r="C96" s="19">
        <v>0</v>
      </c>
      <c r="D96" s="19">
        <v>203400</v>
      </c>
      <c r="E96" s="19">
        <f>+C96+D96</f>
        <v>203400</v>
      </c>
      <c r="F96" s="19">
        <v>193400</v>
      </c>
      <c r="G96" s="19">
        <v>193400</v>
      </c>
      <c r="H96" s="19">
        <f>+E96-F96</f>
        <v>10000</v>
      </c>
      <c r="J96" s="13"/>
      <c r="K96" s="13"/>
    </row>
    <row r="97" spans="1:13" x14ac:dyDescent="0.25">
      <c r="A97" s="4"/>
      <c r="B97" s="5" t="s">
        <v>22</v>
      </c>
      <c r="C97" s="19">
        <v>5592112.7400000002</v>
      </c>
      <c r="D97" s="21">
        <v>1310769.660000002</v>
      </c>
      <c r="E97" s="19">
        <f t="shared" ref="E97" si="22">+C97+D97</f>
        <v>6902882.4000000022</v>
      </c>
      <c r="F97" s="21">
        <v>6275244.7000000002</v>
      </c>
      <c r="G97" s="21">
        <v>6275244.7000000002</v>
      </c>
      <c r="H97" s="19">
        <f>+E97-F97</f>
        <v>627637.70000000205</v>
      </c>
      <c r="J97" s="17"/>
      <c r="K97" s="17"/>
      <c r="L97" s="13"/>
      <c r="M97" s="13"/>
    </row>
    <row r="98" spans="1:13" x14ac:dyDescent="0.25">
      <c r="A98" s="4"/>
      <c r="B98" s="5" t="s">
        <v>23</v>
      </c>
      <c r="C98" s="19"/>
      <c r="D98" s="19"/>
      <c r="E98" s="19"/>
      <c r="F98" s="19"/>
      <c r="G98" s="19"/>
      <c r="H98" s="19"/>
      <c r="J98" s="13"/>
      <c r="K98" s="13"/>
    </row>
    <row r="99" spans="1:13" x14ac:dyDescent="0.25">
      <c r="A99" s="4"/>
      <c r="B99" s="5" t="s">
        <v>24</v>
      </c>
      <c r="C99" s="19"/>
      <c r="D99" s="19"/>
      <c r="E99" s="19"/>
      <c r="F99" s="19"/>
      <c r="G99" s="19"/>
      <c r="H99" s="19"/>
    </row>
    <row r="100" spans="1:13" x14ac:dyDescent="0.25">
      <c r="A100" s="4"/>
      <c r="B100" s="5" t="s">
        <v>25</v>
      </c>
      <c r="C100" s="19"/>
      <c r="D100" s="19"/>
      <c r="E100" s="19"/>
      <c r="F100" s="19"/>
      <c r="G100" s="19"/>
      <c r="H100" s="19"/>
    </row>
    <row r="101" spans="1:13" x14ac:dyDescent="0.25">
      <c r="A101" s="4"/>
      <c r="B101" s="5" t="s">
        <v>26</v>
      </c>
      <c r="C101" s="19">
        <v>0</v>
      </c>
      <c r="D101" s="19">
        <v>292534</v>
      </c>
      <c r="E101" s="19">
        <f>+C101+D101</f>
        <v>292534</v>
      </c>
      <c r="F101" s="19">
        <v>292534</v>
      </c>
      <c r="G101" s="19">
        <v>292534</v>
      </c>
      <c r="H101" s="19">
        <f>+E101-F101</f>
        <v>0</v>
      </c>
    </row>
    <row r="102" spans="1:13" x14ac:dyDescent="0.25">
      <c r="A102" s="26" t="s">
        <v>27</v>
      </c>
      <c r="B102" s="26"/>
      <c r="C102" s="20">
        <f>SUM(C103:C111)</f>
        <v>5592112.7400000002</v>
      </c>
      <c r="D102" s="20">
        <f t="shared" ref="D102:G102" si="23">SUM(D103:D111)</f>
        <v>3459611.42</v>
      </c>
      <c r="E102" s="20">
        <f t="shared" si="23"/>
        <v>9051724.1600000001</v>
      </c>
      <c r="F102" s="20">
        <f t="shared" si="23"/>
        <v>8534482.7799999993</v>
      </c>
      <c r="G102" s="20">
        <f t="shared" si="23"/>
        <v>8534482.7799999993</v>
      </c>
      <c r="H102" s="20">
        <f>SUM(H103:H111)</f>
        <v>517241.38000000082</v>
      </c>
      <c r="J102" s="13"/>
      <c r="K102" s="13"/>
    </row>
    <row r="103" spans="1:13" x14ac:dyDescent="0.25">
      <c r="A103" s="4"/>
      <c r="B103" s="5" t="s">
        <v>28</v>
      </c>
      <c r="C103" s="19">
        <v>5592112.7400000002</v>
      </c>
      <c r="D103" s="19">
        <v>3459611.42</v>
      </c>
      <c r="E103" s="19">
        <f>+C103+D103</f>
        <v>9051724.1600000001</v>
      </c>
      <c r="F103" s="19">
        <v>8534482.7799999993</v>
      </c>
      <c r="G103" s="19">
        <v>8534482.7799999993</v>
      </c>
      <c r="H103" s="19">
        <f>+E103-F103</f>
        <v>517241.38000000082</v>
      </c>
      <c r="J103" s="17"/>
      <c r="K103" s="17"/>
      <c r="L103" s="14"/>
      <c r="M103" s="14"/>
    </row>
    <row r="104" spans="1:13" x14ac:dyDescent="0.25">
      <c r="A104" s="4"/>
      <c r="B104" s="5" t="s">
        <v>29</v>
      </c>
      <c r="C104" s="19"/>
      <c r="D104" s="19"/>
      <c r="E104" s="19"/>
      <c r="F104" s="19"/>
      <c r="G104" s="19"/>
      <c r="H104" s="19"/>
      <c r="J104" s="13"/>
      <c r="K104" s="13"/>
    </row>
    <row r="105" spans="1:13" x14ac:dyDescent="0.25">
      <c r="A105" s="4"/>
      <c r="B105" s="5" t="s">
        <v>30</v>
      </c>
      <c r="C105" s="19"/>
      <c r="D105" s="19"/>
      <c r="E105" s="19"/>
      <c r="F105" s="19"/>
      <c r="G105" s="19"/>
      <c r="H105" s="19"/>
    </row>
    <row r="106" spans="1:13" x14ac:dyDescent="0.25">
      <c r="A106" s="4"/>
      <c r="B106" s="5" t="s">
        <v>31</v>
      </c>
      <c r="C106" s="19"/>
      <c r="D106" s="19"/>
      <c r="E106" s="19"/>
      <c r="F106" s="19"/>
      <c r="G106" s="19"/>
      <c r="H106" s="19"/>
    </row>
    <row r="107" spans="1:13" x14ac:dyDescent="0.25">
      <c r="A107" s="4"/>
      <c r="B107" s="5" t="s">
        <v>32</v>
      </c>
      <c r="C107" s="19"/>
      <c r="D107" s="19"/>
      <c r="E107" s="19"/>
      <c r="F107" s="19"/>
      <c r="G107" s="19"/>
      <c r="H107" s="19"/>
    </row>
    <row r="108" spans="1:13" x14ac:dyDescent="0.25">
      <c r="A108" s="4"/>
      <c r="B108" s="5" t="s">
        <v>33</v>
      </c>
      <c r="C108" s="19"/>
      <c r="D108" s="19"/>
      <c r="E108" s="19"/>
      <c r="F108" s="19"/>
      <c r="G108" s="19"/>
      <c r="H108" s="19"/>
    </row>
    <row r="109" spans="1:13" x14ac:dyDescent="0.25">
      <c r="A109" s="4"/>
      <c r="B109" s="5" t="s">
        <v>34</v>
      </c>
      <c r="C109" s="19"/>
      <c r="D109" s="19"/>
      <c r="E109" s="19"/>
      <c r="F109" s="19"/>
      <c r="G109" s="19"/>
      <c r="H109" s="19"/>
    </row>
    <row r="110" spans="1:13" x14ac:dyDescent="0.25">
      <c r="A110" s="4"/>
      <c r="B110" s="5" t="s">
        <v>35</v>
      </c>
      <c r="C110" s="19"/>
      <c r="D110" s="19"/>
      <c r="E110" s="19"/>
      <c r="F110" s="19"/>
      <c r="G110" s="19"/>
      <c r="H110" s="19"/>
    </row>
    <row r="111" spans="1:13" x14ac:dyDescent="0.25">
      <c r="A111" s="4"/>
      <c r="B111" s="5" t="s">
        <v>36</v>
      </c>
      <c r="C111" s="19"/>
      <c r="D111" s="19"/>
      <c r="E111" s="19"/>
      <c r="F111" s="19"/>
      <c r="G111" s="19"/>
      <c r="H111" s="19"/>
    </row>
    <row r="112" spans="1:13" x14ac:dyDescent="0.25">
      <c r="A112" s="28" t="s">
        <v>37</v>
      </c>
      <c r="B112" s="28"/>
      <c r="C112" s="20">
        <f>SUM(C113:C121)</f>
        <v>0</v>
      </c>
      <c r="D112" s="20">
        <f t="shared" ref="D112:H112" si="24">SUM(D113:D121)</f>
        <v>0</v>
      </c>
      <c r="E112" s="20">
        <f t="shared" si="24"/>
        <v>0</v>
      </c>
      <c r="F112" s="20">
        <f t="shared" si="24"/>
        <v>0</v>
      </c>
      <c r="G112" s="20">
        <f t="shared" si="24"/>
        <v>0</v>
      </c>
      <c r="H112" s="20">
        <f t="shared" si="24"/>
        <v>0</v>
      </c>
    </row>
    <row r="113" spans="1:8" x14ac:dyDescent="0.25">
      <c r="A113" s="4"/>
      <c r="B113" s="5" t="s">
        <v>38</v>
      </c>
      <c r="C113" s="19"/>
      <c r="D113" s="19"/>
      <c r="E113" s="19"/>
      <c r="F113" s="19"/>
      <c r="G113" s="19"/>
      <c r="H113" s="19"/>
    </row>
    <row r="114" spans="1:8" x14ac:dyDescent="0.25">
      <c r="A114" s="4"/>
      <c r="B114" s="5" t="s">
        <v>39</v>
      </c>
      <c r="C114" s="19"/>
      <c r="D114" s="19"/>
      <c r="E114" s="19"/>
      <c r="F114" s="19"/>
      <c r="G114" s="19"/>
      <c r="H114" s="19"/>
    </row>
    <row r="115" spans="1:8" x14ac:dyDescent="0.25">
      <c r="A115" s="4"/>
      <c r="B115" s="5" t="s">
        <v>40</v>
      </c>
      <c r="C115" s="19"/>
      <c r="D115" s="19"/>
      <c r="E115" s="19"/>
      <c r="F115" s="19"/>
      <c r="G115" s="19"/>
      <c r="H115" s="19"/>
    </row>
    <row r="116" spans="1:8" x14ac:dyDescent="0.25">
      <c r="A116" s="4"/>
      <c r="B116" s="5" t="s">
        <v>41</v>
      </c>
      <c r="C116" s="19"/>
      <c r="D116" s="19"/>
      <c r="E116" s="19"/>
      <c r="F116" s="19"/>
      <c r="G116" s="19"/>
      <c r="H116" s="19"/>
    </row>
    <row r="117" spans="1:8" x14ac:dyDescent="0.25">
      <c r="A117" s="4"/>
      <c r="B117" s="5" t="s">
        <v>42</v>
      </c>
      <c r="C117" s="19"/>
      <c r="D117" s="19"/>
      <c r="E117" s="19"/>
      <c r="F117" s="19"/>
      <c r="G117" s="19"/>
      <c r="H117" s="19"/>
    </row>
    <row r="118" spans="1:8" x14ac:dyDescent="0.25">
      <c r="A118" s="4"/>
      <c r="B118" s="5" t="s">
        <v>43</v>
      </c>
      <c r="C118" s="19"/>
      <c r="D118" s="19"/>
      <c r="E118" s="19"/>
      <c r="F118" s="19"/>
      <c r="G118" s="19"/>
      <c r="H118" s="19"/>
    </row>
    <row r="119" spans="1:8" x14ac:dyDescent="0.25">
      <c r="A119" s="4"/>
      <c r="B119" s="5" t="s">
        <v>44</v>
      </c>
      <c r="C119" s="19"/>
      <c r="D119" s="19"/>
      <c r="E119" s="19"/>
      <c r="F119" s="19"/>
      <c r="G119" s="19"/>
      <c r="H119" s="19"/>
    </row>
    <row r="120" spans="1:8" x14ac:dyDescent="0.25">
      <c r="A120" s="4"/>
      <c r="B120" s="5" t="s">
        <v>45</v>
      </c>
      <c r="C120" s="19"/>
      <c r="D120" s="19"/>
      <c r="E120" s="19"/>
      <c r="F120" s="19"/>
      <c r="G120" s="19"/>
      <c r="H120" s="19"/>
    </row>
    <row r="121" spans="1:8" x14ac:dyDescent="0.25">
      <c r="A121" s="4"/>
      <c r="B121" s="5" t="s">
        <v>46</v>
      </c>
      <c r="C121" s="19"/>
      <c r="D121" s="19"/>
      <c r="E121" s="19"/>
      <c r="F121" s="19"/>
      <c r="G121" s="19"/>
      <c r="H121" s="19"/>
    </row>
    <row r="122" spans="1:8" x14ac:dyDescent="0.25">
      <c r="A122" s="26" t="s">
        <v>47</v>
      </c>
      <c r="B122" s="26"/>
      <c r="C122" s="20">
        <f>SUM(C123:C131)</f>
        <v>0</v>
      </c>
      <c r="D122" s="20">
        <f t="shared" ref="D122:H122" si="25">SUM(D123:D131)</f>
        <v>185821.30999999994</v>
      </c>
      <c r="E122" s="20">
        <f t="shared" si="25"/>
        <v>185821.30999999994</v>
      </c>
      <c r="F122" s="20">
        <f t="shared" si="25"/>
        <v>185821.31</v>
      </c>
      <c r="G122" s="20">
        <f t="shared" si="25"/>
        <v>185821.31</v>
      </c>
      <c r="H122" s="20">
        <f t="shared" si="25"/>
        <v>0</v>
      </c>
    </row>
    <row r="123" spans="1:8" x14ac:dyDescent="0.25">
      <c r="A123" s="4"/>
      <c r="B123" s="5" t="s">
        <v>48</v>
      </c>
      <c r="C123" s="19"/>
      <c r="D123" s="19"/>
      <c r="E123" s="19"/>
      <c r="F123" s="19"/>
      <c r="G123" s="19"/>
      <c r="H123" s="19"/>
    </row>
    <row r="124" spans="1:8" x14ac:dyDescent="0.25">
      <c r="A124" s="4"/>
      <c r="B124" s="5" t="s">
        <v>49</v>
      </c>
      <c r="C124" s="19"/>
      <c r="D124" s="19"/>
      <c r="E124" s="19"/>
      <c r="F124" s="19"/>
      <c r="G124" s="19"/>
      <c r="H124" s="19"/>
    </row>
    <row r="125" spans="1:8" x14ac:dyDescent="0.25">
      <c r="A125" s="4"/>
      <c r="B125" s="5" t="s">
        <v>50</v>
      </c>
      <c r="C125" s="19"/>
      <c r="D125" s="19"/>
      <c r="E125" s="19"/>
      <c r="F125" s="19"/>
      <c r="G125" s="19"/>
      <c r="H125" s="19"/>
    </row>
    <row r="126" spans="1:8" x14ac:dyDescent="0.25">
      <c r="A126" s="4"/>
      <c r="B126" s="5" t="s">
        <v>51</v>
      </c>
      <c r="C126" s="19"/>
      <c r="D126" s="19"/>
      <c r="E126" s="19"/>
      <c r="F126" s="19"/>
      <c r="G126" s="19"/>
      <c r="H126" s="19"/>
    </row>
    <row r="127" spans="1:8" x14ac:dyDescent="0.25">
      <c r="A127" s="4"/>
      <c r="B127" s="5" t="s">
        <v>52</v>
      </c>
      <c r="C127" s="19"/>
      <c r="D127" s="19"/>
      <c r="E127" s="19"/>
      <c r="F127" s="19"/>
      <c r="G127" s="19"/>
      <c r="H127" s="19"/>
    </row>
    <row r="128" spans="1:8" x14ac:dyDescent="0.25">
      <c r="A128" s="4"/>
      <c r="B128" s="5" t="s">
        <v>53</v>
      </c>
      <c r="C128" s="19">
        <v>0</v>
      </c>
      <c r="D128" s="19">
        <v>185821.30999999994</v>
      </c>
      <c r="E128" s="19">
        <f t="shared" ref="E128" si="26">+C128+D128</f>
        <v>185821.30999999994</v>
      </c>
      <c r="F128" s="19">
        <v>185821.31</v>
      </c>
      <c r="G128" s="19">
        <v>185821.31</v>
      </c>
      <c r="H128" s="19">
        <f>+E128-F128</f>
        <v>0</v>
      </c>
    </row>
    <row r="129" spans="1:13" x14ac:dyDescent="0.25">
      <c r="A129" s="4"/>
      <c r="B129" s="5" t="s">
        <v>54</v>
      </c>
      <c r="C129" s="19"/>
      <c r="D129" s="19"/>
      <c r="E129" s="19"/>
      <c r="F129" s="19"/>
      <c r="G129" s="19"/>
      <c r="H129" s="19"/>
    </row>
    <row r="130" spans="1:13" x14ac:dyDescent="0.25">
      <c r="A130" s="4"/>
      <c r="B130" s="5" t="s">
        <v>55</v>
      </c>
      <c r="C130" s="19"/>
      <c r="D130" s="19"/>
      <c r="E130" s="19"/>
      <c r="F130" s="19"/>
      <c r="G130" s="19"/>
      <c r="H130" s="19"/>
    </row>
    <row r="131" spans="1:13" x14ac:dyDescent="0.25">
      <c r="A131" s="4"/>
      <c r="B131" s="5" t="s">
        <v>56</v>
      </c>
      <c r="C131" s="19"/>
      <c r="D131" s="19"/>
      <c r="E131" s="19"/>
      <c r="F131" s="19"/>
      <c r="G131" s="19"/>
      <c r="H131" s="19"/>
    </row>
    <row r="132" spans="1:13" x14ac:dyDescent="0.25">
      <c r="A132" s="26" t="s">
        <v>57</v>
      </c>
      <c r="B132" s="26"/>
      <c r="C132" s="20">
        <f>SUM(C133:C135)</f>
        <v>7456150.3200000003</v>
      </c>
      <c r="D132" s="20">
        <f t="shared" ref="D132:H132" si="27">SUM(D133:D135)</f>
        <v>2797070.2399999946</v>
      </c>
      <c r="E132" s="20">
        <f>SUM(E133:E135)</f>
        <v>10253220.559999995</v>
      </c>
      <c r="F132" s="20">
        <f t="shared" si="27"/>
        <v>10253220.560000001</v>
      </c>
      <c r="G132" s="20">
        <f t="shared" si="27"/>
        <v>10253220.560000001</v>
      </c>
      <c r="H132" s="20">
        <f t="shared" si="27"/>
        <v>0</v>
      </c>
    </row>
    <row r="133" spans="1:13" x14ac:dyDescent="0.25">
      <c r="A133" s="4"/>
      <c r="B133" s="5" t="s">
        <v>58</v>
      </c>
      <c r="C133" s="19">
        <v>7456150.3200000003</v>
      </c>
      <c r="D133" s="21">
        <v>2797070.2399999946</v>
      </c>
      <c r="E133" s="19">
        <f t="shared" ref="E133" si="28">+C133+D133</f>
        <v>10253220.559999995</v>
      </c>
      <c r="F133" s="21">
        <v>10253220.560000001</v>
      </c>
      <c r="G133" s="21">
        <v>10253220.560000001</v>
      </c>
      <c r="H133" s="19">
        <f>+E133-F133</f>
        <v>0</v>
      </c>
      <c r="J133" s="13"/>
      <c r="K133" s="13"/>
      <c r="L133" s="13"/>
      <c r="M133" s="13"/>
    </row>
    <row r="134" spans="1:13" x14ac:dyDescent="0.25">
      <c r="A134" s="4"/>
      <c r="B134" s="5" t="s">
        <v>59</v>
      </c>
      <c r="C134" s="19"/>
      <c r="D134" s="19"/>
      <c r="E134" s="19"/>
      <c r="F134" s="19"/>
      <c r="G134" s="19"/>
      <c r="H134" s="19"/>
      <c r="J134" s="13"/>
    </row>
    <row r="135" spans="1:13" x14ac:dyDescent="0.25">
      <c r="A135" s="4"/>
      <c r="B135" s="5" t="s">
        <v>60</v>
      </c>
      <c r="C135" s="19"/>
      <c r="D135" s="19"/>
      <c r="E135" s="19"/>
      <c r="F135" s="19"/>
      <c r="G135" s="19"/>
      <c r="H135" s="19"/>
    </row>
    <row r="136" spans="1:13" x14ac:dyDescent="0.25">
      <c r="A136" s="26" t="s">
        <v>61</v>
      </c>
      <c r="B136" s="26"/>
      <c r="C136" s="20">
        <f t="shared" ref="C136:H136" si="29">SUM(C137:C143)</f>
        <v>0</v>
      </c>
      <c r="D136" s="20">
        <f t="shared" si="29"/>
        <v>0</v>
      </c>
      <c r="E136" s="20">
        <f t="shared" si="29"/>
        <v>0</v>
      </c>
      <c r="F136" s="20">
        <f t="shared" si="29"/>
        <v>0</v>
      </c>
      <c r="G136" s="20">
        <f t="shared" si="29"/>
        <v>0</v>
      </c>
      <c r="H136" s="20">
        <f t="shared" si="29"/>
        <v>0</v>
      </c>
    </row>
    <row r="137" spans="1:13" x14ac:dyDescent="0.25">
      <c r="A137" s="4"/>
      <c r="B137" s="5" t="s">
        <v>62</v>
      </c>
      <c r="C137" s="19"/>
      <c r="D137" s="19"/>
      <c r="E137" s="19"/>
      <c r="F137" s="19"/>
      <c r="G137" s="19"/>
      <c r="H137" s="19"/>
    </row>
    <row r="138" spans="1:13" x14ac:dyDescent="0.25">
      <c r="A138" s="4"/>
      <c r="B138" s="5" t="s">
        <v>63</v>
      </c>
      <c r="C138" s="19"/>
      <c r="D138" s="19"/>
      <c r="E138" s="19"/>
      <c r="F138" s="19"/>
      <c r="G138" s="19"/>
      <c r="H138" s="19"/>
    </row>
    <row r="139" spans="1:13" x14ac:dyDescent="0.25">
      <c r="A139" s="4"/>
      <c r="B139" s="5" t="s">
        <v>64</v>
      </c>
      <c r="C139" s="19"/>
      <c r="D139" s="19"/>
      <c r="E139" s="19"/>
      <c r="F139" s="19"/>
      <c r="G139" s="19"/>
      <c r="H139" s="19"/>
    </row>
    <row r="140" spans="1:13" x14ac:dyDescent="0.25">
      <c r="A140" s="4"/>
      <c r="B140" s="5" t="s">
        <v>65</v>
      </c>
      <c r="C140" s="19"/>
      <c r="D140" s="19"/>
      <c r="E140" s="19"/>
      <c r="F140" s="19"/>
      <c r="G140" s="19"/>
      <c r="H140" s="19"/>
    </row>
    <row r="141" spans="1:13" ht="16.5" x14ac:dyDescent="0.25">
      <c r="A141" s="4"/>
      <c r="B141" s="6" t="s">
        <v>85</v>
      </c>
      <c r="C141" s="19"/>
      <c r="D141" s="19"/>
      <c r="E141" s="19"/>
      <c r="F141" s="19"/>
      <c r="G141" s="19"/>
      <c r="H141" s="19"/>
    </row>
    <row r="142" spans="1:13" x14ac:dyDescent="0.25">
      <c r="A142" s="4"/>
      <c r="B142" s="5" t="s">
        <v>66</v>
      </c>
      <c r="C142" s="19"/>
      <c r="D142" s="19"/>
      <c r="E142" s="19"/>
      <c r="F142" s="19"/>
      <c r="G142" s="19"/>
      <c r="H142" s="19"/>
    </row>
    <row r="143" spans="1:13" x14ac:dyDescent="0.25">
      <c r="A143" s="4"/>
      <c r="B143" s="5" t="s">
        <v>67</v>
      </c>
      <c r="C143" s="19"/>
      <c r="D143" s="19"/>
      <c r="E143" s="19"/>
      <c r="F143" s="19"/>
      <c r="G143" s="19"/>
      <c r="H143" s="19"/>
    </row>
    <row r="144" spans="1:13" x14ac:dyDescent="0.25">
      <c r="A144" s="26" t="s">
        <v>68</v>
      </c>
      <c r="B144" s="26"/>
      <c r="C144" s="20">
        <f>SUM(C145:C147)</f>
        <v>0</v>
      </c>
      <c r="D144" s="20">
        <f t="shared" ref="D144:H144" si="30">SUM(D145:D147)</f>
        <v>0</v>
      </c>
      <c r="E144" s="20">
        <f t="shared" si="30"/>
        <v>0</v>
      </c>
      <c r="F144" s="20">
        <f t="shared" si="30"/>
        <v>0</v>
      </c>
      <c r="G144" s="20">
        <f t="shared" si="30"/>
        <v>0</v>
      </c>
      <c r="H144" s="20">
        <f t="shared" si="30"/>
        <v>0</v>
      </c>
    </row>
    <row r="145" spans="1:8" x14ac:dyDescent="0.25">
      <c r="A145" s="4"/>
      <c r="B145" s="5" t="s">
        <v>69</v>
      </c>
      <c r="C145" s="19"/>
      <c r="D145" s="19"/>
      <c r="E145" s="19"/>
      <c r="F145" s="19"/>
      <c r="G145" s="19"/>
      <c r="H145" s="19"/>
    </row>
    <row r="146" spans="1:8" x14ac:dyDescent="0.25">
      <c r="A146" s="4"/>
      <c r="B146" s="5" t="s">
        <v>70</v>
      </c>
      <c r="C146" s="19"/>
      <c r="D146" s="19"/>
      <c r="E146" s="19"/>
      <c r="F146" s="19"/>
      <c r="G146" s="19"/>
      <c r="H146" s="19"/>
    </row>
    <row r="147" spans="1:8" x14ac:dyDescent="0.25">
      <c r="A147" s="4"/>
      <c r="B147" s="5" t="s">
        <v>71</v>
      </c>
      <c r="C147" s="19"/>
      <c r="D147" s="19"/>
      <c r="E147" s="19"/>
      <c r="F147" s="19"/>
      <c r="G147" s="19"/>
      <c r="H147" s="19"/>
    </row>
    <row r="148" spans="1:8" x14ac:dyDescent="0.25">
      <c r="A148" s="26" t="s">
        <v>72</v>
      </c>
      <c r="B148" s="26"/>
      <c r="C148" s="20">
        <f>SUM(C149:C155)</f>
        <v>0</v>
      </c>
      <c r="D148" s="20">
        <f t="shared" ref="D148:H148" si="31">SUM(D149:D155)</f>
        <v>0</v>
      </c>
      <c r="E148" s="20">
        <f t="shared" si="31"/>
        <v>0</v>
      </c>
      <c r="F148" s="20">
        <f t="shared" si="31"/>
        <v>0</v>
      </c>
      <c r="G148" s="20">
        <f t="shared" si="31"/>
        <v>0</v>
      </c>
      <c r="H148" s="20">
        <f t="shared" si="31"/>
        <v>0</v>
      </c>
    </row>
    <row r="149" spans="1:8" x14ac:dyDescent="0.25">
      <c r="A149" s="4"/>
      <c r="B149" s="5" t="s">
        <v>73</v>
      </c>
      <c r="C149" s="19"/>
      <c r="D149" s="19"/>
      <c r="E149" s="19"/>
      <c r="F149" s="19"/>
      <c r="G149" s="19"/>
      <c r="H149" s="19"/>
    </row>
    <row r="150" spans="1:8" x14ac:dyDescent="0.25">
      <c r="A150" s="4"/>
      <c r="B150" s="5" t="s">
        <v>74</v>
      </c>
      <c r="C150" s="19"/>
      <c r="D150" s="19"/>
      <c r="E150" s="19"/>
      <c r="F150" s="19"/>
      <c r="G150" s="19"/>
      <c r="H150" s="19"/>
    </row>
    <row r="151" spans="1:8" x14ac:dyDescent="0.25">
      <c r="A151" s="4"/>
      <c r="B151" s="5" t="s">
        <v>75</v>
      </c>
      <c r="C151" s="19"/>
      <c r="D151" s="19"/>
      <c r="E151" s="19"/>
      <c r="F151" s="19"/>
      <c r="G151" s="19"/>
      <c r="H151" s="19"/>
    </row>
    <row r="152" spans="1:8" x14ac:dyDescent="0.25">
      <c r="A152" s="4"/>
      <c r="B152" s="5" t="s">
        <v>76</v>
      </c>
      <c r="C152" s="19"/>
      <c r="D152" s="19"/>
      <c r="E152" s="19"/>
      <c r="F152" s="19"/>
      <c r="G152" s="19"/>
      <c r="H152" s="19"/>
    </row>
    <row r="153" spans="1:8" x14ac:dyDescent="0.25">
      <c r="A153" s="4"/>
      <c r="B153" s="5" t="s">
        <v>77</v>
      </c>
      <c r="C153" s="19"/>
      <c r="D153" s="19"/>
      <c r="E153" s="19"/>
      <c r="F153" s="19"/>
      <c r="G153" s="19"/>
      <c r="H153" s="19"/>
    </row>
    <row r="154" spans="1:8" x14ac:dyDescent="0.25">
      <c r="A154" s="4"/>
      <c r="B154" s="5" t="s">
        <v>78</v>
      </c>
      <c r="C154" s="19"/>
      <c r="D154" s="19"/>
      <c r="E154" s="19"/>
      <c r="F154" s="19"/>
      <c r="G154" s="19"/>
      <c r="H154" s="19"/>
    </row>
    <row r="155" spans="1:8" x14ac:dyDescent="0.25">
      <c r="A155" s="4"/>
      <c r="B155" s="5" t="s">
        <v>79</v>
      </c>
      <c r="C155" s="22"/>
      <c r="D155" s="22"/>
      <c r="E155" s="22"/>
      <c r="F155" s="22"/>
      <c r="G155" s="22"/>
      <c r="H155" s="22"/>
    </row>
    <row r="156" spans="1:8" x14ac:dyDescent="0.25">
      <c r="A156" s="4"/>
      <c r="B156" s="5"/>
      <c r="C156" s="22"/>
      <c r="D156" s="22"/>
      <c r="E156" s="22"/>
      <c r="F156" s="22"/>
      <c r="G156" s="22"/>
      <c r="H156" s="22"/>
    </row>
    <row r="157" spans="1:8" x14ac:dyDescent="0.25">
      <c r="A157" s="27" t="s">
        <v>81</v>
      </c>
      <c r="B157" s="27"/>
      <c r="C157" s="10">
        <f>SUM(C9,C83)</f>
        <v>846633045.2700001</v>
      </c>
      <c r="D157" s="10">
        <f t="shared" ref="D157:H157" si="32">SUM(D9,D83)</f>
        <v>-5753857.4500000225</v>
      </c>
      <c r="E157" s="10">
        <f t="shared" si="32"/>
        <v>840879187.81999981</v>
      </c>
      <c r="F157" s="10">
        <f t="shared" si="32"/>
        <v>821301898.5999999</v>
      </c>
      <c r="G157" s="10">
        <f t="shared" si="32"/>
        <v>690923311.59000003</v>
      </c>
      <c r="H157" s="10">
        <f t="shared" si="32"/>
        <v>19577289.21999995</v>
      </c>
    </row>
    <row r="158" spans="1:8" ht="15.75" thickBot="1" x14ac:dyDescent="0.3">
      <c r="A158" s="7"/>
      <c r="B158" s="8"/>
      <c r="C158" s="3"/>
      <c r="D158" s="3"/>
      <c r="E158" s="3"/>
      <c r="F158" s="3"/>
      <c r="G158" s="3"/>
      <c r="H158" s="3"/>
    </row>
    <row r="159" spans="1:8" x14ac:dyDescent="0.25">
      <c r="A159" s="11"/>
      <c r="B159" s="11"/>
      <c r="C159" s="12"/>
      <c r="D159" s="11"/>
      <c r="E159" s="11"/>
      <c r="F159" s="11"/>
      <c r="G159" s="11"/>
      <c r="H159" s="12"/>
    </row>
    <row r="160" spans="1:8" x14ac:dyDescent="0.25">
      <c r="C160" s="9"/>
      <c r="D160" s="9"/>
      <c r="E160" s="9"/>
      <c r="F160" s="9"/>
      <c r="G160" s="9"/>
      <c r="H160" s="9"/>
    </row>
  </sheetData>
  <mergeCells count="31">
    <mergeCell ref="G1:H1"/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51181102362204722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2024-03-20T23:44:52Z</cp:lastPrinted>
  <dcterms:created xsi:type="dcterms:W3CDTF">2016-10-14T15:00:32Z</dcterms:created>
  <dcterms:modified xsi:type="dcterms:W3CDTF">2024-04-04T22:14:09Z</dcterms:modified>
</cp:coreProperties>
</file>