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3. INFORMACIÓN PRESUPUESTARIA CTA PUBLICA 2022\"/>
    </mc:Choice>
  </mc:AlternateContent>
  <xr:revisionPtr revIDLastSave="0" documentId="13_ncr:1_{BA56A60A-5DDA-405A-9D8B-10FB98EF01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11" sheetId="1" r:id="rId1"/>
  </sheets>
  <definedNames>
    <definedName name="_xlnm._FilterDatabase" localSheetId="0" hidden="1">'IP-11'!$A$56:$XCY$56</definedName>
    <definedName name="_xlnm.Print_Titles" localSheetId="0">'IP-11'!$1:$7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9" i="1" l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D56" i="1"/>
  <c r="D200" i="1" s="1"/>
  <c r="B56" i="1"/>
  <c r="G56" i="1" s="1"/>
  <c r="G41" i="1"/>
  <c r="F41" i="1"/>
  <c r="G40" i="1"/>
  <c r="F40" i="1"/>
  <c r="G39" i="1"/>
  <c r="F39" i="1"/>
  <c r="G38" i="1"/>
  <c r="F38" i="1"/>
  <c r="G37" i="1"/>
  <c r="F37" i="1"/>
  <c r="F36" i="1" s="1"/>
  <c r="D36" i="1"/>
  <c r="B36" i="1"/>
  <c r="G36" i="1" s="1"/>
  <c r="E56" i="1" l="1"/>
  <c r="E36" i="1"/>
  <c r="E200" i="1" s="1"/>
  <c r="F200" i="1"/>
  <c r="B200" i="1"/>
  <c r="C56" i="1" s="1"/>
  <c r="F56" i="1"/>
  <c r="C36" i="1" l="1"/>
  <c r="G200" i="1"/>
  <c r="C200" i="1"/>
</calcChain>
</file>

<file path=xl/sharedStrings.xml><?xml version="1.0" encoding="utf-8"?>
<sst xmlns="http://schemas.openxmlformats.org/spreadsheetml/2006/main" count="198" uniqueCount="189">
  <si>
    <t>NOMBRE DEL ENTE: COMISION DE AGUA POTABLE Y ALCANTARILLADO DEL MUNICIPIO DE ACAPULCO</t>
  </si>
  <si>
    <t>Comparativo de egresos devengados a nivel partida específica del gasto contra el presupuesto de egresos modificado y análisis de las principales variaciones</t>
  </si>
  <si>
    <t>Del 01 de Enero  al 31 de Diciembre de 2022</t>
  </si>
  <si>
    <t xml:space="preserve">Nota:  El detalle presentado a continuación es de manera ilustrativa y no  limita su adaptación por parte del ente fiscalizable, en atención a las cuentas que utilice y correspondan.   </t>
  </si>
  <si>
    <t>Concepto</t>
  </si>
  <si>
    <t>Presupuesto de egresos modificado del ejercicio</t>
  </si>
  <si>
    <t>Egresos devengados al cierre del periodo</t>
  </si>
  <si>
    <t>Variación</t>
  </si>
  <si>
    <t>Importe</t>
  </si>
  <si>
    <t>%</t>
  </si>
  <si>
    <t>Absoluta</t>
  </si>
  <si>
    <t>Relativa %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</si>
  <si>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</si>
  <si>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</si>
  <si>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</si>
  <si>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</si>
  <si>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</si>
  <si>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</si>
  <si>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</si>
  <si>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</si>
  <si>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</si>
  <si>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</si>
  <si>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</si>
  <si>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</si>
  <si>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</si>
  <si>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</si>
  <si>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</si>
  <si>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</si>
  <si>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</si>
  <si>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</si>
  <si>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</si>
  <si>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</si>
  <si>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</si>
  <si>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</si>
  <si>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MEDIDORES</t>
  </si>
  <si>
    <t>0.00</t>
  </si>
  <si>
    <t>ENERGIA ELECTRICA</t>
  </si>
  <si>
    <t>HIPOCLORITO DE SODIO</t>
  </si>
  <si>
    <t>SULFATO DE ALUMINIO</t>
  </si>
  <si>
    <t>CONSTRUCCIÓN DE OBRAS EN PROCESO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</si>
  <si>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</si>
  <si>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</si>
  <si>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</si>
  <si>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</si>
  <si>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</si>
  <si>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</si>
  <si>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</si>
  <si>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Egresos erogados con ingresos propios</t>
  </si>
  <si>
    <t>SUELDOS SINDICALIZADOS</t>
  </si>
  <si>
    <t>SOBRESUELDO VIDA CARA</t>
  </si>
  <si>
    <t>SUELDOS FUNCIONARIOS</t>
  </si>
  <si>
    <t>SUELDOS CONTRATO MANUAL</t>
  </si>
  <si>
    <t xml:space="preserve">SUELDOS EVENTUAL </t>
  </si>
  <si>
    <t>QUINQUENIOS POR ANTIGÜEDAD</t>
  </si>
  <si>
    <t>PRIMA VACACIONAL</t>
  </si>
  <si>
    <t>PRIMA DOMINICAL</t>
  </si>
  <si>
    <t>AGUINALDO</t>
  </si>
  <si>
    <t>HORAS EXTRAS</t>
  </si>
  <si>
    <t>COMPENSACIONES</t>
  </si>
  <si>
    <t>APORTACIONES ISSSTE CUOTA FEDERAL</t>
  </si>
  <si>
    <t>APORTACION ISSSPEG CUOTA GUERRERO</t>
  </si>
  <si>
    <t>CUOTA IMSS APORTACION EMPRESA</t>
  </si>
  <si>
    <t>SEGURO DE VIDA</t>
  </si>
  <si>
    <t>FINIQUITOS E INDEMNIZACIONES</t>
  </si>
  <si>
    <t>PERMISOS ECONOMICOS</t>
  </si>
  <si>
    <t>VACACIONES</t>
  </si>
  <si>
    <t>I.S.R. FUNCIONARIOS</t>
  </si>
  <si>
    <t>I.S.R. EMPLEADOS</t>
  </si>
  <si>
    <t>DESPENSA</t>
  </si>
  <si>
    <t>GUARDERIA</t>
  </si>
  <si>
    <t>PRESTACIONES CONTRACTUALES (PS)</t>
  </si>
  <si>
    <t>BECAS DE ESTUDIO</t>
  </si>
  <si>
    <t>BONO DEL DÍA DEL BUROCRATA</t>
  </si>
  <si>
    <t>BONO DEL DÍA DE LA MADRE</t>
  </si>
  <si>
    <t>BONO DEL DÍA DEL PADRE</t>
  </si>
  <si>
    <t>PAQUETE ESCOLAR</t>
  </si>
  <si>
    <t>ESTIMULOS</t>
  </si>
  <si>
    <t>MATERIALES Y SUMINISTROS PARA OFICINA</t>
  </si>
  <si>
    <t>EQUIPOS MENORES DE OFICINA</t>
  </si>
  <si>
    <t>MATERIALES Y UTILES PARA ENGARGOLAR</t>
  </si>
  <si>
    <t>MATERIAL DE COMPUTO</t>
  </si>
  <si>
    <t>EQ. MENOR DE TECNO. INFORMACION Y COMUNI</t>
  </si>
  <si>
    <t>MATERIAL IMPRESO E INFORMACIÓN DIGITAL</t>
  </si>
  <si>
    <t>ASEO Y LIMPIEZA</t>
  </si>
  <si>
    <t>GAFETES Y CREDENCIALES</t>
  </si>
  <si>
    <t>PRODUCTOS ALIMENTICIOS</t>
  </si>
  <si>
    <t>PRODUCTOS MINERALES NO METALICOS</t>
  </si>
  <si>
    <t>CEMENTO Y PRODUCTOS DE CONCRETO</t>
  </si>
  <si>
    <t>CAL, YESO Y PRODUCTOS DE YESO</t>
  </si>
  <si>
    <t>MADERA Y PRODUCTOS DE MADERA</t>
  </si>
  <si>
    <t>MATERIAL ELECTRICO</t>
  </si>
  <si>
    <t>OTROS MATS. Y ARTS. DE CONSTUCC. Y REP.</t>
  </si>
  <si>
    <t>FERTILIZANTES, PESTICIDAS Y OTROS</t>
  </si>
  <si>
    <t>MEDICAMENTOS</t>
  </si>
  <si>
    <t>MATERIAL MEDICO</t>
  </si>
  <si>
    <t>MATERIAL DENTAL Y DE LABORATORIO</t>
  </si>
  <si>
    <t>FIBRAS SINTÈTICA, HULES Y DERIV</t>
  </si>
  <si>
    <t>CLORO GAS</t>
  </si>
  <si>
    <t>COVEFLOCK POLIMERO P/AGUA</t>
  </si>
  <si>
    <t>DIVERSOS MATERIALES QUIMICOS</t>
  </si>
  <si>
    <t>COVEFLOCK POLIMERO P/LODO</t>
  </si>
  <si>
    <t>OXIGENO INDUSTRIAL Y ACETILENO</t>
  </si>
  <si>
    <t>COMBUSTIBLES</t>
  </si>
  <si>
    <t>LUBRICANTES</t>
  </si>
  <si>
    <t>UNIFORMES</t>
  </si>
  <si>
    <t>PRENDAS DE SEGURIDAD</t>
  </si>
  <si>
    <t>PRODUCTOS TEXTILES</t>
  </si>
  <si>
    <t>HERRAMIENTAS MENORES</t>
  </si>
  <si>
    <t>REFACC Y ACCESORIOS DE EDIFICIOS</t>
  </si>
  <si>
    <t>REFACC Y ACCS DE MOBILIARIO Y EQUIPO DE ADMON</t>
  </si>
  <si>
    <t>REFACC Y ACCS DE EQPO DE COMPUTO</t>
  </si>
  <si>
    <t>NEUMATICOS</t>
  </si>
  <si>
    <t>REFACC Y ACCESORIOS DE EQPO DE TRANSPORTE</t>
  </si>
  <si>
    <t>REFACC. Y ACCES. MENORES PARA MAQUINARIA</t>
  </si>
  <si>
    <t>REFACCIONES Y ACCESORIOS MENORES OTROS BIENES MUEBLES</t>
  </si>
  <si>
    <t>TELEFONOS</t>
  </si>
  <si>
    <t>TELEFONIA CELULAR</t>
  </si>
  <si>
    <t>INTERNET</t>
  </si>
  <si>
    <t>CORREOS</t>
  </si>
  <si>
    <t>ARRENDAMIENTO DE INMUEBLES</t>
  </si>
  <si>
    <t>RENTA DE MAQUINARIA</t>
  </si>
  <si>
    <t>RENTA DE PIPAS</t>
  </si>
  <si>
    <t>ARRENDAMIENTO DE CAJEROS AUTOMATICOS</t>
  </si>
  <si>
    <t>SERVIDOR VIRTUAL</t>
  </si>
  <si>
    <t>OTROS ARRENDAMIENTOS</t>
  </si>
  <si>
    <t>SERVS. LEGALES, DE CONTABILIDAD,AUDITORI</t>
  </si>
  <si>
    <t xml:space="preserve">ESTUDIOS Y PROYECTOS  PARA OBRA </t>
  </si>
  <si>
    <t xml:space="preserve">ESTUDIOS Y PROYECTOS PARA AGUAS RESIDUALES </t>
  </si>
  <si>
    <t>SERVICIO DE CONSULTORIA</t>
  </si>
  <si>
    <t>CAPACITACION A SERVIDORES PUBLICOS</t>
  </si>
  <si>
    <t>SERVICIOS DE APOYO ADMINISTRATIVO, FOTOCOPIADO</t>
  </si>
  <si>
    <t>ACTUALIZACIÓN DE MANUALES Y PROCEDIMIENT</t>
  </si>
  <si>
    <t>SERVICIOS MEDICOS</t>
  </si>
  <si>
    <t>COMISIONES BANCARIAS</t>
  </si>
  <si>
    <t>TRASLADO DE VALORES</t>
  </si>
  <si>
    <t>SEGUROS Y FIANZAS</t>
  </si>
  <si>
    <t>SERVICIOS DE GRÚA</t>
  </si>
  <si>
    <t>MANTENIMIENTO Y REPARACION DE EDIFICIOS</t>
  </si>
  <si>
    <t xml:space="preserve">MANTENIMIENTO Y REPARACION DE EQUIPO DE OFICINA </t>
  </si>
  <si>
    <t>MANTTO Y REP. DE EQ DE COMPUTO</t>
  </si>
  <si>
    <t>INSTALACION, REPARACION Y MANTENIMIENTO DE EQUIPO E INSTRUMENTO MEDICO Y DE LABORATORIO</t>
  </si>
  <si>
    <t xml:space="preserve">MANTO Y REPARACION DE EQUIPO DE TRANSPORTE </t>
  </si>
  <si>
    <t>MANTO Y REPARACION DE EQPO. INGENIERIA</t>
  </si>
  <si>
    <t>MANTO Y REP DE MAQ Y EQPO D CONSTRUCCION</t>
  </si>
  <si>
    <t>MANTO Y REPARACION DE HERRAMIENTAS</t>
  </si>
  <si>
    <t>MANTTO Y REP DE SIST DE CAPTACION  Y CONDUCCION</t>
  </si>
  <si>
    <t>MANTTO. Y REP. DE EQUIPO ELECTRICO</t>
  </si>
  <si>
    <t>PAGO DE DEDUCIBLES DE SEGUROS</t>
  </si>
  <si>
    <t>FUMIGACION Y DESINFECTANTES</t>
  </si>
  <si>
    <t>DIFUSION POR RADIO, TV Y OTROS MED GUBERNAMENTAL</t>
  </si>
  <si>
    <t>DIF. POR RADIO Y TV P/PROMOVER VTA SERV</t>
  </si>
  <si>
    <t>SUSCRIPCIONES Y CUOTAS</t>
  </si>
  <si>
    <t xml:space="preserve">PASAJES AÈREOS </t>
  </si>
  <si>
    <t>PASAJES LOCALES</t>
  </si>
  <si>
    <t>PEAJES LOCALES</t>
  </si>
  <si>
    <t>PASAJES FORANEOS (AUTOBUS)</t>
  </si>
  <si>
    <t>PEAJE FORANEOS</t>
  </si>
  <si>
    <t>PASAJES EN EL EXTRANJERO</t>
  </si>
  <si>
    <t xml:space="preserve">ALIMENTACION </t>
  </si>
  <si>
    <t>HOSPEDAJE</t>
  </si>
  <si>
    <t>HOSPEDAJE EN EL EXTRANJERO</t>
  </si>
  <si>
    <t>PENSIONES Y ESTACIONAMIENTO</t>
  </si>
  <si>
    <t>PARA FUNERALES</t>
  </si>
  <si>
    <t>DERECHO POR USO Y APROV DE AGUAS NAC.</t>
  </si>
  <si>
    <t>TENENCIAS Y PLACAS</t>
  </si>
  <si>
    <t>TRAM. DE PRORROGA DE TITULO DE CONCESION</t>
  </si>
  <si>
    <t>SENTENCIAS Y RESOLUCIONES POR AUTORIDAD</t>
  </si>
  <si>
    <t>MULTAS Y RECARGOS</t>
  </si>
  <si>
    <t>ACTUALIZACION</t>
  </si>
  <si>
    <t>INTERESES MORATORIOS</t>
  </si>
  <si>
    <t>INDEMNIZACIONES POR DAÑOS A TERCEROS</t>
  </si>
  <si>
    <t>PERDIDA POR ROBO</t>
  </si>
  <si>
    <t>15% PRO-TURISMO</t>
  </si>
  <si>
    <t>15% ECOLOGIA</t>
  </si>
  <si>
    <t>2% S/ NOMINAS</t>
  </si>
  <si>
    <t>15% EDUCACION Y ASISTENCIA SOCIAL</t>
  </si>
  <si>
    <t>OTROS SERVICIOS GENERALES</t>
  </si>
  <si>
    <t>AYUDAS DIVERSAS</t>
  </si>
  <si>
    <t>MOBILIARIO Y EQUIPO DE COMPUTO</t>
  </si>
  <si>
    <t>PROYECTORES</t>
  </si>
  <si>
    <t>AUTOMOVILES Y CAMIONES</t>
  </si>
  <si>
    <t>CARROCERIAS Y REMOLQUES</t>
  </si>
  <si>
    <t>MAQUINARIA Y EQUIPO INDUSTRIAL</t>
  </si>
  <si>
    <t>SIST. DE AIRE Y ACOND. Y CALEFACCION</t>
  </si>
  <si>
    <t>EQUIPO DE COMUNICACIÓN Y RADIO</t>
  </si>
  <si>
    <t>HERRAMIENTAS</t>
  </si>
  <si>
    <t>Totales:</t>
  </si>
  <si>
    <t>La variacion  es mínima del presupuesto de egresos modificado con relación a los egresos devengados.</t>
  </si>
  <si>
    <t>FORMATO IP-11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</si>
</sst>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0" fontId="2" fillId="0" borderId="0" xfId="3" applyFont="1"/>
    <xf numFmtId="0" fontId="8" fillId="2" borderId="13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  <xf numFmtId="0" fontId="8" fillId="0" borderId="15" xfId="5" applyFont="1" applyFill="1" applyBorder="1" applyAlignment="1">
      <alignment horizontal="left" vertical="top" wrapText="1"/>
    </xf>
    <xf numFmtId="44" fontId="8" fillId="0" borderId="16" xfId="7" applyFont="1" applyFill="1" applyBorder="1" applyAlignment="1">
      <alignment horizontal="right" vertical="top" wrapText="1"/>
    </xf>
    <xf numFmtId="4" fontId="8" fillId="0" borderId="16" xfId="8" applyNumberFormat="1" applyFont="1" applyFill="1" applyBorder="1" applyAlignment="1">
      <alignment horizontal="right" vertical="top" wrapText="1"/>
    </xf>
    <xf numFmtId="4" fontId="8" fillId="0" borderId="16" xfId="5" applyNumberFormat="1" applyFont="1" applyFill="1" applyBorder="1" applyAlignment="1">
      <alignment horizontal="right" vertical="top" wrapText="1"/>
    </xf>
    <xf numFmtId="2" fontId="8" fillId="0" borderId="17" xfId="5" applyNumberFormat="1" applyFont="1" applyFill="1" applyBorder="1" applyAlignment="1">
      <alignment horizontal="right" vertical="top" wrapText="1"/>
    </xf>
    <xf numFmtId="0" fontId="10" fillId="0" borderId="15" xfId="5" applyFont="1" applyFill="1" applyBorder="1" applyAlignment="1">
      <alignment horizontal="left" vertical="top" wrapText="1"/>
    </xf>
    <xf numFmtId="44" fontId="8" fillId="0" borderId="18" xfId="7" applyFont="1" applyFill="1" applyBorder="1" applyAlignment="1">
      <alignment horizontal="right" vertical="top" wrapText="1"/>
    </xf>
    <xf numFmtId="4" fontId="8" fillId="0" borderId="18" xfId="8" applyNumberFormat="1" applyFont="1" applyFill="1" applyBorder="1" applyAlignment="1">
      <alignment horizontal="right" vertical="top" wrapText="1"/>
    </xf>
    <xf numFmtId="4" fontId="8" fillId="0" borderId="18" xfId="5" applyNumberFormat="1" applyFont="1" applyFill="1" applyBorder="1" applyAlignment="1">
      <alignment horizontal="right" vertical="top" wrapText="1"/>
    </xf>
    <xf numFmtId="2" fontId="8" fillId="0" borderId="19" xfId="5" applyNumberFormat="1" applyFont="1" applyFill="1" applyBorder="1" applyAlignment="1">
      <alignment horizontal="right" vertical="top" wrapText="1"/>
    </xf>
    <xf numFmtId="9" fontId="8" fillId="0" borderId="20" xfId="2" applyFont="1" applyFill="1" applyBorder="1" applyAlignment="1">
      <alignment horizontal="center" vertical="top" wrapText="1"/>
    </xf>
    <xf numFmtId="9" fontId="8" fillId="0" borderId="18" xfId="2" applyFont="1" applyFill="1" applyBorder="1" applyAlignment="1">
      <alignment horizontal="center" vertical="top" wrapText="1"/>
    </xf>
    <xf numFmtId="9" fontId="8" fillId="0" borderId="21" xfId="2" applyFont="1" applyFill="1" applyBorder="1" applyAlignment="1">
      <alignment horizontal="center" vertical="top" wrapText="1"/>
    </xf>
    <xf numFmtId="44" fontId="10" fillId="0" borderId="18" xfId="7" applyFont="1" applyFill="1" applyBorder="1" applyAlignment="1">
      <alignment horizontal="right" vertical="top" wrapText="1"/>
    </xf>
    <xf numFmtId="4" fontId="10" fillId="0" borderId="18" xfId="5" applyNumberFormat="1" applyFont="1" applyFill="1" applyBorder="1" applyAlignment="1">
      <alignment horizontal="right" vertical="top" wrapText="1"/>
    </xf>
    <xf numFmtId="9" fontId="10" fillId="0" borderId="19" xfId="2" applyFont="1" applyFill="1" applyBorder="1" applyAlignment="1">
      <alignment horizontal="center" vertical="top" wrapText="1"/>
    </xf>
    <xf numFmtId="0" fontId="2" fillId="0" borderId="0" xfId="3" applyFont="1" applyFill="1"/>
    <xf numFmtId="9" fontId="10" fillId="0" borderId="18" xfId="2" applyFont="1" applyFill="1" applyBorder="1" applyAlignment="1">
      <alignment horizontal="center" vertical="top" wrapText="1"/>
    </xf>
    <xf numFmtId="0" fontId="8" fillId="0" borderId="22" xfId="5" applyFont="1" applyFill="1" applyBorder="1" applyAlignment="1">
      <alignment horizontal="left" vertical="top" wrapText="1"/>
    </xf>
    <xf numFmtId="0" fontId="3" fillId="0" borderId="22" xfId="5" applyFont="1" applyFill="1" applyBorder="1" applyAlignment="1">
      <alignment horizontal="left" vertical="top" wrapText="1"/>
    </xf>
    <xf numFmtId="0" fontId="10" fillId="0" borderId="22" xfId="5" applyFont="1" applyFill="1" applyBorder="1" applyAlignment="1">
      <alignment horizontal="left" vertical="top" wrapText="1"/>
    </xf>
    <xf numFmtId="4" fontId="10" fillId="0" borderId="20" xfId="5" applyNumberFormat="1" applyFont="1" applyFill="1" applyBorder="1" applyAlignment="1">
      <alignment horizontal="right" vertical="top" wrapText="1"/>
    </xf>
    <xf numFmtId="4" fontId="10" fillId="0" borderId="20" xfId="8" applyNumberFormat="1" applyFont="1" applyFill="1" applyBorder="1" applyAlignment="1">
      <alignment horizontal="right" vertical="top" wrapText="1"/>
    </xf>
    <xf numFmtId="2" fontId="10" fillId="0" borderId="21" xfId="5" applyNumberFormat="1" applyFont="1" applyFill="1" applyBorder="1" applyAlignment="1">
      <alignment horizontal="right" vertical="top" wrapText="1"/>
    </xf>
    <xf numFmtId="43" fontId="8" fillId="0" borderId="20" xfId="1" applyFont="1" applyFill="1" applyBorder="1" applyAlignment="1">
      <alignment horizontal="right" vertical="top" wrapText="1"/>
    </xf>
    <xf numFmtId="4" fontId="8" fillId="0" borderId="20" xfId="5" applyNumberFormat="1" applyFont="1" applyFill="1" applyBorder="1" applyAlignment="1">
      <alignment horizontal="right" vertical="top" wrapText="1"/>
    </xf>
    <xf numFmtId="43" fontId="10" fillId="0" borderId="23" xfId="1" applyFont="1" applyFill="1" applyBorder="1" applyAlignment="1">
      <alignment horizontal="right" vertical="top" wrapText="1"/>
    </xf>
    <xf numFmtId="9" fontId="10" fillId="0" borderId="23" xfId="2" applyFont="1" applyFill="1" applyBorder="1" applyAlignment="1">
      <alignment horizontal="center" vertical="top" wrapText="1"/>
    </xf>
    <xf numFmtId="4" fontId="10" fillId="0" borderId="23" xfId="5" applyNumberFormat="1" applyFont="1" applyFill="1" applyBorder="1" applyAlignment="1">
      <alignment horizontal="right" vertical="top" wrapText="1"/>
    </xf>
    <xf numFmtId="9" fontId="10" fillId="0" borderId="19" xfId="2" applyFont="1" applyFill="1" applyBorder="1" applyAlignment="1">
      <alignment horizontal="center" vertical="center" wrapText="1"/>
    </xf>
    <xf numFmtId="43" fontId="10" fillId="0" borderId="20" xfId="1" applyFont="1" applyFill="1" applyBorder="1" applyAlignment="1">
      <alignment horizontal="right" vertical="top" wrapText="1"/>
    </xf>
    <xf numFmtId="9" fontId="10" fillId="0" borderId="20" xfId="2" applyFont="1" applyFill="1" applyBorder="1" applyAlignment="1">
      <alignment horizontal="center" vertical="top" wrapText="1"/>
    </xf>
    <xf numFmtId="4" fontId="10" fillId="0" borderId="24" xfId="5" applyNumberFormat="1" applyFont="1" applyFill="1" applyBorder="1" applyAlignment="1">
      <alignment horizontal="right" vertical="top" wrapText="1"/>
    </xf>
    <xf numFmtId="9" fontId="10" fillId="0" borderId="25" xfId="2" applyFont="1" applyFill="1" applyBorder="1" applyAlignment="1">
      <alignment horizontal="center" vertical="center" wrapText="1"/>
    </xf>
    <xf numFmtId="9" fontId="10" fillId="0" borderId="21" xfId="2" applyFont="1" applyFill="1" applyBorder="1" applyAlignment="1">
      <alignment horizontal="center" vertical="center" wrapText="1"/>
    </xf>
    <xf numFmtId="9" fontId="10" fillId="0" borderId="26" xfId="2" applyFont="1" applyFill="1" applyBorder="1" applyAlignment="1">
      <alignment horizontal="center" vertical="center" wrapText="1"/>
    </xf>
    <xf numFmtId="4" fontId="10" fillId="0" borderId="27" xfId="5" applyNumberFormat="1" applyFont="1" applyFill="1" applyBorder="1" applyAlignment="1">
      <alignment horizontal="right" vertical="top" wrapText="1"/>
    </xf>
    <xf numFmtId="9" fontId="10" fillId="0" borderId="28" xfId="2" applyFont="1" applyFill="1" applyBorder="1" applyAlignment="1">
      <alignment horizontal="center" vertical="top" wrapText="1"/>
    </xf>
    <xf numFmtId="4" fontId="10" fillId="0" borderId="29" xfId="5" applyNumberFormat="1" applyFont="1" applyFill="1" applyBorder="1" applyAlignment="1">
      <alignment horizontal="right" vertical="top" wrapText="1"/>
    </xf>
    <xf numFmtId="9" fontId="10" fillId="0" borderId="30" xfId="2" applyFont="1" applyFill="1" applyBorder="1" applyAlignment="1">
      <alignment horizontal="center" vertical="center" wrapText="1"/>
    </xf>
    <xf numFmtId="0" fontId="8" fillId="0" borderId="31" xfId="5" applyFont="1" applyFill="1" applyBorder="1" applyAlignment="1">
      <alignment horizontal="center" vertical="center" wrapText="1"/>
    </xf>
    <xf numFmtId="44" fontId="8" fillId="0" borderId="32" xfId="7" applyFont="1" applyFill="1" applyBorder="1" applyAlignment="1">
      <alignment horizontal="right" vertical="top" wrapText="1"/>
    </xf>
    <xf numFmtId="9" fontId="8" fillId="0" borderId="32" xfId="2" applyFont="1" applyFill="1" applyBorder="1" applyAlignment="1">
      <alignment horizontal="center" vertical="top" wrapText="1"/>
    </xf>
    <xf numFmtId="9" fontId="8" fillId="0" borderId="33" xfId="2" applyFont="1" applyFill="1" applyBorder="1" applyAlignment="1">
      <alignment horizontal="center" vertical="top" wrapText="1"/>
    </xf>
    <xf numFmtId="0" fontId="2" fillId="0" borderId="0" xfId="3" applyFont="1" applyAlignment="1">
      <alignment horizontal="left"/>
    </xf>
    <xf numFmtId="0" fontId="8" fillId="0" borderId="0" xfId="5" applyFont="1" applyFill="1" applyBorder="1" applyAlignment="1">
      <alignment horizontal="left" vertical="top" wrapText="1"/>
    </xf>
    <xf numFmtId="44" fontId="8" fillId="0" borderId="0" xfId="7" applyFont="1" applyFill="1" applyBorder="1" applyAlignment="1">
      <alignment horizontal="left" vertical="top" wrapText="1"/>
    </xf>
    <xf numFmtId="4" fontId="8" fillId="0" borderId="0" xfId="5" applyNumberFormat="1" applyFont="1" applyFill="1" applyBorder="1" applyAlignment="1">
      <alignment horizontal="left" vertical="top" wrapText="1"/>
    </xf>
    <xf numFmtId="0" fontId="10" fillId="0" borderId="0" xfId="9" applyFont="1" applyBorder="1" applyAlignment="1">
      <alignment horizontal="center"/>
    </xf>
    <xf numFmtId="0" fontId="10" fillId="0" borderId="0" xfId="9" applyFont="1" applyBorder="1"/>
    <xf numFmtId="0" fontId="3" fillId="0" borderId="0" xfId="9" applyFont="1"/>
    <xf numFmtId="0" fontId="10" fillId="0" borderId="0" xfId="3" applyFont="1" applyBorder="1"/>
    <xf numFmtId="0" fontId="2" fillId="0" borderId="0" xfId="3" applyFont="1" applyBorder="1"/>
    <xf numFmtId="4" fontId="2" fillId="0" borderId="0" xfId="3" applyNumberFormat="1" applyFont="1" applyBorder="1"/>
    <xf numFmtId="43" fontId="2" fillId="0" borderId="0" xfId="1" applyFont="1" applyBorder="1"/>
    <xf numFmtId="43" fontId="2" fillId="0" borderId="0" xfId="3" applyNumberFormat="1" applyFont="1" applyBorder="1"/>
    <xf numFmtId="44" fontId="2" fillId="0" borderId="0" xfId="3" applyNumberFormat="1" applyFont="1" applyBorder="1"/>
    <xf numFmtId="43" fontId="10" fillId="0" borderId="23" xfId="1" applyFont="1" applyFill="1" applyBorder="1" applyAlignment="1">
      <alignment horizontal="right" vertical="center" wrapText="1"/>
    </xf>
    <xf numFmtId="9" fontId="10" fillId="0" borderId="23" xfId="2" applyFont="1" applyFill="1" applyBorder="1" applyAlignment="1">
      <alignment horizontal="center" vertical="center" wrapText="1"/>
    </xf>
    <xf numFmtId="4" fontId="10" fillId="0" borderId="23" xfId="5" applyNumberFormat="1" applyFont="1" applyFill="1" applyBorder="1" applyAlignment="1">
      <alignment horizontal="right" vertical="center" wrapText="1"/>
    </xf>
    <xf numFmtId="4" fontId="10" fillId="0" borderId="20" xfId="5" applyNumberFormat="1" applyFont="1" applyFill="1" applyBorder="1" applyAlignment="1">
      <alignment horizontal="right" vertical="center" wrapText="1"/>
    </xf>
    <xf numFmtId="43" fontId="10" fillId="0" borderId="18" xfId="1" quotePrefix="1" applyFont="1" applyFill="1" applyBorder="1" applyAlignment="1">
      <alignment horizontal="right" vertical="top" wrapText="1"/>
    </xf>
    <xf numFmtId="43" fontId="10" fillId="0" borderId="18" xfId="1" applyFont="1" applyFill="1" applyBorder="1" applyAlignment="1">
      <alignment horizontal="right" vertical="top" wrapText="1"/>
    </xf>
    <xf numFmtId="43" fontId="8" fillId="0" borderId="18" xfId="1" applyFont="1" applyFill="1" applyBorder="1" applyAlignment="1">
      <alignment horizontal="center" vertical="top" wrapText="1"/>
    </xf>
    <xf numFmtId="43" fontId="10" fillId="0" borderId="18" xfId="1" applyFont="1" applyFill="1" applyBorder="1" applyAlignment="1">
      <alignment horizontal="center" vertical="top" wrapText="1"/>
    </xf>
    <xf numFmtId="164" fontId="10" fillId="0" borderId="18" xfId="1" applyNumberFormat="1" applyFont="1" applyFill="1" applyBorder="1" applyAlignment="1">
      <alignment horizontal="right" vertical="top" wrapText="1"/>
    </xf>
    <xf numFmtId="0" fontId="10" fillId="0" borderId="34" xfId="5" applyFont="1" applyFill="1" applyBorder="1" applyAlignment="1">
      <alignment horizontal="center" vertical="top" wrapText="1"/>
    </xf>
    <xf numFmtId="44" fontId="10" fillId="0" borderId="35" xfId="7" applyFont="1" applyFill="1" applyBorder="1" applyAlignment="1">
      <alignment horizontal="right" vertical="top" wrapText="1"/>
    </xf>
    <xf numFmtId="4" fontId="10" fillId="0" borderId="35" xfId="5" applyNumberFormat="1" applyFont="1" applyFill="1" applyBorder="1" applyAlignment="1">
      <alignment horizontal="right" vertical="top" wrapText="1"/>
    </xf>
    <xf numFmtId="4" fontId="10" fillId="0" borderId="36" xfId="5" applyNumberFormat="1" applyFont="1" applyFill="1" applyBorder="1" applyAlignment="1">
      <alignment horizontal="right" vertical="top" wrapText="1"/>
    </xf>
    <xf numFmtId="4" fontId="8" fillId="0" borderId="37" xfId="5" applyNumberFormat="1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left" vertical="top" wrapText="1"/>
    </xf>
    <xf numFmtId="0" fontId="8" fillId="0" borderId="38" xfId="5" applyFont="1" applyFill="1" applyBorder="1" applyAlignment="1">
      <alignment horizontal="left" vertical="top" wrapText="1"/>
    </xf>
    <xf numFmtId="0" fontId="10" fillId="0" borderId="39" xfId="5" applyFont="1" applyFill="1" applyBorder="1" applyAlignment="1">
      <alignment horizontal="left" vertical="top" wrapText="1"/>
    </xf>
    <xf numFmtId="0" fontId="10" fillId="0" borderId="40" xfId="5" applyFont="1" applyFill="1" applyBorder="1" applyAlignment="1">
      <alignment horizontal="left" vertical="top" wrapText="1"/>
    </xf>
    <xf numFmtId="0" fontId="10" fillId="0" borderId="41" xfId="5" applyFont="1" applyFill="1" applyBorder="1" applyAlignment="1">
      <alignment horizontal="left" vertical="top" wrapText="1"/>
    </xf>
    <xf numFmtId="0" fontId="11" fillId="0" borderId="1" xfId="4" applyFont="1" applyBorder="1" applyAlignment="1">
      <alignment horizontal="right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/>
    </xf>
    <xf numFmtId="0" fontId="5" fillId="2" borderId="5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 vertical="center"/>
    </xf>
    <xf numFmtId="0" fontId="5" fillId="2" borderId="6" xfId="5" applyFont="1" applyFill="1" applyBorder="1" applyAlignment="1">
      <alignment horizontal="center" vertical="center"/>
    </xf>
    <xf numFmtId="0" fontId="6" fillId="2" borderId="7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6" fillId="2" borderId="8" xfId="5" applyFont="1" applyFill="1" applyBorder="1" applyAlignment="1">
      <alignment horizontal="center" vertical="center"/>
    </xf>
    <xf numFmtId="0" fontId="7" fillId="0" borderId="5" xfId="6" applyFont="1" applyBorder="1" applyAlignment="1">
      <alignment horizontal="left" vertical="center" wrapText="1"/>
    </xf>
    <xf numFmtId="0" fontId="7" fillId="0" borderId="0" xfId="6" applyFont="1" applyBorder="1" applyAlignment="1">
      <alignment horizontal="left" vertical="center" wrapText="1"/>
    </xf>
    <xf numFmtId="0" fontId="7" fillId="0" borderId="6" xfId="6" applyFont="1" applyBorder="1" applyAlignment="1">
      <alignment horizontal="left" vertical="center" wrapText="1"/>
    </xf>
    <xf numFmtId="0" fontId="8" fillId="2" borderId="9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horizontal="center" vertical="center" wrapText="1"/>
    </xf>
    <xf numFmtId="0" fontId="8" fillId="2" borderId="10" xfId="5" applyFont="1" applyFill="1" applyBorder="1" applyAlignment="1">
      <alignment horizontal="center" vertical="center" wrapText="1"/>
    </xf>
    <xf numFmtId="0" fontId="8" fillId="2" borderId="11" xfId="5" applyFont="1" applyFill="1" applyBorder="1" applyAlignment="1">
      <alignment horizontal="center" vertical="center" wrapText="1"/>
    </xf>
  </cellXfs>
  <cellStyles count="10">
    <cellStyle name="Millares" xfId="1" builtinId="3"/>
    <cellStyle name="Moneda 2 2" xfId="7" xr:uid="{00000000-0005-0000-0000-000001000000}"/>
    <cellStyle name="Normal" xfId="0" builtinId="0"/>
    <cellStyle name="Normal 2 2" xfId="5" xr:uid="{00000000-0005-0000-0000-000003000000}"/>
    <cellStyle name="Normal 6 4" xfId="3" xr:uid="{00000000-0005-0000-0000-000004000000}"/>
    <cellStyle name="Normal 6 4 2 2" xfId="4" xr:uid="{00000000-0005-0000-0000-000005000000}"/>
    <cellStyle name="Normal 7 2 2 2" xfId="6" xr:uid="{00000000-0005-0000-0000-000006000000}"/>
    <cellStyle name="Normal_Formatos aspecto Financiero 2 2" xfId="9" xr:uid="{00000000-0005-0000-0000-000007000000}"/>
    <cellStyle name="Porcentaje" xfId="2" builtinId="5"/>
    <cellStyle name="Porcentual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203</xdr:row>
      <xdr:rowOff>152400</xdr:rowOff>
    </xdr:from>
    <xdr:to>
      <xdr:col>1</xdr:col>
      <xdr:colOff>314325</xdr:colOff>
      <xdr:row>214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285750" y="40833675"/>
          <a:ext cx="2857500" cy="1933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644810</xdr:colOff>
      <xdr:row>203</xdr:row>
      <xdr:rowOff>85725</xdr:rowOff>
    </xdr:from>
    <xdr:to>
      <xdr:col>5</xdr:col>
      <xdr:colOff>380105</xdr:colOff>
      <xdr:row>210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4588160" y="40767000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  <xdr:twoCellAnchor>
    <xdr:from>
      <xdr:col>0</xdr:col>
      <xdr:colOff>447675</xdr:colOff>
      <xdr:row>213</xdr:row>
      <xdr:rowOff>0</xdr:rowOff>
    </xdr:from>
    <xdr:to>
      <xdr:col>1</xdr:col>
      <xdr:colOff>247650</xdr:colOff>
      <xdr:row>219</xdr:row>
      <xdr:rowOff>47624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447675" y="42500550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149918</xdr:colOff>
      <xdr:row>213</xdr:row>
      <xdr:rowOff>41415</xdr:rowOff>
    </xdr:from>
    <xdr:to>
      <xdr:col>5</xdr:col>
      <xdr:colOff>759519</xdr:colOff>
      <xdr:row>218</xdr:row>
      <xdr:rowOff>155715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4093268" y="42541965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1"/>
  <sheetViews>
    <sheetView tabSelected="1" topLeftCell="A199" workbookViewId="0">
      <selection activeCell="K12" sqref="K12"/>
    </sheetView>
  </sheetViews>
  <sheetFormatPr baseColWidth="10" defaultRowHeight="15" x14ac:dyDescent="0.25"/>
  <cols>
    <col min="1" max="1" width="42.42578125" style="1" customWidth="1"/>
    <col min="2" max="2" width="16.7109375" style="1" customWidth="1"/>
    <col min="3" max="3" width="9.7109375" style="1" customWidth="1"/>
    <col min="4" max="4" width="15.7109375" style="1" customWidth="1"/>
    <col min="5" max="5" width="10.42578125" style="1" customWidth="1"/>
    <col min="6" max="6" width="16.7109375" style="1" customWidth="1"/>
    <col min="7" max="7" width="11.140625" style="1" customWidth="1"/>
    <col min="8" max="160" width="11.42578125" style="1"/>
    <col min="161" max="161" width="45.42578125" style="1" customWidth="1"/>
    <col min="162" max="162" width="23.42578125" style="1" customWidth="1"/>
    <col min="163" max="163" width="15.28515625" style="1" customWidth="1"/>
    <col min="164" max="164" width="21.28515625" style="1" customWidth="1"/>
    <col min="165" max="165" width="12.140625" style="1" customWidth="1"/>
    <col min="166" max="166" width="21.140625" style="1" customWidth="1"/>
    <col min="167" max="167" width="16.28515625" style="1" customWidth="1"/>
    <col min="168" max="168" width="9.5703125" style="1" customWidth="1"/>
    <col min="169" max="416" width="11.42578125" style="1"/>
    <col min="417" max="417" width="45.42578125" style="1" customWidth="1"/>
    <col min="418" max="418" width="23.42578125" style="1" customWidth="1"/>
    <col min="419" max="419" width="15.28515625" style="1" customWidth="1"/>
    <col min="420" max="420" width="21.28515625" style="1" customWidth="1"/>
    <col min="421" max="421" width="12.140625" style="1" customWidth="1"/>
    <col min="422" max="422" width="21.140625" style="1" customWidth="1"/>
    <col min="423" max="423" width="16.28515625" style="1" customWidth="1"/>
    <col min="424" max="424" width="9.5703125" style="1" customWidth="1"/>
    <col min="425" max="672" width="11.42578125" style="1"/>
    <col min="673" max="673" width="45.42578125" style="1" customWidth="1"/>
    <col min="674" max="674" width="23.42578125" style="1" customWidth="1"/>
    <col min="675" max="675" width="15.28515625" style="1" customWidth="1"/>
    <col min="676" max="676" width="21.28515625" style="1" customWidth="1"/>
    <col min="677" max="677" width="12.140625" style="1" customWidth="1"/>
    <col min="678" max="678" width="21.140625" style="1" customWidth="1"/>
    <col min="679" max="679" width="16.28515625" style="1" customWidth="1"/>
    <col min="680" max="680" width="9.5703125" style="1" customWidth="1"/>
    <col min="681" max="928" width="11.42578125" style="1"/>
    <col min="929" max="929" width="45.42578125" style="1" customWidth="1"/>
    <col min="930" max="930" width="23.42578125" style="1" customWidth="1"/>
    <col min="931" max="931" width="15.28515625" style="1" customWidth="1"/>
    <col min="932" max="932" width="21.28515625" style="1" customWidth="1"/>
    <col min="933" max="933" width="12.140625" style="1" customWidth="1"/>
    <col min="934" max="934" width="21.140625" style="1" customWidth="1"/>
    <col min="935" max="935" width="16.28515625" style="1" customWidth="1"/>
    <col min="936" max="936" width="9.5703125" style="1" customWidth="1"/>
    <col min="937" max="1184" width="11.42578125" style="1"/>
    <col min="1185" max="1185" width="45.42578125" style="1" customWidth="1"/>
    <col min="1186" max="1186" width="23.42578125" style="1" customWidth="1"/>
    <col min="1187" max="1187" width="15.28515625" style="1" customWidth="1"/>
    <col min="1188" max="1188" width="21.28515625" style="1" customWidth="1"/>
    <col min="1189" max="1189" width="12.140625" style="1" customWidth="1"/>
    <col min="1190" max="1190" width="21.140625" style="1" customWidth="1"/>
    <col min="1191" max="1191" width="16.28515625" style="1" customWidth="1"/>
    <col min="1192" max="1192" width="9.5703125" style="1" customWidth="1"/>
    <col min="1193" max="1440" width="11.42578125" style="1"/>
    <col min="1441" max="1441" width="45.42578125" style="1" customWidth="1"/>
    <col min="1442" max="1442" width="23.42578125" style="1" customWidth="1"/>
    <col min="1443" max="1443" width="15.28515625" style="1" customWidth="1"/>
    <col min="1444" max="1444" width="21.28515625" style="1" customWidth="1"/>
    <col min="1445" max="1445" width="12.140625" style="1" customWidth="1"/>
    <col min="1446" max="1446" width="21.140625" style="1" customWidth="1"/>
    <col min="1447" max="1447" width="16.28515625" style="1" customWidth="1"/>
    <col min="1448" max="1448" width="9.5703125" style="1" customWidth="1"/>
    <col min="1449" max="1696" width="11.42578125" style="1"/>
    <col min="1697" max="1697" width="45.42578125" style="1" customWidth="1"/>
    <col min="1698" max="1698" width="23.42578125" style="1" customWidth="1"/>
    <col min="1699" max="1699" width="15.28515625" style="1" customWidth="1"/>
    <col min="1700" max="1700" width="21.28515625" style="1" customWidth="1"/>
    <col min="1701" max="1701" width="12.140625" style="1" customWidth="1"/>
    <col min="1702" max="1702" width="21.140625" style="1" customWidth="1"/>
    <col min="1703" max="1703" width="16.28515625" style="1" customWidth="1"/>
    <col min="1704" max="1704" width="9.5703125" style="1" customWidth="1"/>
    <col min="1705" max="1952" width="11.42578125" style="1"/>
    <col min="1953" max="1953" width="45.42578125" style="1" customWidth="1"/>
    <col min="1954" max="1954" width="23.42578125" style="1" customWidth="1"/>
    <col min="1955" max="1955" width="15.28515625" style="1" customWidth="1"/>
    <col min="1956" max="1956" width="21.28515625" style="1" customWidth="1"/>
    <col min="1957" max="1957" width="12.140625" style="1" customWidth="1"/>
    <col min="1958" max="1958" width="21.140625" style="1" customWidth="1"/>
    <col min="1959" max="1959" width="16.28515625" style="1" customWidth="1"/>
    <col min="1960" max="1960" width="9.5703125" style="1" customWidth="1"/>
    <col min="1961" max="2208" width="11.42578125" style="1"/>
    <col min="2209" max="2209" width="45.42578125" style="1" customWidth="1"/>
    <col min="2210" max="2210" width="23.42578125" style="1" customWidth="1"/>
    <col min="2211" max="2211" width="15.28515625" style="1" customWidth="1"/>
    <col min="2212" max="2212" width="21.28515625" style="1" customWidth="1"/>
    <col min="2213" max="2213" width="12.140625" style="1" customWidth="1"/>
    <col min="2214" max="2214" width="21.140625" style="1" customWidth="1"/>
    <col min="2215" max="2215" width="16.28515625" style="1" customWidth="1"/>
    <col min="2216" max="2216" width="9.5703125" style="1" customWidth="1"/>
    <col min="2217" max="2464" width="11.42578125" style="1"/>
    <col min="2465" max="2465" width="45.42578125" style="1" customWidth="1"/>
    <col min="2466" max="2466" width="23.42578125" style="1" customWidth="1"/>
    <col min="2467" max="2467" width="15.28515625" style="1" customWidth="1"/>
    <col min="2468" max="2468" width="21.28515625" style="1" customWidth="1"/>
    <col min="2469" max="2469" width="12.140625" style="1" customWidth="1"/>
    <col min="2470" max="2470" width="21.140625" style="1" customWidth="1"/>
    <col min="2471" max="2471" width="16.28515625" style="1" customWidth="1"/>
    <col min="2472" max="2472" width="9.5703125" style="1" customWidth="1"/>
    <col min="2473" max="2720" width="11.42578125" style="1"/>
    <col min="2721" max="2721" width="45.42578125" style="1" customWidth="1"/>
    <col min="2722" max="2722" width="23.42578125" style="1" customWidth="1"/>
    <col min="2723" max="2723" width="15.28515625" style="1" customWidth="1"/>
    <col min="2724" max="2724" width="21.28515625" style="1" customWidth="1"/>
    <col min="2725" max="2725" width="12.140625" style="1" customWidth="1"/>
    <col min="2726" max="2726" width="21.140625" style="1" customWidth="1"/>
    <col min="2727" max="2727" width="16.28515625" style="1" customWidth="1"/>
    <col min="2728" max="2728" width="9.5703125" style="1" customWidth="1"/>
    <col min="2729" max="2976" width="11.42578125" style="1"/>
    <col min="2977" max="2977" width="45.42578125" style="1" customWidth="1"/>
    <col min="2978" max="2978" width="23.42578125" style="1" customWidth="1"/>
    <col min="2979" max="2979" width="15.28515625" style="1" customWidth="1"/>
    <col min="2980" max="2980" width="21.28515625" style="1" customWidth="1"/>
    <col min="2981" max="2981" width="12.140625" style="1" customWidth="1"/>
    <col min="2982" max="2982" width="21.140625" style="1" customWidth="1"/>
    <col min="2983" max="2983" width="16.28515625" style="1" customWidth="1"/>
    <col min="2984" max="2984" width="9.5703125" style="1" customWidth="1"/>
    <col min="2985" max="3232" width="11.42578125" style="1"/>
    <col min="3233" max="3233" width="45.42578125" style="1" customWidth="1"/>
    <col min="3234" max="3234" width="23.42578125" style="1" customWidth="1"/>
    <col min="3235" max="3235" width="15.28515625" style="1" customWidth="1"/>
    <col min="3236" max="3236" width="21.28515625" style="1" customWidth="1"/>
    <col min="3237" max="3237" width="12.140625" style="1" customWidth="1"/>
    <col min="3238" max="3238" width="21.140625" style="1" customWidth="1"/>
    <col min="3239" max="3239" width="16.28515625" style="1" customWidth="1"/>
    <col min="3240" max="3240" width="9.5703125" style="1" customWidth="1"/>
    <col min="3241" max="3488" width="11.42578125" style="1"/>
    <col min="3489" max="3489" width="45.42578125" style="1" customWidth="1"/>
    <col min="3490" max="3490" width="23.42578125" style="1" customWidth="1"/>
    <col min="3491" max="3491" width="15.28515625" style="1" customWidth="1"/>
    <col min="3492" max="3492" width="21.28515625" style="1" customWidth="1"/>
    <col min="3493" max="3493" width="12.140625" style="1" customWidth="1"/>
    <col min="3494" max="3494" width="21.140625" style="1" customWidth="1"/>
    <col min="3495" max="3495" width="16.28515625" style="1" customWidth="1"/>
    <col min="3496" max="3496" width="9.5703125" style="1" customWidth="1"/>
    <col min="3497" max="3744" width="11.42578125" style="1"/>
    <col min="3745" max="3745" width="45.42578125" style="1" customWidth="1"/>
    <col min="3746" max="3746" width="23.42578125" style="1" customWidth="1"/>
    <col min="3747" max="3747" width="15.28515625" style="1" customWidth="1"/>
    <col min="3748" max="3748" width="21.28515625" style="1" customWidth="1"/>
    <col min="3749" max="3749" width="12.140625" style="1" customWidth="1"/>
    <col min="3750" max="3750" width="21.140625" style="1" customWidth="1"/>
    <col min="3751" max="3751" width="16.28515625" style="1" customWidth="1"/>
    <col min="3752" max="3752" width="9.5703125" style="1" customWidth="1"/>
    <col min="3753" max="4000" width="11.42578125" style="1"/>
    <col min="4001" max="4001" width="45.42578125" style="1" customWidth="1"/>
    <col min="4002" max="4002" width="23.42578125" style="1" customWidth="1"/>
    <col min="4003" max="4003" width="15.28515625" style="1" customWidth="1"/>
    <col min="4004" max="4004" width="21.28515625" style="1" customWidth="1"/>
    <col min="4005" max="4005" width="12.140625" style="1" customWidth="1"/>
    <col min="4006" max="4006" width="21.140625" style="1" customWidth="1"/>
    <col min="4007" max="4007" width="16.28515625" style="1" customWidth="1"/>
    <col min="4008" max="4008" width="9.5703125" style="1" customWidth="1"/>
    <col min="4009" max="4256" width="11.42578125" style="1"/>
    <col min="4257" max="4257" width="45.42578125" style="1" customWidth="1"/>
    <col min="4258" max="4258" width="23.42578125" style="1" customWidth="1"/>
    <col min="4259" max="4259" width="15.28515625" style="1" customWidth="1"/>
    <col min="4260" max="4260" width="21.28515625" style="1" customWidth="1"/>
    <col min="4261" max="4261" width="12.140625" style="1" customWidth="1"/>
    <col min="4262" max="4262" width="21.140625" style="1" customWidth="1"/>
    <col min="4263" max="4263" width="16.28515625" style="1" customWidth="1"/>
    <col min="4264" max="4264" width="9.5703125" style="1" customWidth="1"/>
    <col min="4265" max="4512" width="11.42578125" style="1"/>
    <col min="4513" max="4513" width="45.42578125" style="1" customWidth="1"/>
    <col min="4514" max="4514" width="23.42578125" style="1" customWidth="1"/>
    <col min="4515" max="4515" width="15.28515625" style="1" customWidth="1"/>
    <col min="4516" max="4516" width="21.28515625" style="1" customWidth="1"/>
    <col min="4517" max="4517" width="12.140625" style="1" customWidth="1"/>
    <col min="4518" max="4518" width="21.140625" style="1" customWidth="1"/>
    <col min="4519" max="4519" width="16.28515625" style="1" customWidth="1"/>
    <col min="4520" max="4520" width="9.5703125" style="1" customWidth="1"/>
    <col min="4521" max="4768" width="11.42578125" style="1"/>
    <col min="4769" max="4769" width="45.42578125" style="1" customWidth="1"/>
    <col min="4770" max="4770" width="23.42578125" style="1" customWidth="1"/>
    <col min="4771" max="4771" width="15.28515625" style="1" customWidth="1"/>
    <col min="4772" max="4772" width="21.28515625" style="1" customWidth="1"/>
    <col min="4773" max="4773" width="12.140625" style="1" customWidth="1"/>
    <col min="4774" max="4774" width="21.140625" style="1" customWidth="1"/>
    <col min="4775" max="4775" width="16.28515625" style="1" customWidth="1"/>
    <col min="4776" max="4776" width="9.5703125" style="1" customWidth="1"/>
    <col min="4777" max="5024" width="11.42578125" style="1"/>
    <col min="5025" max="5025" width="45.42578125" style="1" customWidth="1"/>
    <col min="5026" max="5026" width="23.42578125" style="1" customWidth="1"/>
    <col min="5027" max="5027" width="15.28515625" style="1" customWidth="1"/>
    <col min="5028" max="5028" width="21.28515625" style="1" customWidth="1"/>
    <col min="5029" max="5029" width="12.140625" style="1" customWidth="1"/>
    <col min="5030" max="5030" width="21.140625" style="1" customWidth="1"/>
    <col min="5031" max="5031" width="16.28515625" style="1" customWidth="1"/>
    <col min="5032" max="5032" width="9.5703125" style="1" customWidth="1"/>
    <col min="5033" max="5280" width="11.42578125" style="1"/>
    <col min="5281" max="5281" width="45.42578125" style="1" customWidth="1"/>
    <col min="5282" max="5282" width="23.42578125" style="1" customWidth="1"/>
    <col min="5283" max="5283" width="15.28515625" style="1" customWidth="1"/>
    <col min="5284" max="5284" width="21.28515625" style="1" customWidth="1"/>
    <col min="5285" max="5285" width="12.140625" style="1" customWidth="1"/>
    <col min="5286" max="5286" width="21.140625" style="1" customWidth="1"/>
    <col min="5287" max="5287" width="16.28515625" style="1" customWidth="1"/>
    <col min="5288" max="5288" width="9.5703125" style="1" customWidth="1"/>
    <col min="5289" max="5536" width="11.42578125" style="1"/>
    <col min="5537" max="5537" width="45.42578125" style="1" customWidth="1"/>
    <col min="5538" max="5538" width="23.42578125" style="1" customWidth="1"/>
    <col min="5539" max="5539" width="15.28515625" style="1" customWidth="1"/>
    <col min="5540" max="5540" width="21.28515625" style="1" customWidth="1"/>
    <col min="5541" max="5541" width="12.140625" style="1" customWidth="1"/>
    <col min="5542" max="5542" width="21.140625" style="1" customWidth="1"/>
    <col min="5543" max="5543" width="16.28515625" style="1" customWidth="1"/>
    <col min="5544" max="5544" width="9.5703125" style="1" customWidth="1"/>
    <col min="5545" max="5792" width="11.42578125" style="1"/>
    <col min="5793" max="5793" width="45.42578125" style="1" customWidth="1"/>
    <col min="5794" max="5794" width="23.42578125" style="1" customWidth="1"/>
    <col min="5795" max="5795" width="15.28515625" style="1" customWidth="1"/>
    <col min="5796" max="5796" width="21.28515625" style="1" customWidth="1"/>
    <col min="5797" max="5797" width="12.140625" style="1" customWidth="1"/>
    <col min="5798" max="5798" width="21.140625" style="1" customWidth="1"/>
    <col min="5799" max="5799" width="16.28515625" style="1" customWidth="1"/>
    <col min="5800" max="5800" width="9.5703125" style="1" customWidth="1"/>
    <col min="5801" max="6048" width="11.42578125" style="1"/>
    <col min="6049" max="6049" width="45.42578125" style="1" customWidth="1"/>
    <col min="6050" max="6050" width="23.42578125" style="1" customWidth="1"/>
    <col min="6051" max="6051" width="15.28515625" style="1" customWidth="1"/>
    <col min="6052" max="6052" width="21.28515625" style="1" customWidth="1"/>
    <col min="6053" max="6053" width="12.140625" style="1" customWidth="1"/>
    <col min="6054" max="6054" width="21.140625" style="1" customWidth="1"/>
    <col min="6055" max="6055" width="16.28515625" style="1" customWidth="1"/>
    <col min="6056" max="6056" width="9.5703125" style="1" customWidth="1"/>
    <col min="6057" max="6304" width="11.42578125" style="1"/>
    <col min="6305" max="6305" width="45.42578125" style="1" customWidth="1"/>
    <col min="6306" max="6306" width="23.42578125" style="1" customWidth="1"/>
    <col min="6307" max="6307" width="15.28515625" style="1" customWidth="1"/>
    <col min="6308" max="6308" width="21.28515625" style="1" customWidth="1"/>
    <col min="6309" max="6309" width="12.140625" style="1" customWidth="1"/>
    <col min="6310" max="6310" width="21.140625" style="1" customWidth="1"/>
    <col min="6311" max="6311" width="16.28515625" style="1" customWidth="1"/>
    <col min="6312" max="6312" width="9.5703125" style="1" customWidth="1"/>
    <col min="6313" max="6560" width="11.42578125" style="1"/>
    <col min="6561" max="6561" width="45.42578125" style="1" customWidth="1"/>
    <col min="6562" max="6562" width="23.42578125" style="1" customWidth="1"/>
    <col min="6563" max="6563" width="15.28515625" style="1" customWidth="1"/>
    <col min="6564" max="6564" width="21.28515625" style="1" customWidth="1"/>
    <col min="6565" max="6565" width="12.140625" style="1" customWidth="1"/>
    <col min="6566" max="6566" width="21.140625" style="1" customWidth="1"/>
    <col min="6567" max="6567" width="16.28515625" style="1" customWidth="1"/>
    <col min="6568" max="6568" width="9.5703125" style="1" customWidth="1"/>
    <col min="6569" max="6816" width="11.42578125" style="1"/>
    <col min="6817" max="6817" width="45.42578125" style="1" customWidth="1"/>
    <col min="6818" max="6818" width="23.42578125" style="1" customWidth="1"/>
    <col min="6819" max="6819" width="15.28515625" style="1" customWidth="1"/>
    <col min="6820" max="6820" width="21.28515625" style="1" customWidth="1"/>
    <col min="6821" max="6821" width="12.140625" style="1" customWidth="1"/>
    <col min="6822" max="6822" width="21.140625" style="1" customWidth="1"/>
    <col min="6823" max="6823" width="16.28515625" style="1" customWidth="1"/>
    <col min="6824" max="6824" width="9.5703125" style="1" customWidth="1"/>
    <col min="6825" max="7072" width="11.42578125" style="1"/>
    <col min="7073" max="7073" width="45.42578125" style="1" customWidth="1"/>
    <col min="7074" max="7074" width="23.42578125" style="1" customWidth="1"/>
    <col min="7075" max="7075" width="15.28515625" style="1" customWidth="1"/>
    <col min="7076" max="7076" width="21.28515625" style="1" customWidth="1"/>
    <col min="7077" max="7077" width="12.140625" style="1" customWidth="1"/>
    <col min="7078" max="7078" width="21.140625" style="1" customWidth="1"/>
    <col min="7079" max="7079" width="16.28515625" style="1" customWidth="1"/>
    <col min="7080" max="7080" width="9.5703125" style="1" customWidth="1"/>
    <col min="7081" max="7328" width="11.42578125" style="1"/>
    <col min="7329" max="7329" width="45.42578125" style="1" customWidth="1"/>
    <col min="7330" max="7330" width="23.42578125" style="1" customWidth="1"/>
    <col min="7331" max="7331" width="15.28515625" style="1" customWidth="1"/>
    <col min="7332" max="7332" width="21.28515625" style="1" customWidth="1"/>
    <col min="7333" max="7333" width="12.140625" style="1" customWidth="1"/>
    <col min="7334" max="7334" width="21.140625" style="1" customWidth="1"/>
    <col min="7335" max="7335" width="16.28515625" style="1" customWidth="1"/>
    <col min="7336" max="7336" width="9.5703125" style="1" customWidth="1"/>
    <col min="7337" max="7584" width="11.42578125" style="1"/>
    <col min="7585" max="7585" width="45.42578125" style="1" customWidth="1"/>
    <col min="7586" max="7586" width="23.42578125" style="1" customWidth="1"/>
    <col min="7587" max="7587" width="15.28515625" style="1" customWidth="1"/>
    <col min="7588" max="7588" width="21.28515625" style="1" customWidth="1"/>
    <col min="7589" max="7589" width="12.140625" style="1" customWidth="1"/>
    <col min="7590" max="7590" width="21.140625" style="1" customWidth="1"/>
    <col min="7591" max="7591" width="16.28515625" style="1" customWidth="1"/>
    <col min="7592" max="7592" width="9.5703125" style="1" customWidth="1"/>
    <col min="7593" max="7840" width="11.42578125" style="1"/>
    <col min="7841" max="7841" width="45.42578125" style="1" customWidth="1"/>
    <col min="7842" max="7842" width="23.42578125" style="1" customWidth="1"/>
    <col min="7843" max="7843" width="15.28515625" style="1" customWidth="1"/>
    <col min="7844" max="7844" width="21.28515625" style="1" customWidth="1"/>
    <col min="7845" max="7845" width="12.140625" style="1" customWidth="1"/>
    <col min="7846" max="7846" width="21.140625" style="1" customWidth="1"/>
    <col min="7847" max="7847" width="16.28515625" style="1" customWidth="1"/>
    <col min="7848" max="7848" width="9.5703125" style="1" customWidth="1"/>
    <col min="7849" max="8096" width="11.42578125" style="1"/>
    <col min="8097" max="8097" width="45.42578125" style="1" customWidth="1"/>
    <col min="8098" max="8098" width="23.42578125" style="1" customWidth="1"/>
    <col min="8099" max="8099" width="15.28515625" style="1" customWidth="1"/>
    <col min="8100" max="8100" width="21.28515625" style="1" customWidth="1"/>
    <col min="8101" max="8101" width="12.140625" style="1" customWidth="1"/>
    <col min="8102" max="8102" width="21.140625" style="1" customWidth="1"/>
    <col min="8103" max="8103" width="16.28515625" style="1" customWidth="1"/>
    <col min="8104" max="8104" width="9.5703125" style="1" customWidth="1"/>
    <col min="8105" max="8352" width="11.42578125" style="1"/>
    <col min="8353" max="8353" width="45.42578125" style="1" customWidth="1"/>
    <col min="8354" max="8354" width="23.42578125" style="1" customWidth="1"/>
    <col min="8355" max="8355" width="15.28515625" style="1" customWidth="1"/>
    <col min="8356" max="8356" width="21.28515625" style="1" customWidth="1"/>
    <col min="8357" max="8357" width="12.140625" style="1" customWidth="1"/>
    <col min="8358" max="8358" width="21.140625" style="1" customWidth="1"/>
    <col min="8359" max="8359" width="16.28515625" style="1" customWidth="1"/>
    <col min="8360" max="8360" width="9.5703125" style="1" customWidth="1"/>
    <col min="8361" max="8608" width="11.42578125" style="1"/>
    <col min="8609" max="8609" width="45.42578125" style="1" customWidth="1"/>
    <col min="8610" max="8610" width="23.42578125" style="1" customWidth="1"/>
    <col min="8611" max="8611" width="15.28515625" style="1" customWidth="1"/>
    <col min="8612" max="8612" width="21.28515625" style="1" customWidth="1"/>
    <col min="8613" max="8613" width="12.140625" style="1" customWidth="1"/>
    <col min="8614" max="8614" width="21.140625" style="1" customWidth="1"/>
    <col min="8615" max="8615" width="16.28515625" style="1" customWidth="1"/>
    <col min="8616" max="8616" width="9.5703125" style="1" customWidth="1"/>
    <col min="8617" max="8864" width="11.42578125" style="1"/>
    <col min="8865" max="8865" width="45.42578125" style="1" customWidth="1"/>
    <col min="8866" max="8866" width="23.42578125" style="1" customWidth="1"/>
    <col min="8867" max="8867" width="15.28515625" style="1" customWidth="1"/>
    <col min="8868" max="8868" width="21.28515625" style="1" customWidth="1"/>
    <col min="8869" max="8869" width="12.140625" style="1" customWidth="1"/>
    <col min="8870" max="8870" width="21.140625" style="1" customWidth="1"/>
    <col min="8871" max="8871" width="16.28515625" style="1" customWidth="1"/>
    <col min="8872" max="8872" width="9.5703125" style="1" customWidth="1"/>
    <col min="8873" max="9120" width="11.42578125" style="1"/>
    <col min="9121" max="9121" width="45.42578125" style="1" customWidth="1"/>
    <col min="9122" max="9122" width="23.42578125" style="1" customWidth="1"/>
    <col min="9123" max="9123" width="15.28515625" style="1" customWidth="1"/>
    <col min="9124" max="9124" width="21.28515625" style="1" customWidth="1"/>
    <col min="9125" max="9125" width="12.140625" style="1" customWidth="1"/>
    <col min="9126" max="9126" width="21.140625" style="1" customWidth="1"/>
    <col min="9127" max="9127" width="16.28515625" style="1" customWidth="1"/>
    <col min="9128" max="9128" width="9.5703125" style="1" customWidth="1"/>
    <col min="9129" max="9376" width="11.42578125" style="1"/>
    <col min="9377" max="9377" width="45.42578125" style="1" customWidth="1"/>
    <col min="9378" max="9378" width="23.42578125" style="1" customWidth="1"/>
    <col min="9379" max="9379" width="15.28515625" style="1" customWidth="1"/>
    <col min="9380" max="9380" width="21.28515625" style="1" customWidth="1"/>
    <col min="9381" max="9381" width="12.140625" style="1" customWidth="1"/>
    <col min="9382" max="9382" width="21.140625" style="1" customWidth="1"/>
    <col min="9383" max="9383" width="16.28515625" style="1" customWidth="1"/>
    <col min="9384" max="9384" width="9.5703125" style="1" customWidth="1"/>
    <col min="9385" max="9632" width="11.42578125" style="1"/>
    <col min="9633" max="9633" width="45.42578125" style="1" customWidth="1"/>
    <col min="9634" max="9634" width="23.42578125" style="1" customWidth="1"/>
    <col min="9635" max="9635" width="15.28515625" style="1" customWidth="1"/>
    <col min="9636" max="9636" width="21.28515625" style="1" customWidth="1"/>
    <col min="9637" max="9637" width="12.140625" style="1" customWidth="1"/>
    <col min="9638" max="9638" width="21.140625" style="1" customWidth="1"/>
    <col min="9639" max="9639" width="16.28515625" style="1" customWidth="1"/>
    <col min="9640" max="9640" width="9.5703125" style="1" customWidth="1"/>
    <col min="9641" max="9888" width="11.42578125" style="1"/>
    <col min="9889" max="9889" width="45.42578125" style="1" customWidth="1"/>
    <col min="9890" max="9890" width="23.42578125" style="1" customWidth="1"/>
    <col min="9891" max="9891" width="15.28515625" style="1" customWidth="1"/>
    <col min="9892" max="9892" width="21.28515625" style="1" customWidth="1"/>
    <col min="9893" max="9893" width="12.140625" style="1" customWidth="1"/>
    <col min="9894" max="9894" width="21.140625" style="1" customWidth="1"/>
    <col min="9895" max="9895" width="16.28515625" style="1" customWidth="1"/>
    <col min="9896" max="9896" width="9.5703125" style="1" customWidth="1"/>
    <col min="9897" max="10144" width="11.42578125" style="1"/>
    <col min="10145" max="10145" width="45.42578125" style="1" customWidth="1"/>
    <col min="10146" max="10146" width="23.42578125" style="1" customWidth="1"/>
    <col min="10147" max="10147" width="15.28515625" style="1" customWidth="1"/>
    <col min="10148" max="10148" width="21.28515625" style="1" customWidth="1"/>
    <col min="10149" max="10149" width="12.140625" style="1" customWidth="1"/>
    <col min="10150" max="10150" width="21.140625" style="1" customWidth="1"/>
    <col min="10151" max="10151" width="16.28515625" style="1" customWidth="1"/>
    <col min="10152" max="10152" width="9.5703125" style="1" customWidth="1"/>
    <col min="10153" max="10400" width="11.42578125" style="1"/>
    <col min="10401" max="10401" width="45.42578125" style="1" customWidth="1"/>
    <col min="10402" max="10402" width="23.42578125" style="1" customWidth="1"/>
    <col min="10403" max="10403" width="15.28515625" style="1" customWidth="1"/>
    <col min="10404" max="10404" width="21.28515625" style="1" customWidth="1"/>
    <col min="10405" max="10405" width="12.140625" style="1" customWidth="1"/>
    <col min="10406" max="10406" width="21.140625" style="1" customWidth="1"/>
    <col min="10407" max="10407" width="16.28515625" style="1" customWidth="1"/>
    <col min="10408" max="10408" width="9.5703125" style="1" customWidth="1"/>
    <col min="10409" max="10656" width="11.42578125" style="1"/>
    <col min="10657" max="10657" width="45.42578125" style="1" customWidth="1"/>
    <col min="10658" max="10658" width="23.42578125" style="1" customWidth="1"/>
    <col min="10659" max="10659" width="15.28515625" style="1" customWidth="1"/>
    <col min="10660" max="10660" width="21.28515625" style="1" customWidth="1"/>
    <col min="10661" max="10661" width="12.140625" style="1" customWidth="1"/>
    <col min="10662" max="10662" width="21.140625" style="1" customWidth="1"/>
    <col min="10663" max="10663" width="16.28515625" style="1" customWidth="1"/>
    <col min="10664" max="10664" width="9.5703125" style="1" customWidth="1"/>
    <col min="10665" max="10912" width="11.42578125" style="1"/>
    <col min="10913" max="10913" width="45.42578125" style="1" customWidth="1"/>
    <col min="10914" max="10914" width="23.42578125" style="1" customWidth="1"/>
    <col min="10915" max="10915" width="15.28515625" style="1" customWidth="1"/>
    <col min="10916" max="10916" width="21.28515625" style="1" customWidth="1"/>
    <col min="10917" max="10917" width="12.140625" style="1" customWidth="1"/>
    <col min="10918" max="10918" width="21.140625" style="1" customWidth="1"/>
    <col min="10919" max="10919" width="16.28515625" style="1" customWidth="1"/>
    <col min="10920" max="10920" width="9.5703125" style="1" customWidth="1"/>
    <col min="10921" max="11168" width="11.42578125" style="1"/>
    <col min="11169" max="11169" width="45.42578125" style="1" customWidth="1"/>
    <col min="11170" max="11170" width="23.42578125" style="1" customWidth="1"/>
    <col min="11171" max="11171" width="15.28515625" style="1" customWidth="1"/>
    <col min="11172" max="11172" width="21.28515625" style="1" customWidth="1"/>
    <col min="11173" max="11173" width="12.140625" style="1" customWidth="1"/>
    <col min="11174" max="11174" width="21.140625" style="1" customWidth="1"/>
    <col min="11175" max="11175" width="16.28515625" style="1" customWidth="1"/>
    <col min="11176" max="11176" width="9.5703125" style="1" customWidth="1"/>
    <col min="11177" max="11424" width="11.42578125" style="1"/>
    <col min="11425" max="11425" width="45.42578125" style="1" customWidth="1"/>
    <col min="11426" max="11426" width="23.42578125" style="1" customWidth="1"/>
    <col min="11427" max="11427" width="15.28515625" style="1" customWidth="1"/>
    <col min="11428" max="11428" width="21.28515625" style="1" customWidth="1"/>
    <col min="11429" max="11429" width="12.140625" style="1" customWidth="1"/>
    <col min="11430" max="11430" width="21.140625" style="1" customWidth="1"/>
    <col min="11431" max="11431" width="16.28515625" style="1" customWidth="1"/>
    <col min="11432" max="11432" width="9.5703125" style="1" customWidth="1"/>
    <col min="11433" max="11680" width="11.42578125" style="1"/>
    <col min="11681" max="11681" width="45.42578125" style="1" customWidth="1"/>
    <col min="11682" max="11682" width="23.42578125" style="1" customWidth="1"/>
    <col min="11683" max="11683" width="15.28515625" style="1" customWidth="1"/>
    <col min="11684" max="11684" width="21.28515625" style="1" customWidth="1"/>
    <col min="11685" max="11685" width="12.140625" style="1" customWidth="1"/>
    <col min="11686" max="11686" width="21.140625" style="1" customWidth="1"/>
    <col min="11687" max="11687" width="16.28515625" style="1" customWidth="1"/>
    <col min="11688" max="11688" width="9.5703125" style="1" customWidth="1"/>
    <col min="11689" max="11936" width="11.42578125" style="1"/>
    <col min="11937" max="11937" width="45.42578125" style="1" customWidth="1"/>
    <col min="11938" max="11938" width="23.42578125" style="1" customWidth="1"/>
    <col min="11939" max="11939" width="15.28515625" style="1" customWidth="1"/>
    <col min="11940" max="11940" width="21.28515625" style="1" customWidth="1"/>
    <col min="11941" max="11941" width="12.140625" style="1" customWidth="1"/>
    <col min="11942" max="11942" width="21.140625" style="1" customWidth="1"/>
    <col min="11943" max="11943" width="16.28515625" style="1" customWidth="1"/>
    <col min="11944" max="11944" width="9.5703125" style="1" customWidth="1"/>
    <col min="11945" max="12192" width="11.42578125" style="1"/>
    <col min="12193" max="12193" width="45.42578125" style="1" customWidth="1"/>
    <col min="12194" max="12194" width="23.42578125" style="1" customWidth="1"/>
    <col min="12195" max="12195" width="15.28515625" style="1" customWidth="1"/>
    <col min="12196" max="12196" width="21.28515625" style="1" customWidth="1"/>
    <col min="12197" max="12197" width="12.140625" style="1" customWidth="1"/>
    <col min="12198" max="12198" width="21.140625" style="1" customWidth="1"/>
    <col min="12199" max="12199" width="16.28515625" style="1" customWidth="1"/>
    <col min="12200" max="12200" width="9.5703125" style="1" customWidth="1"/>
    <col min="12201" max="12448" width="11.42578125" style="1"/>
    <col min="12449" max="12449" width="45.42578125" style="1" customWidth="1"/>
    <col min="12450" max="12450" width="23.42578125" style="1" customWidth="1"/>
    <col min="12451" max="12451" width="15.28515625" style="1" customWidth="1"/>
    <col min="12452" max="12452" width="21.28515625" style="1" customWidth="1"/>
    <col min="12453" max="12453" width="12.140625" style="1" customWidth="1"/>
    <col min="12454" max="12454" width="21.140625" style="1" customWidth="1"/>
    <col min="12455" max="12455" width="16.28515625" style="1" customWidth="1"/>
    <col min="12456" max="12456" width="9.5703125" style="1" customWidth="1"/>
    <col min="12457" max="12704" width="11.42578125" style="1"/>
    <col min="12705" max="12705" width="45.42578125" style="1" customWidth="1"/>
    <col min="12706" max="12706" width="23.42578125" style="1" customWidth="1"/>
    <col min="12707" max="12707" width="15.28515625" style="1" customWidth="1"/>
    <col min="12708" max="12708" width="21.28515625" style="1" customWidth="1"/>
    <col min="12709" max="12709" width="12.140625" style="1" customWidth="1"/>
    <col min="12710" max="12710" width="21.140625" style="1" customWidth="1"/>
    <col min="12711" max="12711" width="16.28515625" style="1" customWidth="1"/>
    <col min="12712" max="12712" width="9.5703125" style="1" customWidth="1"/>
    <col min="12713" max="12960" width="11.42578125" style="1"/>
    <col min="12961" max="12961" width="45.42578125" style="1" customWidth="1"/>
    <col min="12962" max="12962" width="23.42578125" style="1" customWidth="1"/>
    <col min="12963" max="12963" width="15.28515625" style="1" customWidth="1"/>
    <col min="12964" max="12964" width="21.28515625" style="1" customWidth="1"/>
    <col min="12965" max="12965" width="12.140625" style="1" customWidth="1"/>
    <col min="12966" max="12966" width="21.140625" style="1" customWidth="1"/>
    <col min="12967" max="12967" width="16.28515625" style="1" customWidth="1"/>
    <col min="12968" max="12968" width="9.5703125" style="1" customWidth="1"/>
    <col min="12969" max="13216" width="11.42578125" style="1"/>
    <col min="13217" max="13217" width="45.42578125" style="1" customWidth="1"/>
    <col min="13218" max="13218" width="23.42578125" style="1" customWidth="1"/>
    <col min="13219" max="13219" width="15.28515625" style="1" customWidth="1"/>
    <col min="13220" max="13220" width="21.28515625" style="1" customWidth="1"/>
    <col min="13221" max="13221" width="12.140625" style="1" customWidth="1"/>
    <col min="13222" max="13222" width="21.140625" style="1" customWidth="1"/>
    <col min="13223" max="13223" width="16.28515625" style="1" customWidth="1"/>
    <col min="13224" max="13224" width="9.5703125" style="1" customWidth="1"/>
    <col min="13225" max="13472" width="11.42578125" style="1"/>
    <col min="13473" max="13473" width="45.42578125" style="1" customWidth="1"/>
    <col min="13474" max="13474" width="23.42578125" style="1" customWidth="1"/>
    <col min="13475" max="13475" width="15.28515625" style="1" customWidth="1"/>
    <col min="13476" max="13476" width="21.28515625" style="1" customWidth="1"/>
    <col min="13477" max="13477" width="12.140625" style="1" customWidth="1"/>
    <col min="13478" max="13478" width="21.140625" style="1" customWidth="1"/>
    <col min="13479" max="13479" width="16.28515625" style="1" customWidth="1"/>
    <col min="13480" max="13480" width="9.5703125" style="1" customWidth="1"/>
    <col min="13481" max="13728" width="11.42578125" style="1"/>
    <col min="13729" max="13729" width="45.42578125" style="1" customWidth="1"/>
    <col min="13730" max="13730" width="23.42578125" style="1" customWidth="1"/>
    <col min="13731" max="13731" width="15.28515625" style="1" customWidth="1"/>
    <col min="13732" max="13732" width="21.28515625" style="1" customWidth="1"/>
    <col min="13733" max="13733" width="12.140625" style="1" customWidth="1"/>
    <col min="13734" max="13734" width="21.140625" style="1" customWidth="1"/>
    <col min="13735" max="13735" width="16.28515625" style="1" customWidth="1"/>
    <col min="13736" max="13736" width="9.5703125" style="1" customWidth="1"/>
    <col min="13737" max="13984" width="11.42578125" style="1"/>
    <col min="13985" max="13985" width="45.42578125" style="1" customWidth="1"/>
    <col min="13986" max="13986" width="23.42578125" style="1" customWidth="1"/>
    <col min="13987" max="13987" width="15.28515625" style="1" customWidth="1"/>
    <col min="13988" max="13988" width="21.28515625" style="1" customWidth="1"/>
    <col min="13989" max="13989" width="12.140625" style="1" customWidth="1"/>
    <col min="13990" max="13990" width="21.140625" style="1" customWidth="1"/>
    <col min="13991" max="13991" width="16.28515625" style="1" customWidth="1"/>
    <col min="13992" max="13992" width="9.5703125" style="1" customWidth="1"/>
    <col min="13993" max="14240" width="11.42578125" style="1"/>
    <col min="14241" max="14241" width="45.42578125" style="1" customWidth="1"/>
    <col min="14242" max="14242" width="23.42578125" style="1" customWidth="1"/>
    <col min="14243" max="14243" width="15.28515625" style="1" customWidth="1"/>
    <col min="14244" max="14244" width="21.28515625" style="1" customWidth="1"/>
    <col min="14245" max="14245" width="12.140625" style="1" customWidth="1"/>
    <col min="14246" max="14246" width="21.140625" style="1" customWidth="1"/>
    <col min="14247" max="14247" width="16.28515625" style="1" customWidth="1"/>
    <col min="14248" max="14248" width="9.5703125" style="1" customWidth="1"/>
    <col min="14249" max="14496" width="11.42578125" style="1"/>
    <col min="14497" max="14497" width="45.42578125" style="1" customWidth="1"/>
    <col min="14498" max="14498" width="23.42578125" style="1" customWidth="1"/>
    <col min="14499" max="14499" width="15.28515625" style="1" customWidth="1"/>
    <col min="14500" max="14500" width="21.28515625" style="1" customWidth="1"/>
    <col min="14501" max="14501" width="12.140625" style="1" customWidth="1"/>
    <col min="14502" max="14502" width="21.140625" style="1" customWidth="1"/>
    <col min="14503" max="14503" width="16.28515625" style="1" customWidth="1"/>
    <col min="14504" max="14504" width="9.5703125" style="1" customWidth="1"/>
    <col min="14505" max="14752" width="11.42578125" style="1"/>
    <col min="14753" max="14753" width="45.42578125" style="1" customWidth="1"/>
    <col min="14754" max="14754" width="23.42578125" style="1" customWidth="1"/>
    <col min="14755" max="14755" width="15.28515625" style="1" customWidth="1"/>
    <col min="14756" max="14756" width="21.28515625" style="1" customWidth="1"/>
    <col min="14757" max="14757" width="12.140625" style="1" customWidth="1"/>
    <col min="14758" max="14758" width="21.140625" style="1" customWidth="1"/>
    <col min="14759" max="14759" width="16.28515625" style="1" customWidth="1"/>
    <col min="14760" max="14760" width="9.5703125" style="1" customWidth="1"/>
    <col min="14761" max="15008" width="11.42578125" style="1"/>
    <col min="15009" max="15009" width="45.42578125" style="1" customWidth="1"/>
    <col min="15010" max="15010" width="23.42578125" style="1" customWidth="1"/>
    <col min="15011" max="15011" width="15.28515625" style="1" customWidth="1"/>
    <col min="15012" max="15012" width="21.28515625" style="1" customWidth="1"/>
    <col min="15013" max="15013" width="12.140625" style="1" customWidth="1"/>
    <col min="15014" max="15014" width="21.140625" style="1" customWidth="1"/>
    <col min="15015" max="15015" width="16.28515625" style="1" customWidth="1"/>
    <col min="15016" max="15016" width="9.5703125" style="1" customWidth="1"/>
    <col min="15017" max="15264" width="11.42578125" style="1"/>
    <col min="15265" max="15265" width="45.42578125" style="1" customWidth="1"/>
    <col min="15266" max="15266" width="23.42578125" style="1" customWidth="1"/>
    <col min="15267" max="15267" width="15.28515625" style="1" customWidth="1"/>
    <col min="15268" max="15268" width="21.28515625" style="1" customWidth="1"/>
    <col min="15269" max="15269" width="12.140625" style="1" customWidth="1"/>
    <col min="15270" max="15270" width="21.140625" style="1" customWidth="1"/>
    <col min="15271" max="15271" width="16.28515625" style="1" customWidth="1"/>
    <col min="15272" max="15272" width="9.5703125" style="1" customWidth="1"/>
    <col min="15273" max="15520" width="11.42578125" style="1"/>
    <col min="15521" max="15521" width="45.42578125" style="1" customWidth="1"/>
    <col min="15522" max="15522" width="23.42578125" style="1" customWidth="1"/>
    <col min="15523" max="15523" width="15.28515625" style="1" customWidth="1"/>
    <col min="15524" max="15524" width="21.28515625" style="1" customWidth="1"/>
    <col min="15525" max="15525" width="12.140625" style="1" customWidth="1"/>
    <col min="15526" max="15526" width="21.140625" style="1" customWidth="1"/>
    <col min="15527" max="15527" width="16.28515625" style="1" customWidth="1"/>
    <col min="15528" max="15528" width="9.5703125" style="1" customWidth="1"/>
    <col min="15529" max="15776" width="11.42578125" style="1"/>
    <col min="15777" max="15777" width="45.42578125" style="1" customWidth="1"/>
    <col min="15778" max="15778" width="23.42578125" style="1" customWidth="1"/>
    <col min="15779" max="15779" width="15.28515625" style="1" customWidth="1"/>
    <col min="15780" max="15780" width="21.28515625" style="1" customWidth="1"/>
    <col min="15781" max="15781" width="12.140625" style="1" customWidth="1"/>
    <col min="15782" max="15782" width="21.140625" style="1" customWidth="1"/>
    <col min="15783" max="15783" width="16.28515625" style="1" customWidth="1"/>
    <col min="15784" max="15784" width="9.5703125" style="1" customWidth="1"/>
    <col min="15785" max="16032" width="11.42578125" style="1"/>
    <col min="16033" max="16033" width="45.42578125" style="1" customWidth="1"/>
    <col min="16034" max="16034" width="23.42578125" style="1" customWidth="1"/>
    <col min="16035" max="16035" width="15.28515625" style="1" customWidth="1"/>
    <col min="16036" max="16036" width="21.28515625" style="1" customWidth="1"/>
    <col min="16037" max="16037" width="12.140625" style="1" customWidth="1"/>
    <col min="16038" max="16038" width="21.140625" style="1" customWidth="1"/>
    <col min="16039" max="16039" width="16.28515625" style="1" customWidth="1"/>
    <col min="16040" max="16040" width="9.5703125" style="1" customWidth="1"/>
    <col min="16041" max="16327" width="11.42578125" style="1"/>
    <col min="16328" max="16384" width="11" style="1" customWidth="1"/>
  </cols>
  <sheetData>
    <row r="1" spans="1:7" ht="21" customHeight="1" x14ac:dyDescent="0.25">
      <c r="F1" s="80" t="s">
        <v>188</v>
      </c>
      <c r="G1" s="80"/>
    </row>
    <row r="2" spans="1:7" ht="15.75" x14ac:dyDescent="0.25">
      <c r="A2" s="81" t="s">
        <v>0</v>
      </c>
      <c r="B2" s="82"/>
      <c r="C2" s="82"/>
      <c r="D2" s="82"/>
      <c r="E2" s="82"/>
      <c r="F2" s="82"/>
      <c r="G2" s="83"/>
    </row>
    <row r="3" spans="1:7" ht="23.25" customHeight="1" x14ac:dyDescent="0.25">
      <c r="A3" s="84" t="s">
        <v>1</v>
      </c>
      <c r="B3" s="85"/>
      <c r="C3" s="85"/>
      <c r="D3" s="85"/>
      <c r="E3" s="85"/>
      <c r="F3" s="85"/>
      <c r="G3" s="86"/>
    </row>
    <row r="4" spans="1:7" ht="16.5" x14ac:dyDescent="0.25">
      <c r="A4" s="87" t="s">
        <v>2</v>
      </c>
      <c r="B4" s="88"/>
      <c r="C4" s="88"/>
      <c r="D4" s="88"/>
      <c r="E4" s="88"/>
      <c r="F4" s="88"/>
      <c r="G4" s="89"/>
    </row>
    <row r="5" spans="1:7" ht="29.25" customHeight="1" thickBot="1" x14ac:dyDescent="0.3">
      <c r="A5" s="90" t="s">
        <v>3</v>
      </c>
      <c r="B5" s="91"/>
      <c r="C5" s="91"/>
      <c r="D5" s="91"/>
      <c r="E5" s="91"/>
      <c r="F5" s="91"/>
      <c r="G5" s="92"/>
    </row>
    <row r="6" spans="1:7" ht="25.5" customHeight="1" x14ac:dyDescent="0.25">
      <c r="A6" s="93" t="s">
        <v>4</v>
      </c>
      <c r="B6" s="95" t="s">
        <v>5</v>
      </c>
      <c r="C6" s="95"/>
      <c r="D6" s="95" t="s">
        <v>6</v>
      </c>
      <c r="E6" s="95"/>
      <c r="F6" s="96" t="s">
        <v>7</v>
      </c>
      <c r="G6" s="97"/>
    </row>
    <row r="7" spans="1:7" x14ac:dyDescent="0.25">
      <c r="A7" s="94"/>
      <c r="B7" s="2" t="s">
        <v>8</v>
      </c>
      <c r="C7" s="2" t="s">
        <v>9</v>
      </c>
      <c r="D7" s="2" t="s">
        <v>8</v>
      </c>
      <c r="E7" s="2" t="s">
        <v>9</v>
      </c>
      <c r="F7" s="2" t="s">
        <v>10</v>
      </c>
      <c r="G7" s="3" t="s">
        <v>11</v>
      </c>
    </row>
    <row r="8" spans="1:7" x14ac:dyDescent="0.25">
      <c r="A8" s="4" t="s">
        <v>12</v>
      </c>
      <c r="B8" s="5"/>
      <c r="C8" s="6"/>
      <c r="D8" s="5"/>
      <c r="E8" s="6"/>
      <c r="F8" s="7"/>
      <c r="G8" s="8"/>
    </row>
    <row r="9" spans="1:7" x14ac:dyDescent="0.25">
      <c r="A9" s="9" t="s">
        <v>13</v>
      </c>
      <c r="B9" s="10"/>
      <c r="C9" s="11"/>
      <c r="D9" s="10"/>
      <c r="E9" s="11"/>
      <c r="F9" s="12"/>
      <c r="G9" s="13"/>
    </row>
    <row r="10" spans="1:7" x14ac:dyDescent="0.25">
      <c r="A10" s="9" t="s">
        <v>14</v>
      </c>
      <c r="B10" s="10"/>
      <c r="C10" s="11"/>
      <c r="D10" s="10"/>
      <c r="E10" s="11"/>
      <c r="F10" s="12"/>
      <c r="G10" s="13"/>
    </row>
    <row r="11" spans="1:7" x14ac:dyDescent="0.25">
      <c r="A11" s="9" t="s">
        <v>15</v>
      </c>
      <c r="B11" s="10"/>
      <c r="C11" s="11"/>
      <c r="D11" s="10"/>
      <c r="E11" s="11"/>
      <c r="F11" s="12"/>
      <c r="G11" s="13"/>
    </row>
    <row r="12" spans="1:7" x14ac:dyDescent="0.25">
      <c r="A12" s="9" t="s">
        <v>16</v>
      </c>
      <c r="B12" s="10"/>
      <c r="C12" s="11"/>
      <c r="D12" s="10"/>
      <c r="E12" s="11"/>
      <c r="F12" s="12"/>
      <c r="G12" s="13"/>
    </row>
    <row r="13" spans="1:7" x14ac:dyDescent="0.25">
      <c r="A13" s="9" t="s">
        <v>17</v>
      </c>
      <c r="B13" s="10"/>
      <c r="C13" s="11"/>
      <c r="D13" s="10"/>
      <c r="E13" s="11"/>
      <c r="F13" s="12"/>
      <c r="G13" s="13"/>
    </row>
    <row r="14" spans="1:7" x14ac:dyDescent="0.25">
      <c r="A14" s="9" t="s">
        <v>18</v>
      </c>
      <c r="B14" s="10"/>
      <c r="C14" s="11"/>
      <c r="D14" s="10"/>
      <c r="E14" s="11"/>
      <c r="F14" s="12"/>
      <c r="G14" s="13"/>
    </row>
    <row r="15" spans="1:7" x14ac:dyDescent="0.25">
      <c r="A15" s="9" t="s">
        <v>19</v>
      </c>
      <c r="B15" s="10"/>
      <c r="C15" s="11"/>
      <c r="D15" s="10"/>
      <c r="E15" s="11"/>
      <c r="F15" s="12"/>
      <c r="G15" s="13"/>
    </row>
    <row r="16" spans="1:7" x14ac:dyDescent="0.25">
      <c r="A16" s="9"/>
      <c r="B16" s="10"/>
      <c r="C16" s="11"/>
      <c r="D16" s="10"/>
      <c r="E16" s="11"/>
      <c r="F16" s="12"/>
      <c r="G16" s="13"/>
    </row>
    <row r="17" spans="1:7" x14ac:dyDescent="0.25">
      <c r="A17" s="4" t="s">
        <v>20</v>
      </c>
      <c r="B17" s="10"/>
      <c r="C17" s="11"/>
      <c r="D17" s="10"/>
      <c r="E17" s="11"/>
      <c r="F17" s="12"/>
      <c r="G17" s="13"/>
    </row>
    <row r="18" spans="1:7" x14ac:dyDescent="0.25">
      <c r="A18" s="9" t="s">
        <v>21</v>
      </c>
      <c r="B18" s="10"/>
      <c r="C18" s="11"/>
      <c r="D18" s="10"/>
      <c r="E18" s="11"/>
      <c r="F18" s="12"/>
      <c r="G18" s="13"/>
    </row>
    <row r="19" spans="1:7" x14ac:dyDescent="0.25">
      <c r="A19" s="9" t="s">
        <v>22</v>
      </c>
      <c r="B19" s="10"/>
      <c r="C19" s="11"/>
      <c r="D19" s="10"/>
      <c r="E19" s="11"/>
      <c r="F19" s="12"/>
      <c r="G19" s="13"/>
    </row>
    <row r="20" spans="1:7" x14ac:dyDescent="0.25">
      <c r="A20" s="9" t="s">
        <v>23</v>
      </c>
      <c r="B20" s="10"/>
      <c r="C20" s="11"/>
      <c r="D20" s="10"/>
      <c r="E20" s="11"/>
      <c r="F20" s="12"/>
      <c r="G20" s="13"/>
    </row>
    <row r="21" spans="1:7" x14ac:dyDescent="0.25">
      <c r="A21" s="9" t="s">
        <v>24</v>
      </c>
      <c r="B21" s="10"/>
      <c r="C21" s="11"/>
      <c r="D21" s="10"/>
      <c r="E21" s="11"/>
      <c r="F21" s="12"/>
      <c r="G21" s="13"/>
    </row>
    <row r="22" spans="1:7" x14ac:dyDescent="0.25">
      <c r="A22" s="9" t="s">
        <v>19</v>
      </c>
      <c r="B22" s="10"/>
      <c r="C22" s="11"/>
      <c r="D22" s="10"/>
      <c r="E22" s="11"/>
      <c r="F22" s="12"/>
      <c r="G22" s="13"/>
    </row>
    <row r="23" spans="1:7" x14ac:dyDescent="0.25">
      <c r="A23" s="9"/>
      <c r="B23" s="10"/>
      <c r="C23" s="11"/>
      <c r="D23" s="10"/>
      <c r="E23" s="11"/>
      <c r="F23" s="12"/>
      <c r="G23" s="13"/>
    </row>
    <row r="24" spans="1:7" x14ac:dyDescent="0.25">
      <c r="A24" s="4" t="s">
        <v>25</v>
      </c>
      <c r="B24" s="10"/>
      <c r="C24" s="11"/>
      <c r="D24" s="10"/>
      <c r="E24" s="11"/>
      <c r="F24" s="12"/>
      <c r="G24" s="13"/>
    </row>
    <row r="25" spans="1:7" x14ac:dyDescent="0.25">
      <c r="A25" s="9" t="s">
        <v>26</v>
      </c>
      <c r="B25" s="10"/>
      <c r="C25" s="11"/>
      <c r="D25" s="10"/>
      <c r="E25" s="11"/>
      <c r="F25" s="12"/>
      <c r="G25" s="13"/>
    </row>
    <row r="26" spans="1:7" x14ac:dyDescent="0.25">
      <c r="A26" s="9" t="s">
        <v>27</v>
      </c>
      <c r="B26" s="10"/>
      <c r="C26" s="11"/>
      <c r="D26" s="10"/>
      <c r="E26" s="11"/>
      <c r="F26" s="12"/>
      <c r="G26" s="13"/>
    </row>
    <row r="27" spans="1:7" x14ac:dyDescent="0.25">
      <c r="A27" s="9"/>
      <c r="B27" s="10"/>
      <c r="C27" s="11"/>
      <c r="D27" s="10"/>
      <c r="E27" s="11"/>
      <c r="F27" s="12"/>
      <c r="G27" s="13"/>
    </row>
    <row r="28" spans="1:7" x14ac:dyDescent="0.25">
      <c r="A28" s="4" t="s">
        <v>28</v>
      </c>
      <c r="B28" s="10"/>
      <c r="C28" s="11"/>
      <c r="D28" s="10"/>
      <c r="E28" s="11"/>
      <c r="F28" s="12"/>
      <c r="G28" s="13"/>
    </row>
    <row r="29" spans="1:7" x14ac:dyDescent="0.25">
      <c r="A29" s="9" t="s">
        <v>29</v>
      </c>
      <c r="B29" s="10"/>
      <c r="C29" s="11"/>
      <c r="D29" s="10"/>
      <c r="E29" s="11"/>
      <c r="F29" s="12"/>
      <c r="G29" s="13"/>
    </row>
    <row r="30" spans="1:7" x14ac:dyDescent="0.25">
      <c r="A30" s="9" t="s">
        <v>30</v>
      </c>
      <c r="B30" s="10"/>
      <c r="C30" s="11"/>
      <c r="D30" s="10"/>
      <c r="E30" s="11"/>
      <c r="F30" s="12"/>
      <c r="G30" s="13"/>
    </row>
    <row r="31" spans="1:7" x14ac:dyDescent="0.25">
      <c r="A31" s="9"/>
      <c r="B31" s="10"/>
      <c r="C31" s="11"/>
      <c r="D31" s="10"/>
      <c r="E31" s="11"/>
      <c r="F31" s="12"/>
      <c r="G31" s="13"/>
    </row>
    <row r="32" spans="1:7" x14ac:dyDescent="0.25">
      <c r="A32" s="4" t="s">
        <v>31</v>
      </c>
      <c r="B32" s="10"/>
      <c r="C32" s="11"/>
      <c r="D32" s="10"/>
      <c r="E32" s="11"/>
      <c r="F32" s="12"/>
      <c r="G32" s="13"/>
    </row>
    <row r="33" spans="1:7" x14ac:dyDescent="0.25">
      <c r="A33" s="4"/>
      <c r="B33" s="10"/>
      <c r="C33" s="11"/>
      <c r="D33" s="10"/>
      <c r="E33" s="11"/>
      <c r="F33" s="12"/>
      <c r="G33" s="13"/>
    </row>
    <row r="34" spans="1:7" x14ac:dyDescent="0.25">
      <c r="A34" s="4" t="s">
        <v>32</v>
      </c>
      <c r="B34" s="10"/>
      <c r="C34" s="11"/>
      <c r="D34" s="10"/>
      <c r="E34" s="11"/>
      <c r="F34" s="12"/>
      <c r="G34" s="13"/>
    </row>
    <row r="35" spans="1:7" x14ac:dyDescent="0.25">
      <c r="A35" s="4"/>
      <c r="B35" s="10"/>
      <c r="C35" s="11"/>
      <c r="D35" s="10"/>
      <c r="E35" s="11"/>
      <c r="F35" s="12"/>
      <c r="G35" s="13"/>
    </row>
    <row r="36" spans="1:7" x14ac:dyDescent="0.25">
      <c r="A36" s="4" t="s">
        <v>33</v>
      </c>
      <c r="B36" s="10">
        <f>SUM(B37:B41)</f>
        <v>22138840.549999997</v>
      </c>
      <c r="C36" s="14">
        <f>+B36/B200</f>
        <v>2.5203854325562457E-2</v>
      </c>
      <c r="D36" s="10">
        <f>SUM(D37:D41)</f>
        <v>13680262.98</v>
      </c>
      <c r="E36" s="15">
        <f>+D36/D200</f>
        <v>1.5810407350914948E-2</v>
      </c>
      <c r="F36" s="10">
        <f>SUM(F37:F41)</f>
        <v>-8458577.5700000003</v>
      </c>
      <c r="G36" s="16">
        <f t="shared" ref="G36:G41" si="0">D36/B36-1</f>
        <v>-0.38206958268191682</v>
      </c>
    </row>
    <row r="37" spans="1:7" s="20" customFormat="1" x14ac:dyDescent="0.25">
      <c r="A37" s="9" t="s">
        <v>34</v>
      </c>
      <c r="B37" s="66">
        <v>3795567.97</v>
      </c>
      <c r="C37" s="67"/>
      <c r="D37" s="65" t="s">
        <v>35</v>
      </c>
      <c r="E37" s="67"/>
      <c r="F37" s="66">
        <f>D37-B37</f>
        <v>-3795567.97</v>
      </c>
      <c r="G37" s="19">
        <f t="shared" si="0"/>
        <v>-1</v>
      </c>
    </row>
    <row r="38" spans="1:7" s="20" customFormat="1" x14ac:dyDescent="0.25">
      <c r="A38" s="9" t="s">
        <v>36</v>
      </c>
      <c r="B38" s="66">
        <v>6643457.3300000001</v>
      </c>
      <c r="C38" s="68"/>
      <c r="D38" s="66">
        <v>6643457.3300000001</v>
      </c>
      <c r="E38" s="68"/>
      <c r="F38" s="69">
        <f>D38-B38</f>
        <v>0</v>
      </c>
      <c r="G38" s="19">
        <f t="shared" si="0"/>
        <v>0</v>
      </c>
    </row>
    <row r="39" spans="1:7" s="20" customFormat="1" x14ac:dyDescent="0.25">
      <c r="A39" s="9" t="s">
        <v>37</v>
      </c>
      <c r="B39" s="66">
        <v>3301816.2</v>
      </c>
      <c r="C39" s="68"/>
      <c r="D39" s="66">
        <v>3301816.2</v>
      </c>
      <c r="E39" s="68"/>
      <c r="F39" s="69">
        <f>D39-B39</f>
        <v>0</v>
      </c>
      <c r="G39" s="19">
        <f t="shared" si="0"/>
        <v>0</v>
      </c>
    </row>
    <row r="40" spans="1:7" s="20" customFormat="1" x14ac:dyDescent="0.25">
      <c r="A40" s="9" t="s">
        <v>38</v>
      </c>
      <c r="B40" s="66">
        <v>3341641.13</v>
      </c>
      <c r="C40" s="68"/>
      <c r="D40" s="66">
        <v>3341641.13</v>
      </c>
      <c r="E40" s="68"/>
      <c r="F40" s="69">
        <f>D40-B40</f>
        <v>0</v>
      </c>
      <c r="G40" s="19">
        <f t="shared" si="0"/>
        <v>0</v>
      </c>
    </row>
    <row r="41" spans="1:7" s="20" customFormat="1" x14ac:dyDescent="0.25">
      <c r="A41" s="9" t="s">
        <v>39</v>
      </c>
      <c r="B41" s="66">
        <v>5056357.92</v>
      </c>
      <c r="C41" s="68"/>
      <c r="D41" s="66">
        <v>393348.32</v>
      </c>
      <c r="E41" s="68"/>
      <c r="F41" s="66">
        <f>D41-B41</f>
        <v>-4663009.5999999996</v>
      </c>
      <c r="G41" s="19">
        <f t="shared" si="0"/>
        <v>-0.92220718425724102</v>
      </c>
    </row>
    <row r="42" spans="1:7" s="20" customFormat="1" x14ac:dyDescent="0.25">
      <c r="A42" s="9"/>
      <c r="B42" s="17"/>
      <c r="C42" s="21"/>
      <c r="D42" s="17"/>
      <c r="E42" s="21"/>
      <c r="F42" s="18"/>
      <c r="G42" s="19"/>
    </row>
    <row r="43" spans="1:7" s="20" customFormat="1" x14ac:dyDescent="0.25">
      <c r="A43" s="4"/>
      <c r="B43" s="10"/>
      <c r="C43" s="11"/>
      <c r="D43" s="10"/>
      <c r="E43" s="11"/>
      <c r="F43" s="12"/>
      <c r="G43" s="13"/>
    </row>
    <row r="44" spans="1:7" s="20" customFormat="1" ht="25.5" x14ac:dyDescent="0.25">
      <c r="A44" s="4" t="s">
        <v>40</v>
      </c>
      <c r="B44" s="10"/>
      <c r="C44" s="11"/>
      <c r="D44" s="10"/>
      <c r="E44" s="11"/>
      <c r="F44" s="12"/>
      <c r="G44" s="13"/>
    </row>
    <row r="45" spans="1:7" s="20" customFormat="1" x14ac:dyDescent="0.25">
      <c r="A45" s="4"/>
      <c r="B45" s="10"/>
      <c r="C45" s="11"/>
      <c r="D45" s="10"/>
      <c r="E45" s="11"/>
      <c r="F45" s="12"/>
      <c r="G45" s="13"/>
    </row>
    <row r="46" spans="1:7" s="20" customFormat="1" ht="25.5" x14ac:dyDescent="0.25">
      <c r="A46" s="4" t="s">
        <v>41</v>
      </c>
      <c r="B46" s="10"/>
      <c r="C46" s="11"/>
      <c r="D46" s="10"/>
      <c r="E46" s="11"/>
      <c r="F46" s="12"/>
      <c r="G46" s="13"/>
    </row>
    <row r="47" spans="1:7" s="20" customFormat="1" x14ac:dyDescent="0.25">
      <c r="A47" s="4"/>
      <c r="B47" s="10"/>
      <c r="C47" s="11"/>
      <c r="D47" s="10"/>
      <c r="E47" s="11"/>
      <c r="F47" s="12"/>
      <c r="G47" s="13"/>
    </row>
    <row r="48" spans="1:7" s="20" customFormat="1" x14ac:dyDescent="0.25">
      <c r="A48" s="4" t="s">
        <v>42</v>
      </c>
      <c r="B48" s="10"/>
      <c r="C48" s="11"/>
      <c r="D48" s="10"/>
      <c r="E48" s="11"/>
      <c r="F48" s="12"/>
      <c r="G48" s="13"/>
    </row>
    <row r="49" spans="1:7" s="20" customFormat="1" x14ac:dyDescent="0.25">
      <c r="A49" s="4"/>
      <c r="B49" s="10"/>
      <c r="C49" s="11"/>
      <c r="D49" s="10"/>
      <c r="E49" s="11"/>
      <c r="F49" s="12"/>
      <c r="G49" s="13"/>
    </row>
    <row r="50" spans="1:7" s="20" customFormat="1" x14ac:dyDescent="0.25">
      <c r="A50" s="22" t="s">
        <v>43</v>
      </c>
      <c r="B50" s="10"/>
      <c r="C50" s="11"/>
      <c r="D50" s="10"/>
      <c r="E50" s="11"/>
      <c r="F50" s="12"/>
      <c r="G50" s="13"/>
    </row>
    <row r="51" spans="1:7" s="20" customFormat="1" x14ac:dyDescent="0.25">
      <c r="A51" s="23" t="s">
        <v>44</v>
      </c>
      <c r="B51" s="10"/>
      <c r="C51" s="11"/>
      <c r="D51" s="10"/>
      <c r="E51" s="11"/>
      <c r="F51" s="12"/>
      <c r="G51" s="13"/>
    </row>
    <row r="52" spans="1:7" s="20" customFormat="1" x14ac:dyDescent="0.25">
      <c r="A52" s="23" t="s">
        <v>45</v>
      </c>
      <c r="B52" s="10"/>
      <c r="C52" s="11"/>
      <c r="D52" s="10"/>
      <c r="E52" s="11"/>
      <c r="F52" s="12"/>
      <c r="G52" s="13"/>
    </row>
    <row r="53" spans="1:7" s="20" customFormat="1" x14ac:dyDescent="0.25">
      <c r="A53" s="23" t="s">
        <v>46</v>
      </c>
      <c r="B53" s="10"/>
      <c r="C53" s="11"/>
      <c r="D53" s="10"/>
      <c r="E53" s="11"/>
      <c r="F53" s="12"/>
      <c r="G53" s="13"/>
    </row>
    <row r="54" spans="1:7" s="20" customFormat="1" x14ac:dyDescent="0.25">
      <c r="A54" s="23" t="s">
        <v>19</v>
      </c>
      <c r="B54" s="10"/>
      <c r="C54" s="11"/>
      <c r="D54" s="10"/>
      <c r="E54" s="11"/>
      <c r="F54" s="12"/>
      <c r="G54" s="13"/>
    </row>
    <row r="55" spans="1:7" s="20" customFormat="1" x14ac:dyDescent="0.25">
      <c r="A55" s="24"/>
      <c r="B55" s="25"/>
      <c r="C55" s="26"/>
      <c r="D55" s="25"/>
      <c r="E55" s="26"/>
      <c r="F55" s="25"/>
      <c r="G55" s="27"/>
    </row>
    <row r="56" spans="1:7" s="20" customFormat="1" x14ac:dyDescent="0.25">
      <c r="A56" s="22" t="s">
        <v>47</v>
      </c>
      <c r="B56" s="28">
        <f>SUM(B57:B199)</f>
        <v>856252228.6899997</v>
      </c>
      <c r="C56" s="14">
        <f>+B56/B200</f>
        <v>0.97479614567443762</v>
      </c>
      <c r="D56" s="28">
        <f>SUM(D57:D199)</f>
        <v>851589219.09999979</v>
      </c>
      <c r="E56" s="14">
        <f>+D56/D200</f>
        <v>0.98418959264908501</v>
      </c>
      <c r="F56" s="29">
        <f t="shared" ref="F56:F119" si="1">D56-B56</f>
        <v>-4663009.5899999142</v>
      </c>
      <c r="G56" s="16">
        <f t="shared" ref="G56:G119" si="2">D56/B56-1</f>
        <v>-5.4458364413648708E-3</v>
      </c>
    </row>
    <row r="57" spans="1:7" s="20" customFormat="1" x14ac:dyDescent="0.25">
      <c r="A57" s="9" t="s">
        <v>48</v>
      </c>
      <c r="B57" s="30">
        <v>93869978.730000004</v>
      </c>
      <c r="C57" s="31"/>
      <c r="D57" s="32">
        <v>93869978.730000004</v>
      </c>
      <c r="E57" s="31"/>
      <c r="F57" s="25">
        <f t="shared" si="1"/>
        <v>0</v>
      </c>
      <c r="G57" s="33">
        <f t="shared" si="2"/>
        <v>0</v>
      </c>
    </row>
    <row r="58" spans="1:7" s="20" customFormat="1" x14ac:dyDescent="0.25">
      <c r="A58" s="9" t="s">
        <v>49</v>
      </c>
      <c r="B58" s="30">
        <v>90399433.430000037</v>
      </c>
      <c r="C58" s="31"/>
      <c r="D58" s="32">
        <v>90399433.430000037</v>
      </c>
      <c r="E58" s="31"/>
      <c r="F58" s="25">
        <f t="shared" si="1"/>
        <v>0</v>
      </c>
      <c r="G58" s="33">
        <f t="shared" si="2"/>
        <v>0</v>
      </c>
    </row>
    <row r="59" spans="1:7" s="20" customFormat="1" x14ac:dyDescent="0.25">
      <c r="A59" s="9" t="s">
        <v>50</v>
      </c>
      <c r="B59" s="30">
        <v>10353113.799999999</v>
      </c>
      <c r="C59" s="31"/>
      <c r="D59" s="32">
        <v>10353113.799999999</v>
      </c>
      <c r="E59" s="31"/>
      <c r="F59" s="25">
        <f t="shared" si="1"/>
        <v>0</v>
      </c>
      <c r="G59" s="33">
        <f t="shared" si="2"/>
        <v>0</v>
      </c>
    </row>
    <row r="60" spans="1:7" s="20" customFormat="1" x14ac:dyDescent="0.25">
      <c r="A60" s="24" t="s">
        <v>51</v>
      </c>
      <c r="B60" s="34">
        <v>55033115.949999996</v>
      </c>
      <c r="C60" s="35"/>
      <c r="D60" s="25">
        <v>55033115.949999996</v>
      </c>
      <c r="E60" s="35"/>
      <c r="F60" s="25">
        <f t="shared" si="1"/>
        <v>0</v>
      </c>
      <c r="G60" s="33">
        <f t="shared" si="2"/>
        <v>0</v>
      </c>
    </row>
    <row r="61" spans="1:7" s="20" customFormat="1" x14ac:dyDescent="0.25">
      <c r="A61" s="24" t="s">
        <v>52</v>
      </c>
      <c r="B61" s="34">
        <v>19075026.259999998</v>
      </c>
      <c r="C61" s="35"/>
      <c r="D61" s="25">
        <v>19075026.259999998</v>
      </c>
      <c r="E61" s="35"/>
      <c r="F61" s="36">
        <f t="shared" si="1"/>
        <v>0</v>
      </c>
      <c r="G61" s="37">
        <f t="shared" si="2"/>
        <v>0</v>
      </c>
    </row>
    <row r="62" spans="1:7" s="20" customFormat="1" x14ac:dyDescent="0.25">
      <c r="A62" s="24" t="s">
        <v>53</v>
      </c>
      <c r="B62" s="34">
        <v>8369640</v>
      </c>
      <c r="C62" s="35"/>
      <c r="D62" s="25">
        <v>8369640</v>
      </c>
      <c r="E62" s="35"/>
      <c r="F62" s="25">
        <f t="shared" si="1"/>
        <v>0</v>
      </c>
      <c r="G62" s="38">
        <f t="shared" si="2"/>
        <v>0</v>
      </c>
    </row>
    <row r="63" spans="1:7" s="20" customFormat="1" x14ac:dyDescent="0.25">
      <c r="A63" s="9" t="s">
        <v>54</v>
      </c>
      <c r="B63" s="30">
        <v>5192676.4099999992</v>
      </c>
      <c r="C63" s="31"/>
      <c r="D63" s="32">
        <v>5192676.4099999992</v>
      </c>
      <c r="E63" s="31"/>
      <c r="F63" s="25">
        <f t="shared" si="1"/>
        <v>0</v>
      </c>
      <c r="G63" s="33">
        <f t="shared" si="2"/>
        <v>0</v>
      </c>
    </row>
    <row r="64" spans="1:7" s="20" customFormat="1" x14ac:dyDescent="0.25">
      <c r="A64" s="9" t="s">
        <v>55</v>
      </c>
      <c r="B64" s="30">
        <v>682726.54999999993</v>
      </c>
      <c r="C64" s="31"/>
      <c r="D64" s="32">
        <v>682726.54999999993</v>
      </c>
      <c r="E64" s="31"/>
      <c r="F64" s="25">
        <f t="shared" si="1"/>
        <v>0</v>
      </c>
      <c r="G64" s="33">
        <f t="shared" si="2"/>
        <v>0</v>
      </c>
    </row>
    <row r="65" spans="1:7" s="20" customFormat="1" x14ac:dyDescent="0.25">
      <c r="A65" s="9" t="s">
        <v>56</v>
      </c>
      <c r="B65" s="30">
        <v>60974703.129999995</v>
      </c>
      <c r="C65" s="31"/>
      <c r="D65" s="32">
        <v>60974703.129999995</v>
      </c>
      <c r="E65" s="31"/>
      <c r="F65" s="25">
        <f t="shared" si="1"/>
        <v>0</v>
      </c>
      <c r="G65" s="33">
        <f t="shared" si="2"/>
        <v>0</v>
      </c>
    </row>
    <row r="66" spans="1:7" s="20" customFormat="1" x14ac:dyDescent="0.25">
      <c r="A66" s="9" t="s">
        <v>57</v>
      </c>
      <c r="B66" s="30">
        <v>13945466.020000001</v>
      </c>
      <c r="C66" s="31"/>
      <c r="D66" s="32">
        <v>13945466.020000001</v>
      </c>
      <c r="E66" s="31"/>
      <c r="F66" s="25">
        <f t="shared" si="1"/>
        <v>0</v>
      </c>
      <c r="G66" s="33">
        <f t="shared" si="2"/>
        <v>0</v>
      </c>
    </row>
    <row r="67" spans="1:7" s="20" customFormat="1" x14ac:dyDescent="0.25">
      <c r="A67" s="9" t="s">
        <v>58</v>
      </c>
      <c r="B67" s="30">
        <v>14037282.969999997</v>
      </c>
      <c r="C67" s="31"/>
      <c r="D67" s="32">
        <v>14037282.969999997</v>
      </c>
      <c r="E67" s="31"/>
      <c r="F67" s="25">
        <f t="shared" si="1"/>
        <v>0</v>
      </c>
      <c r="G67" s="33">
        <f t="shared" si="2"/>
        <v>0</v>
      </c>
    </row>
    <row r="68" spans="1:7" s="20" customFormat="1" x14ac:dyDescent="0.25">
      <c r="A68" s="9" t="s">
        <v>59</v>
      </c>
      <c r="B68" s="30">
        <v>8497970.6099999994</v>
      </c>
      <c r="C68" s="31"/>
      <c r="D68" s="32">
        <v>8497970.6099999994</v>
      </c>
      <c r="E68" s="31"/>
      <c r="F68" s="25">
        <f t="shared" si="1"/>
        <v>0</v>
      </c>
      <c r="G68" s="33">
        <f t="shared" si="2"/>
        <v>0</v>
      </c>
    </row>
    <row r="69" spans="1:7" s="20" customFormat="1" x14ac:dyDescent="0.25">
      <c r="A69" s="9" t="s">
        <v>60</v>
      </c>
      <c r="B69" s="30">
        <v>32086695.369999997</v>
      </c>
      <c r="C69" s="31"/>
      <c r="D69" s="32">
        <v>32086695.369999997</v>
      </c>
      <c r="E69" s="31"/>
      <c r="F69" s="25">
        <f t="shared" si="1"/>
        <v>0</v>
      </c>
      <c r="G69" s="33">
        <f t="shared" si="2"/>
        <v>0</v>
      </c>
    </row>
    <row r="70" spans="1:7" s="20" customFormat="1" x14ac:dyDescent="0.25">
      <c r="A70" s="9" t="s">
        <v>61</v>
      </c>
      <c r="B70" s="30">
        <v>7819498.7899999991</v>
      </c>
      <c r="C70" s="31"/>
      <c r="D70" s="32">
        <v>7819498.7899999991</v>
      </c>
      <c r="E70" s="31"/>
      <c r="F70" s="25">
        <f t="shared" si="1"/>
        <v>0</v>
      </c>
      <c r="G70" s="33">
        <f t="shared" si="2"/>
        <v>0</v>
      </c>
    </row>
    <row r="71" spans="1:7" s="20" customFormat="1" x14ac:dyDescent="0.25">
      <c r="A71" s="9" t="s">
        <v>62</v>
      </c>
      <c r="B71" s="30">
        <v>1305000</v>
      </c>
      <c r="C71" s="31"/>
      <c r="D71" s="32">
        <v>1305000</v>
      </c>
      <c r="E71" s="31"/>
      <c r="F71" s="25">
        <f t="shared" si="1"/>
        <v>0</v>
      </c>
      <c r="G71" s="33">
        <f t="shared" si="2"/>
        <v>0</v>
      </c>
    </row>
    <row r="72" spans="1:7" s="20" customFormat="1" x14ac:dyDescent="0.25">
      <c r="A72" s="9" t="s">
        <v>63</v>
      </c>
      <c r="B72" s="30">
        <v>12537589.640000001</v>
      </c>
      <c r="C72" s="31"/>
      <c r="D72" s="32">
        <v>12537589.640000001</v>
      </c>
      <c r="E72" s="31"/>
      <c r="F72" s="25">
        <f t="shared" si="1"/>
        <v>0</v>
      </c>
      <c r="G72" s="33">
        <f t="shared" si="2"/>
        <v>0</v>
      </c>
    </row>
    <row r="73" spans="1:7" s="20" customFormat="1" x14ac:dyDescent="0.25">
      <c r="A73" s="9" t="s">
        <v>64</v>
      </c>
      <c r="B73" s="30">
        <v>3838451.2100000014</v>
      </c>
      <c r="C73" s="31"/>
      <c r="D73" s="32">
        <v>3838451.2100000014</v>
      </c>
      <c r="E73" s="31"/>
      <c r="F73" s="25">
        <f t="shared" si="1"/>
        <v>0</v>
      </c>
      <c r="G73" s="33">
        <f t="shared" si="2"/>
        <v>0</v>
      </c>
    </row>
    <row r="74" spans="1:7" s="20" customFormat="1" x14ac:dyDescent="0.25">
      <c r="A74" s="9" t="s">
        <v>65</v>
      </c>
      <c r="B74" s="30">
        <v>907962.49</v>
      </c>
      <c r="C74" s="31"/>
      <c r="D74" s="32">
        <v>907962.49</v>
      </c>
      <c r="E74" s="31"/>
      <c r="F74" s="25">
        <f t="shared" si="1"/>
        <v>0</v>
      </c>
      <c r="G74" s="33">
        <f t="shared" si="2"/>
        <v>0</v>
      </c>
    </row>
    <row r="75" spans="1:7" s="20" customFormat="1" x14ac:dyDescent="0.25">
      <c r="A75" s="9" t="s">
        <v>66</v>
      </c>
      <c r="B75" s="30">
        <v>516892.0100000003</v>
      </c>
      <c r="C75" s="31"/>
      <c r="D75" s="32">
        <v>516892.0100000003</v>
      </c>
      <c r="E75" s="31"/>
      <c r="F75" s="25">
        <f t="shared" si="1"/>
        <v>0</v>
      </c>
      <c r="G75" s="33">
        <f t="shared" si="2"/>
        <v>0</v>
      </c>
    </row>
    <row r="76" spans="1:7" s="20" customFormat="1" x14ac:dyDescent="0.25">
      <c r="A76" s="9" t="s">
        <v>67</v>
      </c>
      <c r="B76" s="30">
        <v>9430721.4000000004</v>
      </c>
      <c r="C76" s="31"/>
      <c r="D76" s="32">
        <v>9430721.4000000004</v>
      </c>
      <c r="E76" s="31"/>
      <c r="F76" s="25">
        <f t="shared" si="1"/>
        <v>0</v>
      </c>
      <c r="G76" s="33">
        <f t="shared" si="2"/>
        <v>0</v>
      </c>
    </row>
    <row r="77" spans="1:7" s="20" customFormat="1" x14ac:dyDescent="0.25">
      <c r="A77" s="9" t="s">
        <v>68</v>
      </c>
      <c r="B77" s="30">
        <v>4734224.1600000011</v>
      </c>
      <c r="C77" s="31"/>
      <c r="D77" s="32">
        <v>4734224.1600000011</v>
      </c>
      <c r="E77" s="31"/>
      <c r="F77" s="25">
        <f t="shared" si="1"/>
        <v>0</v>
      </c>
      <c r="G77" s="33">
        <f t="shared" si="2"/>
        <v>0</v>
      </c>
    </row>
    <row r="78" spans="1:7" s="20" customFormat="1" x14ac:dyDescent="0.25">
      <c r="A78" s="9" t="s">
        <v>69</v>
      </c>
      <c r="B78" s="30">
        <v>30600</v>
      </c>
      <c r="C78" s="31"/>
      <c r="D78" s="32">
        <v>30600</v>
      </c>
      <c r="E78" s="31"/>
      <c r="F78" s="25">
        <f t="shared" si="1"/>
        <v>0</v>
      </c>
      <c r="G78" s="33">
        <f t="shared" si="2"/>
        <v>0</v>
      </c>
    </row>
    <row r="79" spans="1:7" s="20" customFormat="1" x14ac:dyDescent="0.25">
      <c r="A79" s="9" t="s">
        <v>70</v>
      </c>
      <c r="B79" s="30">
        <v>4746930</v>
      </c>
      <c r="C79" s="31"/>
      <c r="D79" s="32">
        <v>4746930</v>
      </c>
      <c r="E79" s="31"/>
      <c r="F79" s="25">
        <f t="shared" si="1"/>
        <v>0</v>
      </c>
      <c r="G79" s="33">
        <f t="shared" si="2"/>
        <v>0</v>
      </c>
    </row>
    <row r="80" spans="1:7" s="20" customFormat="1" x14ac:dyDescent="0.25">
      <c r="A80" s="9" t="s">
        <v>71</v>
      </c>
      <c r="B80" s="30">
        <v>340000</v>
      </c>
      <c r="C80" s="31"/>
      <c r="D80" s="32">
        <v>340000</v>
      </c>
      <c r="E80" s="31"/>
      <c r="F80" s="25">
        <f t="shared" si="1"/>
        <v>0</v>
      </c>
      <c r="G80" s="33">
        <f t="shared" si="2"/>
        <v>0</v>
      </c>
    </row>
    <row r="81" spans="1:7" s="20" customFormat="1" x14ac:dyDescent="0.25">
      <c r="A81" s="9" t="s">
        <v>72</v>
      </c>
      <c r="B81" s="30">
        <v>4644000</v>
      </c>
      <c r="C81" s="31"/>
      <c r="D81" s="32">
        <v>4644000</v>
      </c>
      <c r="E81" s="31"/>
      <c r="F81" s="25">
        <f t="shared" si="1"/>
        <v>0</v>
      </c>
      <c r="G81" s="33">
        <f t="shared" si="2"/>
        <v>0</v>
      </c>
    </row>
    <row r="82" spans="1:7" s="20" customFormat="1" x14ac:dyDescent="0.25">
      <c r="A82" s="9" t="s">
        <v>73</v>
      </c>
      <c r="B82" s="30">
        <v>1442900</v>
      </c>
      <c r="C82" s="31"/>
      <c r="D82" s="32">
        <v>1442900</v>
      </c>
      <c r="E82" s="31"/>
      <c r="F82" s="25">
        <f t="shared" si="1"/>
        <v>0</v>
      </c>
      <c r="G82" s="33">
        <f t="shared" si="2"/>
        <v>0</v>
      </c>
    </row>
    <row r="83" spans="1:7" s="20" customFormat="1" x14ac:dyDescent="0.25">
      <c r="A83" s="9" t="s">
        <v>74</v>
      </c>
      <c r="B83" s="30">
        <v>1980500</v>
      </c>
      <c r="C83" s="31"/>
      <c r="D83" s="32">
        <v>1980500</v>
      </c>
      <c r="E83" s="31"/>
      <c r="F83" s="25">
        <f t="shared" si="1"/>
        <v>0</v>
      </c>
      <c r="G83" s="33">
        <f t="shared" si="2"/>
        <v>0</v>
      </c>
    </row>
    <row r="84" spans="1:7" s="20" customFormat="1" x14ac:dyDescent="0.25">
      <c r="A84" s="9" t="s">
        <v>75</v>
      </c>
      <c r="B84" s="30">
        <v>51350</v>
      </c>
      <c r="C84" s="31"/>
      <c r="D84" s="32">
        <v>51350</v>
      </c>
      <c r="E84" s="31"/>
      <c r="F84" s="25">
        <f t="shared" si="1"/>
        <v>0</v>
      </c>
      <c r="G84" s="33">
        <f t="shared" si="2"/>
        <v>0</v>
      </c>
    </row>
    <row r="85" spans="1:7" s="20" customFormat="1" x14ac:dyDescent="0.25">
      <c r="A85" s="9" t="s">
        <v>76</v>
      </c>
      <c r="B85" s="30">
        <v>2726000</v>
      </c>
      <c r="C85" s="31"/>
      <c r="D85" s="32">
        <v>2726000</v>
      </c>
      <c r="E85" s="31"/>
      <c r="F85" s="25">
        <f t="shared" si="1"/>
        <v>0</v>
      </c>
      <c r="G85" s="33">
        <f t="shared" si="2"/>
        <v>0</v>
      </c>
    </row>
    <row r="86" spans="1:7" s="20" customFormat="1" x14ac:dyDescent="0.25">
      <c r="A86" s="9" t="s">
        <v>77</v>
      </c>
      <c r="B86" s="30">
        <v>797161.94999999972</v>
      </c>
      <c r="C86" s="31"/>
      <c r="D86" s="32">
        <v>797161.94999999972</v>
      </c>
      <c r="E86" s="31"/>
      <c r="F86" s="25">
        <f t="shared" si="1"/>
        <v>0</v>
      </c>
      <c r="G86" s="33">
        <f t="shared" si="2"/>
        <v>0</v>
      </c>
    </row>
    <row r="87" spans="1:7" s="20" customFormat="1" x14ac:dyDescent="0.25">
      <c r="A87" s="9" t="s">
        <v>78</v>
      </c>
      <c r="B87" s="30">
        <v>57658.03</v>
      </c>
      <c r="C87" s="31"/>
      <c r="D87" s="32">
        <v>57658.03</v>
      </c>
      <c r="E87" s="31"/>
      <c r="F87" s="25">
        <f t="shared" si="1"/>
        <v>0</v>
      </c>
      <c r="G87" s="33">
        <f t="shared" si="2"/>
        <v>0</v>
      </c>
    </row>
    <row r="88" spans="1:7" s="20" customFormat="1" x14ac:dyDescent="0.25">
      <c r="A88" s="9" t="s">
        <v>79</v>
      </c>
      <c r="B88" s="30">
        <v>972</v>
      </c>
      <c r="C88" s="31"/>
      <c r="D88" s="32">
        <v>972</v>
      </c>
      <c r="E88" s="31"/>
      <c r="F88" s="25">
        <f t="shared" si="1"/>
        <v>0</v>
      </c>
      <c r="G88" s="33">
        <f t="shared" si="2"/>
        <v>0</v>
      </c>
    </row>
    <row r="89" spans="1:7" s="20" customFormat="1" x14ac:dyDescent="0.25">
      <c r="A89" s="9" t="s">
        <v>80</v>
      </c>
      <c r="B89" s="30">
        <v>576900.31999999995</v>
      </c>
      <c r="C89" s="31"/>
      <c r="D89" s="32">
        <v>576900.31999999995</v>
      </c>
      <c r="E89" s="31"/>
      <c r="F89" s="25">
        <f t="shared" si="1"/>
        <v>0</v>
      </c>
      <c r="G89" s="33">
        <f t="shared" si="2"/>
        <v>0</v>
      </c>
    </row>
    <row r="90" spans="1:7" s="20" customFormat="1" x14ac:dyDescent="0.25">
      <c r="A90" s="9" t="s">
        <v>81</v>
      </c>
      <c r="B90" s="30">
        <v>29965.49</v>
      </c>
      <c r="C90" s="31"/>
      <c r="D90" s="32">
        <v>29965.49</v>
      </c>
      <c r="E90" s="31"/>
      <c r="F90" s="25">
        <f t="shared" si="1"/>
        <v>0</v>
      </c>
      <c r="G90" s="33">
        <f t="shared" si="2"/>
        <v>0</v>
      </c>
    </row>
    <row r="91" spans="1:7" s="20" customFormat="1" x14ac:dyDescent="0.25">
      <c r="A91" s="9" t="s">
        <v>82</v>
      </c>
      <c r="B91" s="30">
        <v>118500</v>
      </c>
      <c r="C91" s="31"/>
      <c r="D91" s="32">
        <v>118500</v>
      </c>
      <c r="E91" s="31"/>
      <c r="F91" s="25">
        <f t="shared" si="1"/>
        <v>0</v>
      </c>
      <c r="G91" s="33">
        <f t="shared" si="2"/>
        <v>0</v>
      </c>
    </row>
    <row r="92" spans="1:7" s="20" customFormat="1" x14ac:dyDescent="0.25">
      <c r="A92" s="9" t="s">
        <v>83</v>
      </c>
      <c r="B92" s="30">
        <v>410769.42000000004</v>
      </c>
      <c r="C92" s="31"/>
      <c r="D92" s="32">
        <v>410769.42000000004</v>
      </c>
      <c r="E92" s="31"/>
      <c r="F92" s="25">
        <f t="shared" si="1"/>
        <v>0</v>
      </c>
      <c r="G92" s="33">
        <f t="shared" si="2"/>
        <v>0</v>
      </c>
    </row>
    <row r="93" spans="1:7" s="20" customFormat="1" x14ac:dyDescent="0.25">
      <c r="A93" s="9" t="s">
        <v>84</v>
      </c>
      <c r="B93" s="30">
        <v>8000</v>
      </c>
      <c r="C93" s="31"/>
      <c r="D93" s="32">
        <v>8000</v>
      </c>
      <c r="E93" s="31"/>
      <c r="F93" s="25">
        <f t="shared" si="1"/>
        <v>0</v>
      </c>
      <c r="G93" s="33">
        <f t="shared" si="2"/>
        <v>0</v>
      </c>
    </row>
    <row r="94" spans="1:7" s="20" customFormat="1" x14ac:dyDescent="0.25">
      <c r="A94" s="9" t="s">
        <v>85</v>
      </c>
      <c r="B94" s="30">
        <v>617314.4800000001</v>
      </c>
      <c r="C94" s="31"/>
      <c r="D94" s="32">
        <v>617314.4800000001</v>
      </c>
      <c r="E94" s="31"/>
      <c r="F94" s="25">
        <f t="shared" si="1"/>
        <v>0</v>
      </c>
      <c r="G94" s="33">
        <f t="shared" si="2"/>
        <v>0</v>
      </c>
    </row>
    <row r="95" spans="1:7" s="20" customFormat="1" x14ac:dyDescent="0.25">
      <c r="A95" s="9" t="s">
        <v>34</v>
      </c>
      <c r="B95" s="30">
        <v>86907.5</v>
      </c>
      <c r="C95" s="31"/>
      <c r="D95" s="32">
        <v>86907.5</v>
      </c>
      <c r="E95" s="31"/>
      <c r="F95" s="25">
        <f t="shared" si="1"/>
        <v>0</v>
      </c>
      <c r="G95" s="33">
        <f t="shared" si="2"/>
        <v>0</v>
      </c>
    </row>
    <row r="96" spans="1:7" s="20" customFormat="1" x14ac:dyDescent="0.25">
      <c r="A96" s="9" t="s">
        <v>86</v>
      </c>
      <c r="B96" s="30">
        <v>403668.16</v>
      </c>
      <c r="C96" s="31"/>
      <c r="D96" s="32">
        <v>403668.16</v>
      </c>
      <c r="E96" s="31"/>
      <c r="F96" s="25">
        <f t="shared" si="1"/>
        <v>0</v>
      </c>
      <c r="G96" s="33">
        <f t="shared" si="2"/>
        <v>0</v>
      </c>
    </row>
    <row r="97" spans="1:7" s="20" customFormat="1" x14ac:dyDescent="0.25">
      <c r="A97" s="9" t="s">
        <v>87</v>
      </c>
      <c r="B97" s="30">
        <v>896068.39</v>
      </c>
      <c r="C97" s="31"/>
      <c r="D97" s="32">
        <v>896068.39</v>
      </c>
      <c r="E97" s="31"/>
      <c r="F97" s="25">
        <f t="shared" si="1"/>
        <v>0</v>
      </c>
      <c r="G97" s="33">
        <f t="shared" si="2"/>
        <v>0</v>
      </c>
    </row>
    <row r="98" spans="1:7" s="20" customFormat="1" x14ac:dyDescent="0.25">
      <c r="A98" s="9" t="s">
        <v>88</v>
      </c>
      <c r="B98" s="30">
        <v>13076.64</v>
      </c>
      <c r="C98" s="31"/>
      <c r="D98" s="32">
        <v>13076.64</v>
      </c>
      <c r="E98" s="31"/>
      <c r="F98" s="25">
        <f t="shared" si="1"/>
        <v>0</v>
      </c>
      <c r="G98" s="33">
        <f t="shared" si="2"/>
        <v>0</v>
      </c>
    </row>
    <row r="99" spans="1:7" s="20" customFormat="1" x14ac:dyDescent="0.25">
      <c r="A99" s="9" t="s">
        <v>89</v>
      </c>
      <c r="B99" s="30">
        <v>56947.74</v>
      </c>
      <c r="C99" s="31"/>
      <c r="D99" s="32">
        <v>56947.74</v>
      </c>
      <c r="E99" s="31"/>
      <c r="F99" s="25">
        <f t="shared" si="1"/>
        <v>0</v>
      </c>
      <c r="G99" s="33">
        <f t="shared" si="2"/>
        <v>0</v>
      </c>
    </row>
    <row r="100" spans="1:7" s="20" customFormat="1" x14ac:dyDescent="0.25">
      <c r="A100" s="9" t="s">
        <v>90</v>
      </c>
      <c r="B100" s="30">
        <v>417168</v>
      </c>
      <c r="C100" s="31"/>
      <c r="D100" s="32">
        <v>417168</v>
      </c>
      <c r="E100" s="31"/>
      <c r="F100" s="25">
        <f t="shared" si="1"/>
        <v>0</v>
      </c>
      <c r="G100" s="33">
        <f t="shared" si="2"/>
        <v>0</v>
      </c>
    </row>
    <row r="101" spans="1:7" s="20" customFormat="1" x14ac:dyDescent="0.25">
      <c r="A101" s="9" t="s">
        <v>91</v>
      </c>
      <c r="B101" s="30">
        <v>605222.32000000007</v>
      </c>
      <c r="C101" s="31"/>
      <c r="D101" s="32">
        <v>605222.32000000007</v>
      </c>
      <c r="E101" s="31"/>
      <c r="F101" s="25">
        <f t="shared" si="1"/>
        <v>0</v>
      </c>
      <c r="G101" s="33">
        <f t="shared" si="2"/>
        <v>0</v>
      </c>
    </row>
    <row r="102" spans="1:7" s="20" customFormat="1" x14ac:dyDescent="0.25">
      <c r="A102" s="9" t="s">
        <v>92</v>
      </c>
      <c r="B102" s="30">
        <v>229.31</v>
      </c>
      <c r="C102" s="31"/>
      <c r="D102" s="32">
        <v>229.31</v>
      </c>
      <c r="E102" s="31"/>
      <c r="F102" s="25">
        <f t="shared" si="1"/>
        <v>0</v>
      </c>
      <c r="G102" s="33">
        <f t="shared" si="2"/>
        <v>0</v>
      </c>
    </row>
    <row r="103" spans="1:7" s="20" customFormat="1" x14ac:dyDescent="0.25">
      <c r="A103" s="9" t="s">
        <v>93</v>
      </c>
      <c r="B103" s="30">
        <v>25939.200000000001</v>
      </c>
      <c r="C103" s="31"/>
      <c r="D103" s="32">
        <v>25939.200000000001</v>
      </c>
      <c r="E103" s="31"/>
      <c r="F103" s="25">
        <f t="shared" si="1"/>
        <v>0</v>
      </c>
      <c r="G103" s="33">
        <f t="shared" si="2"/>
        <v>0</v>
      </c>
    </row>
    <row r="104" spans="1:7" s="20" customFormat="1" x14ac:dyDescent="0.25">
      <c r="A104" s="9" t="s">
        <v>94</v>
      </c>
      <c r="B104" s="30">
        <v>154960.19</v>
      </c>
      <c r="C104" s="31"/>
      <c r="D104" s="32">
        <v>154960.19</v>
      </c>
      <c r="E104" s="31"/>
      <c r="F104" s="25">
        <f t="shared" si="1"/>
        <v>0</v>
      </c>
      <c r="G104" s="33">
        <f t="shared" si="2"/>
        <v>0</v>
      </c>
    </row>
    <row r="105" spans="1:7" s="20" customFormat="1" x14ac:dyDescent="0.25">
      <c r="A105" s="9" t="s">
        <v>95</v>
      </c>
      <c r="B105" s="30">
        <v>3598.09</v>
      </c>
      <c r="C105" s="31"/>
      <c r="D105" s="32">
        <v>3598.09</v>
      </c>
      <c r="E105" s="31"/>
      <c r="F105" s="25">
        <f t="shared" si="1"/>
        <v>0</v>
      </c>
      <c r="G105" s="33">
        <f t="shared" si="2"/>
        <v>0</v>
      </c>
    </row>
    <row r="106" spans="1:7" s="20" customFormat="1" x14ac:dyDescent="0.25">
      <c r="A106" s="9" t="s">
        <v>96</v>
      </c>
      <c r="B106" s="30">
        <v>2684384.8400000003</v>
      </c>
      <c r="C106" s="31"/>
      <c r="D106" s="32">
        <v>2684384.8400000003</v>
      </c>
      <c r="E106" s="31"/>
      <c r="F106" s="25">
        <f t="shared" si="1"/>
        <v>0</v>
      </c>
      <c r="G106" s="33">
        <f t="shared" si="2"/>
        <v>0</v>
      </c>
    </row>
    <row r="107" spans="1:7" s="20" customFormat="1" x14ac:dyDescent="0.25">
      <c r="A107" s="9" t="s">
        <v>97</v>
      </c>
      <c r="B107" s="30">
        <v>335052</v>
      </c>
      <c r="C107" s="31"/>
      <c r="D107" s="32">
        <v>335052</v>
      </c>
      <c r="E107" s="31"/>
      <c r="F107" s="25">
        <f t="shared" si="1"/>
        <v>0</v>
      </c>
      <c r="G107" s="33">
        <f t="shared" si="2"/>
        <v>0</v>
      </c>
    </row>
    <row r="108" spans="1:7" s="20" customFormat="1" x14ac:dyDescent="0.25">
      <c r="A108" s="9" t="s">
        <v>37</v>
      </c>
      <c r="B108" s="30">
        <v>5771453.04</v>
      </c>
      <c r="C108" s="31"/>
      <c r="D108" s="32">
        <v>5771453.04</v>
      </c>
      <c r="E108" s="31"/>
      <c r="F108" s="25">
        <f t="shared" si="1"/>
        <v>0</v>
      </c>
      <c r="G108" s="33">
        <f t="shared" si="2"/>
        <v>0</v>
      </c>
    </row>
    <row r="109" spans="1:7" s="20" customFormat="1" x14ac:dyDescent="0.25">
      <c r="A109" s="9" t="s">
        <v>38</v>
      </c>
      <c r="B109" s="30">
        <v>4710528.37</v>
      </c>
      <c r="C109" s="31"/>
      <c r="D109" s="32">
        <v>4710528.37</v>
      </c>
      <c r="E109" s="31"/>
      <c r="F109" s="25">
        <f t="shared" si="1"/>
        <v>0</v>
      </c>
      <c r="G109" s="33">
        <f t="shared" si="2"/>
        <v>0</v>
      </c>
    </row>
    <row r="110" spans="1:7" s="20" customFormat="1" x14ac:dyDescent="0.25">
      <c r="A110" s="9" t="s">
        <v>98</v>
      </c>
      <c r="B110" s="30">
        <v>2315818.5</v>
      </c>
      <c r="C110" s="31"/>
      <c r="D110" s="32">
        <v>2315818.5</v>
      </c>
      <c r="E110" s="31"/>
      <c r="F110" s="25">
        <f t="shared" si="1"/>
        <v>0</v>
      </c>
      <c r="G110" s="33">
        <f t="shared" si="2"/>
        <v>0</v>
      </c>
    </row>
    <row r="111" spans="1:7" s="20" customFormat="1" x14ac:dyDescent="0.25">
      <c r="A111" s="9" t="s">
        <v>99</v>
      </c>
      <c r="B111" s="30">
        <v>81861.060000000012</v>
      </c>
      <c r="C111" s="31"/>
      <c r="D111" s="32">
        <v>81861.060000000012</v>
      </c>
      <c r="E111" s="31"/>
      <c r="F111" s="25">
        <f t="shared" si="1"/>
        <v>0</v>
      </c>
      <c r="G111" s="33">
        <f t="shared" si="2"/>
        <v>0</v>
      </c>
    </row>
    <row r="112" spans="1:7" s="20" customFormat="1" x14ac:dyDescent="0.25">
      <c r="A112" s="9" t="s">
        <v>100</v>
      </c>
      <c r="B112" s="30">
        <v>192570</v>
      </c>
      <c r="C112" s="31"/>
      <c r="D112" s="32">
        <v>192570</v>
      </c>
      <c r="E112" s="31"/>
      <c r="F112" s="25">
        <f t="shared" si="1"/>
        <v>0</v>
      </c>
      <c r="G112" s="33">
        <f t="shared" si="2"/>
        <v>0</v>
      </c>
    </row>
    <row r="113" spans="1:7" s="20" customFormat="1" x14ac:dyDescent="0.25">
      <c r="A113" s="9" t="s">
        <v>101</v>
      </c>
      <c r="B113" s="30">
        <v>68257.240000000005</v>
      </c>
      <c r="C113" s="31"/>
      <c r="D113" s="32">
        <v>68257.240000000005</v>
      </c>
      <c r="E113" s="31"/>
      <c r="F113" s="25">
        <f t="shared" si="1"/>
        <v>0</v>
      </c>
      <c r="G113" s="33">
        <f t="shared" si="2"/>
        <v>0</v>
      </c>
    </row>
    <row r="114" spans="1:7" s="20" customFormat="1" x14ac:dyDescent="0.25">
      <c r="A114" s="9" t="s">
        <v>102</v>
      </c>
      <c r="B114" s="30">
        <v>8881109.3300000019</v>
      </c>
      <c r="C114" s="31"/>
      <c r="D114" s="32">
        <v>8881109.3300000019</v>
      </c>
      <c r="E114" s="31"/>
      <c r="F114" s="25">
        <f t="shared" si="1"/>
        <v>0</v>
      </c>
      <c r="G114" s="33">
        <f t="shared" si="2"/>
        <v>0</v>
      </c>
    </row>
    <row r="115" spans="1:7" s="20" customFormat="1" x14ac:dyDescent="0.25">
      <c r="A115" s="24" t="s">
        <v>103</v>
      </c>
      <c r="B115" s="34">
        <v>1030328.5900000001</v>
      </c>
      <c r="C115" s="35"/>
      <c r="D115" s="25">
        <v>1030328.5900000001</v>
      </c>
      <c r="E115" s="35"/>
      <c r="F115" s="36">
        <f t="shared" si="1"/>
        <v>0</v>
      </c>
      <c r="G115" s="39">
        <f t="shared" si="2"/>
        <v>0</v>
      </c>
    </row>
    <row r="116" spans="1:7" s="20" customFormat="1" ht="11.25" customHeight="1" x14ac:dyDescent="0.25">
      <c r="A116" s="24" t="s">
        <v>104</v>
      </c>
      <c r="B116" s="34">
        <v>547257.84</v>
      </c>
      <c r="C116" s="35"/>
      <c r="D116" s="25">
        <v>547257.84</v>
      </c>
      <c r="E116" s="35"/>
      <c r="F116" s="25">
        <f t="shared" si="1"/>
        <v>0</v>
      </c>
      <c r="G116" s="38">
        <f t="shared" si="2"/>
        <v>0</v>
      </c>
    </row>
    <row r="117" spans="1:7" s="20" customFormat="1" x14ac:dyDescent="0.25">
      <c r="A117" s="24" t="s">
        <v>105</v>
      </c>
      <c r="B117" s="34">
        <v>422332.95</v>
      </c>
      <c r="C117" s="35"/>
      <c r="D117" s="25">
        <v>422332.95</v>
      </c>
      <c r="E117" s="35"/>
      <c r="F117" s="25">
        <f t="shared" si="1"/>
        <v>0</v>
      </c>
      <c r="G117" s="38">
        <f t="shared" si="2"/>
        <v>0</v>
      </c>
    </row>
    <row r="118" spans="1:7" s="20" customFormat="1" x14ac:dyDescent="0.25">
      <c r="A118" s="9" t="s">
        <v>106</v>
      </c>
      <c r="B118" s="30">
        <v>46335.079999999994</v>
      </c>
      <c r="C118" s="31"/>
      <c r="D118" s="32">
        <v>46335.079999999994</v>
      </c>
      <c r="E118" s="31"/>
      <c r="F118" s="25">
        <f t="shared" si="1"/>
        <v>0</v>
      </c>
      <c r="G118" s="33">
        <f t="shared" si="2"/>
        <v>0</v>
      </c>
    </row>
    <row r="119" spans="1:7" s="20" customFormat="1" x14ac:dyDescent="0.25">
      <c r="A119" s="9" t="s">
        <v>107</v>
      </c>
      <c r="B119" s="30">
        <v>663878.68999999994</v>
      </c>
      <c r="C119" s="31"/>
      <c r="D119" s="32">
        <v>663878.68999999994</v>
      </c>
      <c r="E119" s="31"/>
      <c r="F119" s="25">
        <f t="shared" si="1"/>
        <v>0</v>
      </c>
      <c r="G119" s="33">
        <f t="shared" si="2"/>
        <v>0</v>
      </c>
    </row>
    <row r="120" spans="1:7" s="20" customFormat="1" x14ac:dyDescent="0.25">
      <c r="A120" s="9" t="s">
        <v>108</v>
      </c>
      <c r="B120" s="30">
        <v>80889.039999999994</v>
      </c>
      <c r="C120" s="31"/>
      <c r="D120" s="32">
        <v>80889.039999999994</v>
      </c>
      <c r="E120" s="31"/>
      <c r="F120" s="25">
        <f t="shared" ref="F120:F183" si="3">D120-B120</f>
        <v>0</v>
      </c>
      <c r="G120" s="33">
        <f t="shared" ref="G120:G183" si="4">D120/B120-1</f>
        <v>0</v>
      </c>
    </row>
    <row r="121" spans="1:7" s="20" customFormat="1" ht="25.5" x14ac:dyDescent="0.25">
      <c r="A121" s="9" t="s">
        <v>109</v>
      </c>
      <c r="B121" s="61">
        <v>2222.41</v>
      </c>
      <c r="C121" s="62"/>
      <c r="D121" s="63">
        <v>2222.41</v>
      </c>
      <c r="E121" s="62"/>
      <c r="F121" s="64">
        <f t="shared" si="3"/>
        <v>0</v>
      </c>
      <c r="G121" s="33">
        <f t="shared" si="4"/>
        <v>0</v>
      </c>
    </row>
    <row r="122" spans="1:7" s="20" customFormat="1" x14ac:dyDescent="0.25">
      <c r="A122" s="9" t="s">
        <v>110</v>
      </c>
      <c r="B122" s="30">
        <v>91626.52</v>
      </c>
      <c r="C122" s="31"/>
      <c r="D122" s="32">
        <v>91626.52</v>
      </c>
      <c r="E122" s="31"/>
      <c r="F122" s="25">
        <f t="shared" si="3"/>
        <v>0</v>
      </c>
      <c r="G122" s="33">
        <f t="shared" si="4"/>
        <v>0</v>
      </c>
    </row>
    <row r="123" spans="1:7" s="20" customFormat="1" x14ac:dyDescent="0.25">
      <c r="A123" s="9" t="s">
        <v>111</v>
      </c>
      <c r="B123" s="30">
        <v>627781.02999999991</v>
      </c>
      <c r="C123" s="31"/>
      <c r="D123" s="32">
        <v>627781.02999999991</v>
      </c>
      <c r="E123" s="31"/>
      <c r="F123" s="25">
        <f t="shared" si="3"/>
        <v>0</v>
      </c>
      <c r="G123" s="33">
        <f t="shared" si="4"/>
        <v>0</v>
      </c>
    </row>
    <row r="124" spans="1:7" s="20" customFormat="1" x14ac:dyDescent="0.25">
      <c r="A124" s="9" t="s">
        <v>112</v>
      </c>
      <c r="B124" s="30">
        <v>899297.56</v>
      </c>
      <c r="C124" s="31"/>
      <c r="D124" s="32">
        <v>899297.56</v>
      </c>
      <c r="E124" s="31"/>
      <c r="F124" s="25">
        <f t="shared" si="3"/>
        <v>0</v>
      </c>
      <c r="G124" s="33">
        <f t="shared" si="4"/>
        <v>0</v>
      </c>
    </row>
    <row r="125" spans="1:7" s="20" customFormat="1" x14ac:dyDescent="0.25">
      <c r="A125" s="9" t="s">
        <v>113</v>
      </c>
      <c r="B125" s="30">
        <v>7240013.3899999997</v>
      </c>
      <c r="C125" s="31"/>
      <c r="D125" s="32">
        <v>7240013.3899999997</v>
      </c>
      <c r="E125" s="31"/>
      <c r="F125" s="25">
        <f t="shared" si="3"/>
        <v>0</v>
      </c>
      <c r="G125" s="33">
        <f t="shared" si="4"/>
        <v>0</v>
      </c>
    </row>
    <row r="126" spans="1:7" s="20" customFormat="1" ht="25.5" x14ac:dyDescent="0.25">
      <c r="A126" s="9" t="s">
        <v>114</v>
      </c>
      <c r="B126" s="61">
        <v>39133.61</v>
      </c>
      <c r="C126" s="62"/>
      <c r="D126" s="63">
        <v>39133.61</v>
      </c>
      <c r="E126" s="62"/>
      <c r="F126" s="64">
        <f t="shared" si="3"/>
        <v>0</v>
      </c>
      <c r="G126" s="33">
        <f t="shared" si="4"/>
        <v>0</v>
      </c>
    </row>
    <row r="127" spans="1:7" s="20" customFormat="1" x14ac:dyDescent="0.25">
      <c r="A127" s="9" t="s">
        <v>36</v>
      </c>
      <c r="B127" s="30">
        <v>216847319.26999998</v>
      </c>
      <c r="C127" s="31"/>
      <c r="D127" s="32">
        <v>216847319.26999998</v>
      </c>
      <c r="E127" s="31"/>
      <c r="F127" s="25">
        <f t="shared" si="3"/>
        <v>0</v>
      </c>
      <c r="G127" s="33">
        <f t="shared" si="4"/>
        <v>0</v>
      </c>
    </row>
    <row r="128" spans="1:7" s="20" customFormat="1" x14ac:dyDescent="0.25">
      <c r="A128" s="9" t="s">
        <v>115</v>
      </c>
      <c r="B128" s="30">
        <v>313798.71000000002</v>
      </c>
      <c r="C128" s="31"/>
      <c r="D128" s="32">
        <v>313798.71000000002</v>
      </c>
      <c r="E128" s="31"/>
      <c r="F128" s="25">
        <f t="shared" si="3"/>
        <v>0</v>
      </c>
      <c r="G128" s="33">
        <f t="shared" si="4"/>
        <v>0</v>
      </c>
    </row>
    <row r="129" spans="1:7" s="20" customFormat="1" x14ac:dyDescent="0.25">
      <c r="A129" s="9" t="s">
        <v>116</v>
      </c>
      <c r="B129" s="30">
        <v>348268</v>
      </c>
      <c r="C129" s="31"/>
      <c r="D129" s="32">
        <v>348268</v>
      </c>
      <c r="E129" s="31"/>
      <c r="F129" s="25">
        <f t="shared" si="3"/>
        <v>0</v>
      </c>
      <c r="G129" s="33">
        <f t="shared" si="4"/>
        <v>0</v>
      </c>
    </row>
    <row r="130" spans="1:7" s="20" customFormat="1" x14ac:dyDescent="0.25">
      <c r="A130" s="9" t="s">
        <v>117</v>
      </c>
      <c r="B130" s="30">
        <v>756335.22000000009</v>
      </c>
      <c r="C130" s="31"/>
      <c r="D130" s="32">
        <v>756335.22000000009</v>
      </c>
      <c r="E130" s="31"/>
      <c r="F130" s="25">
        <f t="shared" si="3"/>
        <v>0</v>
      </c>
      <c r="G130" s="33">
        <f t="shared" si="4"/>
        <v>0</v>
      </c>
    </row>
    <row r="131" spans="1:7" s="20" customFormat="1" x14ac:dyDescent="0.25">
      <c r="A131" s="9" t="s">
        <v>118</v>
      </c>
      <c r="B131" s="30">
        <v>5431.48</v>
      </c>
      <c r="C131" s="31"/>
      <c r="D131" s="32">
        <v>5431.48</v>
      </c>
      <c r="E131" s="31"/>
      <c r="F131" s="25">
        <f t="shared" si="3"/>
        <v>0</v>
      </c>
      <c r="G131" s="33">
        <f t="shared" si="4"/>
        <v>0</v>
      </c>
    </row>
    <row r="132" spans="1:7" s="20" customFormat="1" x14ac:dyDescent="0.25">
      <c r="A132" s="9" t="s">
        <v>119</v>
      </c>
      <c r="B132" s="30">
        <v>408448.24</v>
      </c>
      <c r="C132" s="31"/>
      <c r="D132" s="32">
        <v>408448.24</v>
      </c>
      <c r="E132" s="31"/>
      <c r="F132" s="25">
        <f t="shared" si="3"/>
        <v>0</v>
      </c>
      <c r="G132" s="33">
        <f t="shared" si="4"/>
        <v>0</v>
      </c>
    </row>
    <row r="133" spans="1:7" s="20" customFormat="1" x14ac:dyDescent="0.25">
      <c r="A133" s="9" t="s">
        <v>120</v>
      </c>
      <c r="B133" s="30">
        <v>5467550</v>
      </c>
      <c r="C133" s="31"/>
      <c r="D133" s="32">
        <v>5467550</v>
      </c>
      <c r="E133" s="31"/>
      <c r="F133" s="25">
        <f t="shared" si="3"/>
        <v>0</v>
      </c>
      <c r="G133" s="33">
        <f t="shared" si="4"/>
        <v>0</v>
      </c>
    </row>
    <row r="134" spans="1:7" s="20" customFormat="1" x14ac:dyDescent="0.25">
      <c r="A134" s="9" t="s">
        <v>121</v>
      </c>
      <c r="B134" s="30">
        <v>81129.899999999994</v>
      </c>
      <c r="C134" s="31"/>
      <c r="D134" s="32">
        <v>81129.899999999994</v>
      </c>
      <c r="E134" s="31"/>
      <c r="F134" s="25">
        <f t="shared" si="3"/>
        <v>0</v>
      </c>
      <c r="G134" s="33">
        <f t="shared" si="4"/>
        <v>0</v>
      </c>
    </row>
    <row r="135" spans="1:7" s="20" customFormat="1" x14ac:dyDescent="0.25">
      <c r="A135" s="9" t="s">
        <v>122</v>
      </c>
      <c r="B135" s="30">
        <v>1388880</v>
      </c>
      <c r="C135" s="31"/>
      <c r="D135" s="32">
        <v>1388880</v>
      </c>
      <c r="E135" s="31"/>
      <c r="F135" s="25">
        <f t="shared" si="3"/>
        <v>0</v>
      </c>
      <c r="G135" s="33">
        <f t="shared" si="4"/>
        <v>0</v>
      </c>
    </row>
    <row r="136" spans="1:7" s="20" customFormat="1" x14ac:dyDescent="0.25">
      <c r="A136" s="9" t="s">
        <v>123</v>
      </c>
      <c r="B136" s="30">
        <v>99080</v>
      </c>
      <c r="C136" s="31"/>
      <c r="D136" s="32">
        <v>99080</v>
      </c>
      <c r="E136" s="31"/>
      <c r="F136" s="25">
        <f t="shared" si="3"/>
        <v>0</v>
      </c>
      <c r="G136" s="33">
        <f t="shared" si="4"/>
        <v>0</v>
      </c>
    </row>
    <row r="137" spans="1:7" s="20" customFormat="1" x14ac:dyDescent="0.25">
      <c r="A137" s="9" t="s">
        <v>124</v>
      </c>
      <c r="B137" s="30">
        <v>62500</v>
      </c>
      <c r="C137" s="31"/>
      <c r="D137" s="32">
        <v>62500</v>
      </c>
      <c r="E137" s="31"/>
      <c r="F137" s="25">
        <f t="shared" si="3"/>
        <v>0</v>
      </c>
      <c r="G137" s="33">
        <f t="shared" si="4"/>
        <v>0</v>
      </c>
    </row>
    <row r="138" spans="1:7" s="20" customFormat="1" x14ac:dyDescent="0.25">
      <c r="A138" s="9" t="s">
        <v>125</v>
      </c>
      <c r="B138" s="30">
        <v>52193.9</v>
      </c>
      <c r="C138" s="31"/>
      <c r="D138" s="32">
        <v>52193.9</v>
      </c>
      <c r="E138" s="31"/>
      <c r="F138" s="25">
        <f t="shared" si="3"/>
        <v>0</v>
      </c>
      <c r="G138" s="33">
        <f t="shared" si="4"/>
        <v>0</v>
      </c>
    </row>
    <row r="139" spans="1:7" s="20" customFormat="1" x14ac:dyDescent="0.25">
      <c r="A139" s="9" t="s">
        <v>126</v>
      </c>
      <c r="B139" s="30">
        <v>339346.09</v>
      </c>
      <c r="C139" s="31"/>
      <c r="D139" s="32">
        <v>339346.09</v>
      </c>
      <c r="E139" s="31"/>
      <c r="F139" s="25">
        <f t="shared" si="3"/>
        <v>0</v>
      </c>
      <c r="G139" s="33">
        <f t="shared" si="4"/>
        <v>0</v>
      </c>
    </row>
    <row r="140" spans="1:7" s="20" customFormat="1" x14ac:dyDescent="0.25">
      <c r="A140" s="9" t="s">
        <v>127</v>
      </c>
      <c r="B140" s="30">
        <v>2050449</v>
      </c>
      <c r="C140" s="31"/>
      <c r="D140" s="32">
        <v>2050449</v>
      </c>
      <c r="E140" s="31"/>
      <c r="F140" s="25">
        <f t="shared" si="3"/>
        <v>0</v>
      </c>
      <c r="G140" s="33">
        <f t="shared" si="4"/>
        <v>0</v>
      </c>
    </row>
    <row r="141" spans="1:7" s="20" customFormat="1" x14ac:dyDescent="0.25">
      <c r="A141" s="9" t="s">
        <v>128</v>
      </c>
      <c r="B141" s="30">
        <v>92273.68</v>
      </c>
      <c r="C141" s="31"/>
      <c r="D141" s="32">
        <v>92273.68</v>
      </c>
      <c r="E141" s="31"/>
      <c r="F141" s="25">
        <f t="shared" si="3"/>
        <v>0</v>
      </c>
      <c r="G141" s="33">
        <f t="shared" si="4"/>
        <v>0</v>
      </c>
    </row>
    <row r="142" spans="1:7" s="20" customFormat="1" x14ac:dyDescent="0.25">
      <c r="A142" s="9" t="s">
        <v>129</v>
      </c>
      <c r="B142" s="30">
        <v>556101.22</v>
      </c>
      <c r="C142" s="31"/>
      <c r="D142" s="32">
        <v>556101.22</v>
      </c>
      <c r="E142" s="31"/>
      <c r="F142" s="25">
        <f t="shared" si="3"/>
        <v>0</v>
      </c>
      <c r="G142" s="33">
        <f t="shared" si="4"/>
        <v>0</v>
      </c>
    </row>
    <row r="143" spans="1:7" s="20" customFormat="1" ht="25.5" x14ac:dyDescent="0.25">
      <c r="A143" s="9" t="s">
        <v>130</v>
      </c>
      <c r="B143" s="61">
        <v>1478541.62</v>
      </c>
      <c r="C143" s="62"/>
      <c r="D143" s="63">
        <v>1478541.62</v>
      </c>
      <c r="E143" s="62"/>
      <c r="F143" s="64">
        <f t="shared" si="3"/>
        <v>0</v>
      </c>
      <c r="G143" s="33">
        <f t="shared" si="4"/>
        <v>0</v>
      </c>
    </row>
    <row r="144" spans="1:7" s="20" customFormat="1" x14ac:dyDescent="0.25">
      <c r="A144" s="9" t="s">
        <v>131</v>
      </c>
      <c r="B144" s="30">
        <v>255000</v>
      </c>
      <c r="C144" s="31"/>
      <c r="D144" s="32">
        <v>255000</v>
      </c>
      <c r="E144" s="31"/>
      <c r="F144" s="25">
        <f t="shared" si="3"/>
        <v>0</v>
      </c>
      <c r="G144" s="33">
        <f t="shared" si="4"/>
        <v>0</v>
      </c>
    </row>
    <row r="145" spans="1:7" s="20" customFormat="1" x14ac:dyDescent="0.25">
      <c r="A145" s="9" t="s">
        <v>132</v>
      </c>
      <c r="B145" s="30">
        <v>20312.739999999998</v>
      </c>
      <c r="C145" s="31"/>
      <c r="D145" s="32">
        <v>20312.739999999998</v>
      </c>
      <c r="E145" s="31"/>
      <c r="F145" s="25">
        <f t="shared" si="3"/>
        <v>0</v>
      </c>
      <c r="G145" s="33">
        <f t="shared" si="4"/>
        <v>0</v>
      </c>
    </row>
    <row r="146" spans="1:7" s="20" customFormat="1" x14ac:dyDescent="0.25">
      <c r="A146" s="9" t="s">
        <v>133</v>
      </c>
      <c r="B146" s="30">
        <v>3782283.62</v>
      </c>
      <c r="C146" s="31"/>
      <c r="D146" s="32">
        <v>3782283.62</v>
      </c>
      <c r="E146" s="31"/>
      <c r="F146" s="25">
        <f t="shared" si="3"/>
        <v>0</v>
      </c>
      <c r="G146" s="33">
        <f t="shared" si="4"/>
        <v>0</v>
      </c>
    </row>
    <row r="147" spans="1:7" s="20" customFormat="1" x14ac:dyDescent="0.25">
      <c r="A147" s="9" t="s">
        <v>134</v>
      </c>
      <c r="B147" s="30">
        <v>2501569.27</v>
      </c>
      <c r="C147" s="31"/>
      <c r="D147" s="32">
        <v>2501569.27</v>
      </c>
      <c r="E147" s="31"/>
      <c r="F147" s="25">
        <f t="shared" si="3"/>
        <v>0</v>
      </c>
      <c r="G147" s="33">
        <f t="shared" si="4"/>
        <v>0</v>
      </c>
    </row>
    <row r="148" spans="1:7" s="20" customFormat="1" x14ac:dyDescent="0.25">
      <c r="A148" s="9" t="s">
        <v>135</v>
      </c>
      <c r="B148" s="30">
        <v>883255.24</v>
      </c>
      <c r="C148" s="31"/>
      <c r="D148" s="32">
        <v>883255.24</v>
      </c>
      <c r="E148" s="31"/>
      <c r="F148" s="25">
        <f t="shared" si="3"/>
        <v>0</v>
      </c>
      <c r="G148" s="33">
        <f t="shared" si="4"/>
        <v>0</v>
      </c>
    </row>
    <row r="149" spans="1:7" s="20" customFormat="1" x14ac:dyDescent="0.25">
      <c r="A149" s="9" t="s">
        <v>136</v>
      </c>
      <c r="B149" s="30">
        <v>19950</v>
      </c>
      <c r="C149" s="31"/>
      <c r="D149" s="32">
        <v>19950</v>
      </c>
      <c r="E149" s="31"/>
      <c r="F149" s="25">
        <f t="shared" si="3"/>
        <v>0</v>
      </c>
      <c r="G149" s="33">
        <f t="shared" si="4"/>
        <v>0</v>
      </c>
    </row>
    <row r="150" spans="1:7" s="20" customFormat="1" x14ac:dyDescent="0.25">
      <c r="A150" s="9" t="s">
        <v>137</v>
      </c>
      <c r="B150" s="30">
        <v>26228.199999999997</v>
      </c>
      <c r="C150" s="31"/>
      <c r="D150" s="32">
        <v>26228.199999999997</v>
      </c>
      <c r="E150" s="31"/>
      <c r="F150" s="25">
        <f t="shared" si="3"/>
        <v>0</v>
      </c>
      <c r="G150" s="33">
        <f t="shared" si="4"/>
        <v>0</v>
      </c>
    </row>
    <row r="151" spans="1:7" s="20" customFormat="1" ht="25.5" x14ac:dyDescent="0.25">
      <c r="A151" s="9" t="s">
        <v>138</v>
      </c>
      <c r="B151" s="61">
        <v>33585.279999999999</v>
      </c>
      <c r="C151" s="62"/>
      <c r="D151" s="63">
        <v>33585.279999999999</v>
      </c>
      <c r="E151" s="62"/>
      <c r="F151" s="64">
        <f t="shared" si="3"/>
        <v>0</v>
      </c>
      <c r="G151" s="33">
        <f t="shared" si="4"/>
        <v>0</v>
      </c>
    </row>
    <row r="152" spans="1:7" s="20" customFormat="1" x14ac:dyDescent="0.25">
      <c r="A152" s="9" t="s">
        <v>139</v>
      </c>
      <c r="B152" s="30">
        <v>3705</v>
      </c>
      <c r="C152" s="31"/>
      <c r="D152" s="32">
        <v>3705</v>
      </c>
      <c r="E152" s="31"/>
      <c r="F152" s="25">
        <f t="shared" si="3"/>
        <v>0</v>
      </c>
      <c r="G152" s="33">
        <f t="shared" si="4"/>
        <v>0</v>
      </c>
    </row>
    <row r="153" spans="1:7" s="20" customFormat="1" ht="38.25" x14ac:dyDescent="0.25">
      <c r="A153" s="9" t="s">
        <v>140</v>
      </c>
      <c r="B153" s="61">
        <v>15625</v>
      </c>
      <c r="C153" s="62"/>
      <c r="D153" s="63">
        <v>15625</v>
      </c>
      <c r="E153" s="62"/>
      <c r="F153" s="64">
        <f t="shared" si="3"/>
        <v>0</v>
      </c>
      <c r="G153" s="33">
        <f t="shared" si="4"/>
        <v>0</v>
      </c>
    </row>
    <row r="154" spans="1:7" s="20" customFormat="1" x14ac:dyDescent="0.25">
      <c r="A154" s="9" t="s">
        <v>141</v>
      </c>
      <c r="B154" s="30">
        <v>1710780.7599999998</v>
      </c>
      <c r="C154" s="31"/>
      <c r="D154" s="32">
        <v>1710780.7599999998</v>
      </c>
      <c r="E154" s="31"/>
      <c r="F154" s="25">
        <f t="shared" si="3"/>
        <v>0</v>
      </c>
      <c r="G154" s="33">
        <f t="shared" si="4"/>
        <v>0</v>
      </c>
    </row>
    <row r="155" spans="1:7" s="20" customFormat="1" x14ac:dyDescent="0.25">
      <c r="A155" s="9" t="s">
        <v>142</v>
      </c>
      <c r="B155" s="30">
        <v>1476</v>
      </c>
      <c r="C155" s="31"/>
      <c r="D155" s="32">
        <v>1476</v>
      </c>
      <c r="E155" s="31"/>
      <c r="F155" s="25">
        <f t="shared" si="3"/>
        <v>0</v>
      </c>
      <c r="G155" s="33">
        <f t="shared" si="4"/>
        <v>0</v>
      </c>
    </row>
    <row r="156" spans="1:7" s="20" customFormat="1" x14ac:dyDescent="0.25">
      <c r="A156" s="9" t="s">
        <v>143</v>
      </c>
      <c r="B156" s="30">
        <v>2170860.14</v>
      </c>
      <c r="C156" s="31"/>
      <c r="D156" s="32">
        <v>2170860.14</v>
      </c>
      <c r="E156" s="31"/>
      <c r="F156" s="25">
        <f t="shared" si="3"/>
        <v>0</v>
      </c>
      <c r="G156" s="33">
        <f t="shared" si="4"/>
        <v>0</v>
      </c>
    </row>
    <row r="157" spans="1:7" s="20" customFormat="1" x14ac:dyDescent="0.25">
      <c r="A157" s="9" t="s">
        <v>144</v>
      </c>
      <c r="B157" s="30">
        <v>1564.6499999999999</v>
      </c>
      <c r="C157" s="31"/>
      <c r="D157" s="32">
        <v>1564.6499999999999</v>
      </c>
      <c r="E157" s="31"/>
      <c r="F157" s="25">
        <f t="shared" si="3"/>
        <v>0</v>
      </c>
      <c r="G157" s="33">
        <f t="shared" si="4"/>
        <v>0</v>
      </c>
    </row>
    <row r="158" spans="1:7" s="20" customFormat="1" ht="25.5" x14ac:dyDescent="0.25">
      <c r="A158" s="9" t="s">
        <v>145</v>
      </c>
      <c r="B158" s="61">
        <v>48815.86</v>
      </c>
      <c r="C158" s="62"/>
      <c r="D158" s="63">
        <v>48815.86</v>
      </c>
      <c r="E158" s="62"/>
      <c r="F158" s="64">
        <f t="shared" si="3"/>
        <v>0</v>
      </c>
      <c r="G158" s="33">
        <f t="shared" si="4"/>
        <v>0</v>
      </c>
    </row>
    <row r="159" spans="1:7" s="20" customFormat="1" x14ac:dyDescent="0.25">
      <c r="A159" s="9" t="s">
        <v>146</v>
      </c>
      <c r="B159" s="30">
        <v>1173861.6499999999</v>
      </c>
      <c r="C159" s="31"/>
      <c r="D159" s="32">
        <v>1173861.6499999999</v>
      </c>
      <c r="E159" s="31"/>
      <c r="F159" s="25">
        <f t="shared" si="3"/>
        <v>0</v>
      </c>
      <c r="G159" s="33">
        <f t="shared" si="4"/>
        <v>0</v>
      </c>
    </row>
    <row r="160" spans="1:7" s="20" customFormat="1" x14ac:dyDescent="0.25">
      <c r="A160" s="9" t="s">
        <v>147</v>
      </c>
      <c r="B160" s="30">
        <v>35014</v>
      </c>
      <c r="C160" s="31"/>
      <c r="D160" s="32">
        <v>35014</v>
      </c>
      <c r="E160" s="31"/>
      <c r="F160" s="25">
        <f t="shared" si="3"/>
        <v>0</v>
      </c>
      <c r="G160" s="33">
        <f t="shared" si="4"/>
        <v>0</v>
      </c>
    </row>
    <row r="161" spans="1:7" s="20" customFormat="1" x14ac:dyDescent="0.25">
      <c r="A161" s="9" t="s">
        <v>148</v>
      </c>
      <c r="B161" s="30">
        <v>131800</v>
      </c>
      <c r="C161" s="31"/>
      <c r="D161" s="32">
        <v>131800</v>
      </c>
      <c r="E161" s="31"/>
      <c r="F161" s="25">
        <f t="shared" si="3"/>
        <v>0</v>
      </c>
      <c r="G161" s="33">
        <f t="shared" si="4"/>
        <v>0</v>
      </c>
    </row>
    <row r="162" spans="1:7" s="20" customFormat="1" ht="25.5" x14ac:dyDescent="0.25">
      <c r="A162" s="9" t="s">
        <v>149</v>
      </c>
      <c r="B162" s="61">
        <v>335460</v>
      </c>
      <c r="C162" s="62"/>
      <c r="D162" s="63">
        <v>335460</v>
      </c>
      <c r="E162" s="62"/>
      <c r="F162" s="64">
        <f t="shared" si="3"/>
        <v>0</v>
      </c>
      <c r="G162" s="33">
        <f t="shared" si="4"/>
        <v>0</v>
      </c>
    </row>
    <row r="163" spans="1:7" s="20" customFormat="1" x14ac:dyDescent="0.25">
      <c r="A163" s="9" t="s">
        <v>150</v>
      </c>
      <c r="B163" s="30">
        <v>150333.79999999999</v>
      </c>
      <c r="C163" s="31"/>
      <c r="D163" s="32">
        <v>150333.79999999999</v>
      </c>
      <c r="E163" s="31"/>
      <c r="F163" s="25">
        <f t="shared" si="3"/>
        <v>0</v>
      </c>
      <c r="G163" s="33">
        <f t="shared" si="4"/>
        <v>0</v>
      </c>
    </row>
    <row r="164" spans="1:7" s="20" customFormat="1" x14ac:dyDescent="0.25">
      <c r="A164" s="24" t="s">
        <v>151</v>
      </c>
      <c r="B164" s="34">
        <v>12555.439999999999</v>
      </c>
      <c r="C164" s="35"/>
      <c r="D164" s="40">
        <v>12555.439999999999</v>
      </c>
      <c r="E164" s="41"/>
      <c r="F164" s="42">
        <f t="shared" si="3"/>
        <v>0</v>
      </c>
      <c r="G164" s="43">
        <f t="shared" si="4"/>
        <v>0</v>
      </c>
    </row>
    <row r="165" spans="1:7" s="20" customFormat="1" x14ac:dyDescent="0.25">
      <c r="A165" s="24" t="s">
        <v>152</v>
      </c>
      <c r="B165" s="34">
        <v>30157.24</v>
      </c>
      <c r="C165" s="35"/>
      <c r="D165" s="25">
        <v>30157.24</v>
      </c>
      <c r="E165" s="35"/>
      <c r="F165" s="25">
        <f t="shared" si="3"/>
        <v>0</v>
      </c>
      <c r="G165" s="38">
        <f t="shared" si="4"/>
        <v>0</v>
      </c>
    </row>
    <row r="166" spans="1:7" s="20" customFormat="1" x14ac:dyDescent="0.25">
      <c r="A166" s="24" t="s">
        <v>153</v>
      </c>
      <c r="B166" s="34">
        <v>1463128.02</v>
      </c>
      <c r="C166" s="35"/>
      <c r="D166" s="25">
        <v>1463128.02</v>
      </c>
      <c r="E166" s="35"/>
      <c r="F166" s="25">
        <f t="shared" si="3"/>
        <v>0</v>
      </c>
      <c r="G166" s="38">
        <f t="shared" si="4"/>
        <v>0</v>
      </c>
    </row>
    <row r="167" spans="1:7" s="20" customFormat="1" x14ac:dyDescent="0.25">
      <c r="A167" s="9" t="s">
        <v>154</v>
      </c>
      <c r="B167" s="30">
        <v>14589.139999999998</v>
      </c>
      <c r="C167" s="31"/>
      <c r="D167" s="32">
        <v>14589.139999999998</v>
      </c>
      <c r="E167" s="31"/>
      <c r="F167" s="25">
        <f t="shared" si="3"/>
        <v>0</v>
      </c>
      <c r="G167" s="33">
        <f t="shared" si="4"/>
        <v>0</v>
      </c>
    </row>
    <row r="168" spans="1:7" s="20" customFormat="1" x14ac:dyDescent="0.25">
      <c r="A168" s="9" t="s">
        <v>155</v>
      </c>
      <c r="B168" s="30">
        <v>24210.52</v>
      </c>
      <c r="C168" s="31"/>
      <c r="D168" s="32">
        <v>24210.52</v>
      </c>
      <c r="E168" s="31"/>
      <c r="F168" s="25">
        <f t="shared" si="3"/>
        <v>0</v>
      </c>
      <c r="G168" s="33">
        <f t="shared" si="4"/>
        <v>0</v>
      </c>
    </row>
    <row r="169" spans="1:7" s="20" customFormat="1" x14ac:dyDescent="0.25">
      <c r="A169" s="9" t="s">
        <v>156</v>
      </c>
      <c r="B169" s="30">
        <v>31227.55</v>
      </c>
      <c r="C169" s="31"/>
      <c r="D169" s="32">
        <v>31227.55</v>
      </c>
      <c r="E169" s="31"/>
      <c r="F169" s="25">
        <f t="shared" si="3"/>
        <v>0</v>
      </c>
      <c r="G169" s="33">
        <f t="shared" si="4"/>
        <v>0</v>
      </c>
    </row>
    <row r="170" spans="1:7" s="20" customFormat="1" x14ac:dyDescent="0.25">
      <c r="A170" s="9" t="s">
        <v>157</v>
      </c>
      <c r="B170" s="30">
        <v>1662.36</v>
      </c>
      <c r="C170" s="31"/>
      <c r="D170" s="32">
        <v>1662.36</v>
      </c>
      <c r="E170" s="31"/>
      <c r="F170" s="25">
        <f t="shared" si="3"/>
        <v>0</v>
      </c>
      <c r="G170" s="33">
        <f t="shared" si="4"/>
        <v>0</v>
      </c>
    </row>
    <row r="171" spans="1:7" s="20" customFormat="1" x14ac:dyDescent="0.25">
      <c r="A171" s="9" t="s">
        <v>158</v>
      </c>
      <c r="B171" s="30">
        <v>31491.410000000003</v>
      </c>
      <c r="C171" s="31"/>
      <c r="D171" s="32">
        <v>31491.410000000003</v>
      </c>
      <c r="E171" s="31"/>
      <c r="F171" s="25">
        <f t="shared" si="3"/>
        <v>0</v>
      </c>
      <c r="G171" s="33">
        <f t="shared" si="4"/>
        <v>0</v>
      </c>
    </row>
    <row r="172" spans="1:7" s="20" customFormat="1" x14ac:dyDescent="0.25">
      <c r="A172" s="9" t="s">
        <v>159</v>
      </c>
      <c r="B172" s="30">
        <v>11959</v>
      </c>
      <c r="C172" s="31"/>
      <c r="D172" s="32">
        <v>11959</v>
      </c>
      <c r="E172" s="31"/>
      <c r="F172" s="25">
        <f t="shared" si="3"/>
        <v>0</v>
      </c>
      <c r="G172" s="33">
        <f t="shared" si="4"/>
        <v>0</v>
      </c>
    </row>
    <row r="173" spans="1:7" s="20" customFormat="1" x14ac:dyDescent="0.25">
      <c r="A173" s="9" t="s">
        <v>160</v>
      </c>
      <c r="B173" s="30">
        <v>27525.37</v>
      </c>
      <c r="C173" s="31"/>
      <c r="D173" s="32">
        <v>27525.37</v>
      </c>
      <c r="E173" s="31"/>
      <c r="F173" s="25">
        <f t="shared" si="3"/>
        <v>0</v>
      </c>
      <c r="G173" s="33">
        <f t="shared" si="4"/>
        <v>0</v>
      </c>
    </row>
    <row r="174" spans="1:7" s="20" customFormat="1" x14ac:dyDescent="0.25">
      <c r="A174" s="9" t="s">
        <v>161</v>
      </c>
      <c r="B174" s="30">
        <v>212</v>
      </c>
      <c r="C174" s="31"/>
      <c r="D174" s="32">
        <v>212</v>
      </c>
      <c r="E174" s="31"/>
      <c r="F174" s="25">
        <f t="shared" si="3"/>
        <v>0</v>
      </c>
      <c r="G174" s="33">
        <f t="shared" si="4"/>
        <v>0</v>
      </c>
    </row>
    <row r="175" spans="1:7" s="20" customFormat="1" x14ac:dyDescent="0.25">
      <c r="A175" s="9" t="s">
        <v>162</v>
      </c>
      <c r="B175" s="30">
        <v>206200</v>
      </c>
      <c r="C175" s="31"/>
      <c r="D175" s="32">
        <v>206200</v>
      </c>
      <c r="E175" s="31"/>
      <c r="F175" s="25">
        <f t="shared" si="3"/>
        <v>0</v>
      </c>
      <c r="G175" s="33">
        <f t="shared" si="4"/>
        <v>0</v>
      </c>
    </row>
    <row r="176" spans="1:7" s="20" customFormat="1" x14ac:dyDescent="0.25">
      <c r="A176" s="9" t="s">
        <v>163</v>
      </c>
      <c r="B176" s="30">
        <v>24106812.920000002</v>
      </c>
      <c r="C176" s="31"/>
      <c r="D176" s="32">
        <v>24106812.920000002</v>
      </c>
      <c r="E176" s="31"/>
      <c r="F176" s="25">
        <f t="shared" si="3"/>
        <v>0</v>
      </c>
      <c r="G176" s="33">
        <f t="shared" si="4"/>
        <v>0</v>
      </c>
    </row>
    <row r="177" spans="1:7" s="20" customFormat="1" x14ac:dyDescent="0.25">
      <c r="A177" s="9" t="s">
        <v>164</v>
      </c>
      <c r="B177" s="30">
        <v>3170</v>
      </c>
      <c r="C177" s="31"/>
      <c r="D177" s="32">
        <v>3170</v>
      </c>
      <c r="E177" s="31"/>
      <c r="F177" s="25">
        <f t="shared" si="3"/>
        <v>0</v>
      </c>
      <c r="G177" s="33">
        <f t="shared" si="4"/>
        <v>0</v>
      </c>
    </row>
    <row r="178" spans="1:7" s="20" customFormat="1" x14ac:dyDescent="0.25">
      <c r="A178" s="9" t="s">
        <v>165</v>
      </c>
      <c r="B178" s="30">
        <v>19056</v>
      </c>
      <c r="C178" s="31"/>
      <c r="D178" s="32">
        <v>19056</v>
      </c>
      <c r="E178" s="31"/>
      <c r="F178" s="25">
        <f t="shared" si="3"/>
        <v>0</v>
      </c>
      <c r="G178" s="33">
        <f t="shared" si="4"/>
        <v>0</v>
      </c>
    </row>
    <row r="179" spans="1:7" s="20" customFormat="1" x14ac:dyDescent="0.25">
      <c r="A179" s="9" t="s">
        <v>166</v>
      </c>
      <c r="B179" s="30">
        <v>282398.02</v>
      </c>
      <c r="C179" s="31"/>
      <c r="D179" s="32">
        <v>282398.02</v>
      </c>
      <c r="E179" s="31"/>
      <c r="F179" s="25">
        <f t="shared" si="3"/>
        <v>0</v>
      </c>
      <c r="G179" s="33">
        <f t="shared" si="4"/>
        <v>0</v>
      </c>
    </row>
    <row r="180" spans="1:7" s="20" customFormat="1" x14ac:dyDescent="0.25">
      <c r="A180" s="9" t="s">
        <v>167</v>
      </c>
      <c r="B180" s="30">
        <v>38970772</v>
      </c>
      <c r="C180" s="31"/>
      <c r="D180" s="32">
        <v>38970772</v>
      </c>
      <c r="E180" s="31"/>
      <c r="F180" s="25">
        <f t="shared" si="3"/>
        <v>0</v>
      </c>
      <c r="G180" s="33">
        <f t="shared" si="4"/>
        <v>0</v>
      </c>
    </row>
    <row r="181" spans="1:7" s="20" customFormat="1" x14ac:dyDescent="0.25">
      <c r="A181" s="9" t="s">
        <v>168</v>
      </c>
      <c r="B181" s="30">
        <v>12393319.26</v>
      </c>
      <c r="C181" s="31"/>
      <c r="D181" s="32">
        <v>12393319.26</v>
      </c>
      <c r="E181" s="31"/>
      <c r="F181" s="25">
        <f t="shared" si="3"/>
        <v>0</v>
      </c>
      <c r="G181" s="33">
        <f t="shared" si="4"/>
        <v>0</v>
      </c>
    </row>
    <row r="182" spans="1:7" s="20" customFormat="1" x14ac:dyDescent="0.25">
      <c r="A182" s="9" t="s">
        <v>169</v>
      </c>
      <c r="B182" s="30">
        <v>91350.97</v>
      </c>
      <c r="C182" s="31"/>
      <c r="D182" s="32">
        <v>91350.97</v>
      </c>
      <c r="E182" s="31"/>
      <c r="F182" s="25">
        <f t="shared" si="3"/>
        <v>0</v>
      </c>
      <c r="G182" s="33">
        <f t="shared" si="4"/>
        <v>0</v>
      </c>
    </row>
    <row r="183" spans="1:7" s="20" customFormat="1" x14ac:dyDescent="0.25">
      <c r="A183" s="9" t="s">
        <v>170</v>
      </c>
      <c r="B183" s="30">
        <v>829039.5</v>
      </c>
      <c r="C183" s="31"/>
      <c r="D183" s="32">
        <v>829039.5</v>
      </c>
      <c r="E183" s="31"/>
      <c r="F183" s="25">
        <f t="shared" si="3"/>
        <v>0</v>
      </c>
      <c r="G183" s="33">
        <f t="shared" si="4"/>
        <v>0</v>
      </c>
    </row>
    <row r="184" spans="1:7" s="20" customFormat="1" x14ac:dyDescent="0.25">
      <c r="A184" s="9" t="s">
        <v>171</v>
      </c>
      <c r="B184" s="30">
        <v>3700</v>
      </c>
      <c r="C184" s="31"/>
      <c r="D184" s="32">
        <v>3700</v>
      </c>
      <c r="E184" s="31"/>
      <c r="F184" s="25">
        <f t="shared" ref="F184:F199" si="5">D184-B184</f>
        <v>0</v>
      </c>
      <c r="G184" s="33">
        <f t="shared" ref="G184:G200" si="6">D184/B184-1</f>
        <v>0</v>
      </c>
    </row>
    <row r="185" spans="1:7" s="20" customFormat="1" x14ac:dyDescent="0.25">
      <c r="A185" s="9" t="s">
        <v>172</v>
      </c>
      <c r="B185" s="30">
        <v>1176681.8700000003</v>
      </c>
      <c r="C185" s="31"/>
      <c r="D185" s="32">
        <v>1176681.8700000003</v>
      </c>
      <c r="E185" s="31"/>
      <c r="F185" s="25">
        <f t="shared" si="5"/>
        <v>0</v>
      </c>
      <c r="G185" s="33">
        <f t="shared" si="6"/>
        <v>0</v>
      </c>
    </row>
    <row r="186" spans="1:7" s="20" customFormat="1" x14ac:dyDescent="0.25">
      <c r="A186" s="9" t="s">
        <v>173</v>
      </c>
      <c r="B186" s="30">
        <v>1176681.8700000003</v>
      </c>
      <c r="C186" s="31"/>
      <c r="D186" s="32">
        <v>1176681.8700000003</v>
      </c>
      <c r="E186" s="31"/>
      <c r="F186" s="25">
        <f t="shared" si="5"/>
        <v>0</v>
      </c>
      <c r="G186" s="33">
        <f t="shared" si="6"/>
        <v>0</v>
      </c>
    </row>
    <row r="187" spans="1:7" s="20" customFormat="1" x14ac:dyDescent="0.25">
      <c r="A187" s="9" t="s">
        <v>174</v>
      </c>
      <c r="B187" s="30">
        <v>7844518.1299999971</v>
      </c>
      <c r="C187" s="31"/>
      <c r="D187" s="32">
        <v>7844518.1299999971</v>
      </c>
      <c r="E187" s="31"/>
      <c r="F187" s="25">
        <f t="shared" si="5"/>
        <v>0</v>
      </c>
      <c r="G187" s="33">
        <f t="shared" si="6"/>
        <v>0</v>
      </c>
    </row>
    <row r="188" spans="1:7" s="20" customFormat="1" x14ac:dyDescent="0.25">
      <c r="A188" s="9" t="s">
        <v>175</v>
      </c>
      <c r="B188" s="30">
        <v>1176681.8700000003</v>
      </c>
      <c r="C188" s="31"/>
      <c r="D188" s="32">
        <v>1176681.8700000003</v>
      </c>
      <c r="E188" s="31"/>
      <c r="F188" s="25">
        <f t="shared" si="5"/>
        <v>0</v>
      </c>
      <c r="G188" s="33">
        <f t="shared" si="6"/>
        <v>0</v>
      </c>
    </row>
    <row r="189" spans="1:7" s="20" customFormat="1" x14ac:dyDescent="0.25">
      <c r="A189" s="9" t="s">
        <v>176</v>
      </c>
      <c r="B189" s="30">
        <v>672558.25000000012</v>
      </c>
      <c r="C189" s="31"/>
      <c r="D189" s="32">
        <v>672558.25000000012</v>
      </c>
      <c r="E189" s="31"/>
      <c r="F189" s="25">
        <f t="shared" si="5"/>
        <v>0</v>
      </c>
      <c r="G189" s="33">
        <f t="shared" si="6"/>
        <v>0</v>
      </c>
    </row>
    <row r="190" spans="1:7" s="20" customFormat="1" x14ac:dyDescent="0.25">
      <c r="A190" s="9" t="s">
        <v>177</v>
      </c>
      <c r="B190" s="30">
        <v>10000</v>
      </c>
      <c r="C190" s="31"/>
      <c r="D190" s="32">
        <v>10000</v>
      </c>
      <c r="E190" s="31"/>
      <c r="F190" s="25">
        <f t="shared" si="5"/>
        <v>0</v>
      </c>
      <c r="G190" s="33">
        <f t="shared" si="6"/>
        <v>0</v>
      </c>
    </row>
    <row r="191" spans="1:7" s="20" customFormat="1" x14ac:dyDescent="0.25">
      <c r="A191" s="9" t="s">
        <v>178</v>
      </c>
      <c r="B191" s="30">
        <v>555485.09</v>
      </c>
      <c r="C191" s="31"/>
      <c r="D191" s="32">
        <v>555485.09</v>
      </c>
      <c r="E191" s="31"/>
      <c r="F191" s="25">
        <f t="shared" si="5"/>
        <v>0</v>
      </c>
      <c r="G191" s="33">
        <f t="shared" si="6"/>
        <v>0</v>
      </c>
    </row>
    <row r="192" spans="1:7" s="20" customFormat="1" x14ac:dyDescent="0.25">
      <c r="A192" s="9" t="s">
        <v>179</v>
      </c>
      <c r="B192" s="30">
        <v>14850</v>
      </c>
      <c r="C192" s="31"/>
      <c r="D192" s="32">
        <v>14850</v>
      </c>
      <c r="E192" s="31"/>
      <c r="F192" s="25">
        <f t="shared" si="5"/>
        <v>0</v>
      </c>
      <c r="G192" s="33">
        <f t="shared" si="6"/>
        <v>0</v>
      </c>
    </row>
    <row r="193" spans="1:7" s="20" customFormat="1" x14ac:dyDescent="0.25">
      <c r="A193" s="9" t="s">
        <v>180</v>
      </c>
      <c r="B193" s="30">
        <v>343879.31</v>
      </c>
      <c r="C193" s="31"/>
      <c r="D193" s="32">
        <v>343879.31</v>
      </c>
      <c r="E193" s="31"/>
      <c r="F193" s="25">
        <f t="shared" si="5"/>
        <v>0</v>
      </c>
      <c r="G193" s="33">
        <f t="shared" si="6"/>
        <v>0</v>
      </c>
    </row>
    <row r="194" spans="1:7" s="20" customFormat="1" x14ac:dyDescent="0.25">
      <c r="A194" s="9" t="s">
        <v>181</v>
      </c>
      <c r="B194" s="30">
        <v>45000</v>
      </c>
      <c r="C194" s="31"/>
      <c r="D194" s="32">
        <v>45000</v>
      </c>
      <c r="E194" s="31"/>
      <c r="F194" s="25">
        <f t="shared" si="5"/>
        <v>0</v>
      </c>
      <c r="G194" s="33">
        <f t="shared" si="6"/>
        <v>0</v>
      </c>
    </row>
    <row r="195" spans="1:7" s="20" customFormat="1" x14ac:dyDescent="0.25">
      <c r="A195" s="9" t="s">
        <v>182</v>
      </c>
      <c r="B195" s="30">
        <v>865962.49</v>
      </c>
      <c r="C195" s="31"/>
      <c r="D195" s="32">
        <v>865962.49</v>
      </c>
      <c r="E195" s="31"/>
      <c r="F195" s="25">
        <f t="shared" si="5"/>
        <v>0</v>
      </c>
      <c r="G195" s="33">
        <f t="shared" si="6"/>
        <v>0</v>
      </c>
    </row>
    <row r="196" spans="1:7" s="20" customFormat="1" x14ac:dyDescent="0.25">
      <c r="A196" s="9" t="s">
        <v>183</v>
      </c>
      <c r="B196" s="30">
        <v>61396.340000000004</v>
      </c>
      <c r="C196" s="31"/>
      <c r="D196" s="32">
        <v>61396.340000000004</v>
      </c>
      <c r="E196" s="31"/>
      <c r="F196" s="25">
        <f t="shared" si="5"/>
        <v>0</v>
      </c>
      <c r="G196" s="33">
        <f t="shared" si="6"/>
        <v>0</v>
      </c>
    </row>
    <row r="197" spans="1:7" s="20" customFormat="1" x14ac:dyDescent="0.25">
      <c r="A197" s="9" t="s">
        <v>184</v>
      </c>
      <c r="B197" s="30">
        <v>63009.79</v>
      </c>
      <c r="C197" s="31"/>
      <c r="D197" s="32">
        <v>63009.79</v>
      </c>
      <c r="E197" s="31"/>
      <c r="F197" s="25">
        <f t="shared" si="5"/>
        <v>0</v>
      </c>
      <c r="G197" s="33">
        <f t="shared" si="6"/>
        <v>0</v>
      </c>
    </row>
    <row r="198" spans="1:7" s="20" customFormat="1" x14ac:dyDescent="0.25">
      <c r="A198" s="9" t="s">
        <v>185</v>
      </c>
      <c r="B198" s="30">
        <v>23355</v>
      </c>
      <c r="C198" s="31"/>
      <c r="D198" s="32">
        <v>23355</v>
      </c>
      <c r="E198" s="31"/>
      <c r="F198" s="25">
        <f t="shared" si="5"/>
        <v>0</v>
      </c>
      <c r="G198" s="33">
        <f t="shared" si="6"/>
        <v>0</v>
      </c>
    </row>
    <row r="199" spans="1:7" s="20" customFormat="1" x14ac:dyDescent="0.25">
      <c r="A199" s="9" t="s">
        <v>39</v>
      </c>
      <c r="B199" s="30">
        <v>8434897.1699999999</v>
      </c>
      <c r="C199" s="31"/>
      <c r="D199" s="32">
        <v>3771887.58</v>
      </c>
      <c r="E199" s="31"/>
      <c r="F199" s="25">
        <f t="shared" si="5"/>
        <v>-4663009.59</v>
      </c>
      <c r="G199" s="33">
        <f t="shared" si="6"/>
        <v>-0.55282352541115798</v>
      </c>
    </row>
    <row r="200" spans="1:7" s="20" customFormat="1" ht="15.75" thickBot="1" x14ac:dyDescent="0.3">
      <c r="A200" s="44" t="s">
        <v>186</v>
      </c>
      <c r="B200" s="45">
        <f>SUM(B56,B36)</f>
        <v>878391069.23999965</v>
      </c>
      <c r="C200" s="46">
        <f>SUM(C8,C17,C24,C28,C32,C34,C36,C44,C46,C48,C50,C56)</f>
        <v>1</v>
      </c>
      <c r="D200" s="45">
        <f>SUM(D56,D36)</f>
        <v>865269482.0799998</v>
      </c>
      <c r="E200" s="46">
        <f>SUM(E8,E17,E24,E28,E32,E34,E36,E44,E46,E48,E50,E56)</f>
        <v>1</v>
      </c>
      <c r="F200" s="45">
        <f>SUM(F8,F17,F24,F28,F32,F34,F36,F44,F46,F48,F50,F56)</f>
        <v>-13121587.159999914</v>
      </c>
      <c r="G200" s="47">
        <f t="shared" si="6"/>
        <v>-1.4938206477159266E-2</v>
      </c>
    </row>
    <row r="201" spans="1:7" x14ac:dyDescent="0.25">
      <c r="A201" s="70"/>
      <c r="B201" s="71"/>
      <c r="C201" s="72"/>
      <c r="D201" s="71"/>
      <c r="E201" s="72"/>
      <c r="F201" s="72"/>
      <c r="G201" s="73"/>
    </row>
    <row r="202" spans="1:7" s="48" customFormat="1" x14ac:dyDescent="0.25">
      <c r="A202" s="74"/>
      <c r="B202" s="75"/>
      <c r="C202" s="75"/>
      <c r="D202" s="75"/>
      <c r="E202" s="75"/>
      <c r="F202" s="75"/>
      <c r="G202" s="76"/>
    </row>
    <row r="203" spans="1:7" ht="27.75" customHeight="1" thickBot="1" x14ac:dyDescent="0.3">
      <c r="A203" s="77" t="s">
        <v>187</v>
      </c>
      <c r="B203" s="78"/>
      <c r="C203" s="78"/>
      <c r="D203" s="78"/>
      <c r="E203" s="78"/>
      <c r="F203" s="78"/>
      <c r="G203" s="79"/>
    </row>
    <row r="204" spans="1:7" x14ac:dyDescent="0.25">
      <c r="A204" s="49"/>
      <c r="B204" s="50"/>
      <c r="C204" s="51"/>
      <c r="D204" s="50"/>
      <c r="E204" s="51"/>
      <c r="F204" s="51"/>
      <c r="G204" s="51"/>
    </row>
    <row r="205" spans="1:7" s="54" customFormat="1" ht="12.75" x14ac:dyDescent="0.2">
      <c r="A205" s="52"/>
      <c r="B205" s="53"/>
      <c r="C205" s="53"/>
      <c r="D205" s="53"/>
      <c r="E205" s="53"/>
      <c r="F205" s="53"/>
      <c r="G205" s="53"/>
    </row>
    <row r="206" spans="1:7" s="54" customFormat="1" ht="12.75" x14ac:dyDescent="0.2">
      <c r="A206" s="52"/>
      <c r="B206" s="52"/>
      <c r="C206" s="52"/>
      <c r="D206" s="52"/>
      <c r="E206" s="52"/>
      <c r="F206" s="52"/>
      <c r="G206" s="52"/>
    </row>
    <row r="207" spans="1:7" s="54" customFormat="1" ht="12.75" x14ac:dyDescent="0.2">
      <c r="A207" s="52"/>
      <c r="B207" s="53"/>
      <c r="C207" s="53"/>
      <c r="D207" s="53"/>
      <c r="E207" s="53"/>
      <c r="F207" s="53"/>
      <c r="G207" s="53"/>
    </row>
    <row r="208" spans="1:7" x14ac:dyDescent="0.25">
      <c r="A208" s="55"/>
      <c r="B208" s="55"/>
      <c r="C208" s="55"/>
      <c r="D208" s="55"/>
      <c r="E208" s="55"/>
      <c r="F208" s="55"/>
      <c r="G208" s="55"/>
    </row>
    <row r="209" spans="1:7" x14ac:dyDescent="0.25">
      <c r="A209" s="56"/>
      <c r="B209" s="56"/>
      <c r="C209" s="56"/>
      <c r="D209" s="57"/>
      <c r="E209" s="56"/>
      <c r="F209" s="56"/>
      <c r="G209" s="56"/>
    </row>
    <row r="210" spans="1:7" x14ac:dyDescent="0.25">
      <c r="A210" s="56"/>
      <c r="B210" s="56"/>
      <c r="C210" s="56"/>
      <c r="D210" s="56"/>
      <c r="E210" s="56"/>
      <c r="F210" s="56"/>
      <c r="G210" s="56"/>
    </row>
    <row r="211" spans="1:7" x14ac:dyDescent="0.25">
      <c r="A211" s="56"/>
      <c r="B211" s="56"/>
      <c r="C211" s="56"/>
      <c r="D211" s="58"/>
      <c r="E211" s="56"/>
      <c r="F211" s="56"/>
      <c r="G211" s="56"/>
    </row>
    <row r="212" spans="1:7" x14ac:dyDescent="0.25">
      <c r="A212" s="56"/>
      <c r="B212" s="56"/>
      <c r="C212" s="56"/>
      <c r="D212" s="59"/>
      <c r="E212" s="56"/>
      <c r="F212" s="56"/>
      <c r="G212" s="56"/>
    </row>
    <row r="213" spans="1:7" x14ac:dyDescent="0.25">
      <c r="A213" s="56"/>
      <c r="B213" s="56"/>
      <c r="C213" s="56"/>
      <c r="D213" s="59"/>
      <c r="E213" s="56"/>
      <c r="F213" s="56"/>
      <c r="G213" s="56"/>
    </row>
    <row r="214" spans="1:7" x14ac:dyDescent="0.25">
      <c r="A214" s="56"/>
      <c r="B214" s="60"/>
      <c r="C214" s="56"/>
      <c r="D214" s="60"/>
      <c r="E214" s="56"/>
      <c r="F214" s="56"/>
      <c r="G214" s="56"/>
    </row>
    <row r="215" spans="1:7" x14ac:dyDescent="0.25">
      <c r="A215" s="56"/>
      <c r="B215" s="56"/>
      <c r="C215" s="56"/>
      <c r="D215" s="56"/>
      <c r="E215" s="56"/>
      <c r="F215" s="56"/>
      <c r="G215" s="56"/>
    </row>
    <row r="216" spans="1:7" x14ac:dyDescent="0.25">
      <c r="A216" s="56"/>
      <c r="B216" s="56"/>
      <c r="C216" s="56"/>
      <c r="D216" s="56"/>
      <c r="E216" s="56"/>
      <c r="F216" s="56"/>
      <c r="G216" s="56"/>
    </row>
    <row r="217" spans="1:7" x14ac:dyDescent="0.25">
      <c r="A217" s="56"/>
      <c r="B217" s="60"/>
      <c r="C217" s="56"/>
      <c r="D217" s="56"/>
      <c r="E217" s="56"/>
      <c r="F217" s="56"/>
      <c r="G217" s="56"/>
    </row>
    <row r="218" spans="1:7" x14ac:dyDescent="0.25">
      <c r="A218" s="56"/>
      <c r="B218" s="56"/>
      <c r="C218" s="56"/>
      <c r="D218" s="56"/>
      <c r="E218" s="56"/>
      <c r="F218" s="56"/>
      <c r="G218" s="56"/>
    </row>
    <row r="219" spans="1:7" x14ac:dyDescent="0.25">
      <c r="A219" s="56"/>
      <c r="B219" s="56"/>
      <c r="C219" s="56"/>
      <c r="D219" s="56"/>
      <c r="E219" s="56"/>
      <c r="F219" s="56"/>
      <c r="G219" s="56"/>
    </row>
    <row r="220" spans="1:7" x14ac:dyDescent="0.25">
      <c r="A220" s="56"/>
      <c r="B220" s="56"/>
      <c r="C220" s="56"/>
      <c r="D220" s="56"/>
      <c r="E220" s="56"/>
      <c r="F220" s="56"/>
      <c r="G220" s="56"/>
    </row>
    <row r="221" spans="1:7" x14ac:dyDescent="0.25">
      <c r="A221" s="56"/>
      <c r="B221" s="56"/>
      <c r="C221" s="56"/>
      <c r="D221" s="56"/>
      <c r="E221" s="56"/>
      <c r="F221" s="56"/>
      <c r="G221" s="56"/>
    </row>
    <row r="222" spans="1:7" x14ac:dyDescent="0.25">
      <c r="A222" s="56"/>
      <c r="B222" s="56"/>
      <c r="C222" s="56"/>
      <c r="D222" s="56"/>
      <c r="E222" s="56"/>
      <c r="F222" s="56"/>
      <c r="G222" s="56"/>
    </row>
    <row r="223" spans="1:7" x14ac:dyDescent="0.25">
      <c r="A223" s="56"/>
      <c r="B223" s="56"/>
      <c r="C223" s="56"/>
      <c r="D223" s="56"/>
      <c r="E223" s="56"/>
      <c r="F223" s="56"/>
      <c r="G223" s="56"/>
    </row>
    <row r="224" spans="1:7" x14ac:dyDescent="0.25">
      <c r="A224" s="56"/>
      <c r="B224" s="56"/>
      <c r="C224" s="56"/>
      <c r="D224" s="56"/>
      <c r="E224" s="56"/>
      <c r="F224" s="56"/>
      <c r="G224" s="56"/>
    </row>
    <row r="225" spans="1:7" x14ac:dyDescent="0.25">
      <c r="A225" s="56"/>
      <c r="B225" s="56"/>
      <c r="C225" s="56"/>
      <c r="D225" s="56"/>
      <c r="E225" s="56"/>
      <c r="F225" s="56"/>
      <c r="G225" s="56"/>
    </row>
    <row r="226" spans="1:7" x14ac:dyDescent="0.25">
      <c r="A226" s="56"/>
      <c r="B226" s="56"/>
      <c r="C226" s="56"/>
      <c r="D226" s="56"/>
      <c r="E226" s="56"/>
      <c r="F226" s="56"/>
      <c r="G226" s="56"/>
    </row>
    <row r="227" spans="1:7" x14ac:dyDescent="0.25">
      <c r="A227" s="56"/>
      <c r="B227" s="56"/>
      <c r="C227" s="56"/>
      <c r="D227" s="56"/>
      <c r="E227" s="56"/>
      <c r="F227" s="56"/>
      <c r="G227" s="56"/>
    </row>
    <row r="228" spans="1:7" x14ac:dyDescent="0.25">
      <c r="A228" s="56"/>
      <c r="B228" s="56"/>
      <c r="C228" s="56"/>
      <c r="D228" s="56"/>
      <c r="E228" s="56"/>
      <c r="F228" s="56"/>
      <c r="G228" s="56"/>
    </row>
    <row r="229" spans="1:7" x14ac:dyDescent="0.25">
      <c r="A229" s="56"/>
      <c r="B229" s="56"/>
      <c r="C229" s="56"/>
      <c r="D229" s="56"/>
      <c r="E229" s="56"/>
      <c r="F229" s="56"/>
      <c r="G229" s="56"/>
    </row>
    <row r="230" spans="1:7" x14ac:dyDescent="0.25">
      <c r="A230" s="56"/>
      <c r="B230" s="56"/>
      <c r="C230" s="56"/>
      <c r="D230" s="56"/>
      <c r="E230" s="56"/>
      <c r="F230" s="56"/>
      <c r="G230" s="56"/>
    </row>
    <row r="231" spans="1:7" x14ac:dyDescent="0.25">
      <c r="A231" s="56"/>
      <c r="B231" s="56"/>
      <c r="C231" s="56"/>
      <c r="D231" s="56"/>
      <c r="E231" s="56"/>
      <c r="F231" s="56"/>
      <c r="G231" s="56"/>
    </row>
    <row r="232" spans="1:7" x14ac:dyDescent="0.25">
      <c r="A232" s="56"/>
      <c r="B232" s="56"/>
      <c r="C232" s="56"/>
      <c r="D232" s="56"/>
      <c r="E232" s="56"/>
      <c r="F232" s="56"/>
      <c r="G232" s="56"/>
    </row>
    <row r="233" spans="1:7" x14ac:dyDescent="0.25">
      <c r="A233" s="56"/>
      <c r="B233" s="56"/>
      <c r="C233" s="56"/>
      <c r="D233" s="56"/>
      <c r="E233" s="56"/>
      <c r="F233" s="56"/>
      <c r="G233" s="56"/>
    </row>
    <row r="234" spans="1:7" x14ac:dyDescent="0.25">
      <c r="A234" s="56"/>
      <c r="B234" s="56"/>
      <c r="C234" s="56"/>
      <c r="D234" s="56"/>
      <c r="E234" s="56"/>
      <c r="F234" s="56"/>
      <c r="G234" s="56"/>
    </row>
    <row r="235" spans="1:7" x14ac:dyDescent="0.25">
      <c r="A235" s="56"/>
      <c r="B235" s="56"/>
      <c r="C235" s="56"/>
      <c r="D235" s="56"/>
      <c r="E235" s="56"/>
      <c r="F235" s="56"/>
      <c r="G235" s="56"/>
    </row>
    <row r="236" spans="1:7" x14ac:dyDescent="0.25">
      <c r="A236" s="56"/>
      <c r="B236" s="56"/>
      <c r="C236" s="56"/>
      <c r="D236" s="56"/>
      <c r="E236" s="56"/>
      <c r="F236" s="56"/>
      <c r="G236" s="56"/>
    </row>
    <row r="237" spans="1:7" x14ac:dyDescent="0.25">
      <c r="A237" s="56"/>
      <c r="B237" s="56"/>
      <c r="C237" s="56"/>
      <c r="D237" s="56"/>
      <c r="E237" s="56"/>
      <c r="F237" s="56"/>
      <c r="G237" s="56"/>
    </row>
    <row r="238" spans="1:7" x14ac:dyDescent="0.25">
      <c r="A238" s="56"/>
      <c r="B238" s="56"/>
      <c r="C238" s="56"/>
      <c r="D238" s="56"/>
      <c r="E238" s="56"/>
      <c r="F238" s="56"/>
      <c r="G238" s="56"/>
    </row>
    <row r="239" spans="1:7" x14ac:dyDescent="0.25">
      <c r="A239" s="56"/>
      <c r="B239" s="56"/>
      <c r="C239" s="56"/>
      <c r="D239" s="56"/>
      <c r="E239" s="56"/>
      <c r="F239" s="56"/>
      <c r="G239" s="56"/>
    </row>
    <row r="240" spans="1:7" x14ac:dyDescent="0.25">
      <c r="A240" s="56"/>
      <c r="B240" s="56"/>
      <c r="C240" s="56"/>
      <c r="D240" s="56"/>
      <c r="E240" s="56"/>
      <c r="F240" s="56"/>
      <c r="G240" s="56"/>
    </row>
    <row r="241" spans="1:7" x14ac:dyDescent="0.25">
      <c r="A241" s="56"/>
      <c r="B241" s="56"/>
      <c r="C241" s="56"/>
      <c r="D241" s="56"/>
      <c r="E241" s="56"/>
      <c r="F241" s="56"/>
      <c r="G241" s="56"/>
    </row>
  </sheetData>
  <mergeCells count="11">
    <mergeCell ref="A202:G202"/>
    <mergeCell ref="A203:G203"/>
    <mergeCell ref="F1:G1"/>
    <mergeCell ref="A2:G2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51181102362204722" right="0.31496062992125984" top="0.35433070866141736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IP-11</vt:lpstr>
      <vt:lpstr>'IP-11'!Títulos_a_imprimir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RH-PC2</cp:lastModifiedBy>
  <cp:lastPrinted>2023-03-27T15:52:39Z</cp:lastPrinted>
  <dcterms:created xsi:type="dcterms:W3CDTF">2023-03-24T21:08:00Z</dcterms:created>
  <dcterms:modified xsi:type="dcterms:W3CDTF">2023-03-29T15:32:35Z</dcterms:modified>
</cp:coreProperties>
</file>