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6F4DA671-39D9-4EDC-9C6D-D63138C963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0" sheetId="1" r:id="rId1"/>
  </sheets>
  <externalReferences>
    <externalReference r:id="rId2"/>
  </externalReferences>
  <definedNames>
    <definedName name="_xlnm._FilterDatabase" localSheetId="0" hidden="1">'IP-10'!$B$12:$J$12</definedName>
    <definedName name="_xlnm.Print_Area" localSheetId="0">'IP-10'!$B$1:$K$460</definedName>
    <definedName name="_xlnm.Print_Titles" localSheetId="0">'IP-10'!$1:$8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6" i="1" l="1"/>
  <c r="J437" i="1" s="1"/>
  <c r="J435" i="1"/>
  <c r="J432" i="1"/>
  <c r="J448" i="1" s="1"/>
  <c r="J427" i="1"/>
  <c r="J426" i="1"/>
  <c r="J425" i="1"/>
  <c r="J417" i="1"/>
  <c r="J418" i="1" s="1"/>
  <c r="H417" i="1"/>
  <c r="G417" i="1"/>
  <c r="F417" i="1"/>
  <c r="D417" i="1"/>
  <c r="C416" i="1"/>
  <c r="J410" i="1"/>
  <c r="H409" i="1"/>
  <c r="G409" i="1"/>
  <c r="G410" i="1" s="1"/>
  <c r="F409" i="1"/>
  <c r="F410" i="1" s="1"/>
  <c r="D409" i="1"/>
  <c r="D410" i="1" s="1"/>
  <c r="J408" i="1"/>
  <c r="H407" i="1"/>
  <c r="H410" i="1" s="1"/>
  <c r="J406" i="1"/>
  <c r="F406" i="1"/>
  <c r="D406" i="1"/>
  <c r="J402" i="1"/>
  <c r="J400" i="1"/>
  <c r="G398" i="1"/>
  <c r="G435" i="1" s="1"/>
  <c r="F398" i="1"/>
  <c r="F435" i="1" s="1"/>
  <c r="E398" i="1"/>
  <c r="D398" i="1"/>
  <c r="I397" i="1"/>
  <c r="I396" i="1"/>
  <c r="I395" i="1"/>
  <c r="I394" i="1"/>
  <c r="I393" i="1"/>
  <c r="I392" i="1"/>
  <c r="I391" i="1"/>
  <c r="I390" i="1"/>
  <c r="I389" i="1" s="1"/>
  <c r="I388" i="1" s="1"/>
  <c r="G390" i="1"/>
  <c r="G389" i="1" s="1"/>
  <c r="G388" i="1" s="1"/>
  <c r="F390" i="1"/>
  <c r="F389" i="1" s="1"/>
  <c r="F388" i="1" s="1"/>
  <c r="E390" i="1"/>
  <c r="E389" i="1" s="1"/>
  <c r="E388" i="1" s="1"/>
  <c r="D390" i="1"/>
  <c r="D389" i="1" s="1"/>
  <c r="D388" i="1" s="1"/>
  <c r="I387" i="1"/>
  <c r="I386" i="1" s="1"/>
  <c r="I385" i="1" s="1"/>
  <c r="G387" i="1"/>
  <c r="G432" i="1" s="1"/>
  <c r="F387" i="1"/>
  <c r="F432" i="1" s="1"/>
  <c r="E387" i="1"/>
  <c r="E386" i="1" s="1"/>
  <c r="E385" i="1" s="1"/>
  <c r="D387" i="1"/>
  <c r="D386" i="1" s="1"/>
  <c r="D385" i="1" s="1"/>
  <c r="I384" i="1"/>
  <c r="I427" i="1" s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59" i="1"/>
  <c r="I358" i="1"/>
  <c r="I357" i="1"/>
  <c r="I356" i="1"/>
  <c r="I355" i="1"/>
  <c r="I354" i="1"/>
  <c r="I353" i="1"/>
  <c r="I350" i="1"/>
  <c r="I349" i="1"/>
  <c r="I348" i="1"/>
  <c r="I347" i="1"/>
  <c r="I346" i="1"/>
  <c r="I345" i="1"/>
  <c r="I344" i="1"/>
  <c r="I343" i="1"/>
  <c r="I340" i="1"/>
  <c r="I339" i="1"/>
  <c r="I338" i="1"/>
  <c r="I337" i="1"/>
  <c r="I336" i="1"/>
  <c r="I335" i="1"/>
  <c r="I334" i="1"/>
  <c r="I333" i="1"/>
  <c r="I332" i="1"/>
  <c r="I331" i="1"/>
  <c r="I426" i="1" s="1"/>
  <c r="I330" i="1"/>
  <c r="G330" i="1"/>
  <c r="G329" i="1" s="1"/>
  <c r="G328" i="1" s="1"/>
  <c r="F330" i="1"/>
  <c r="H330" i="1" s="1"/>
  <c r="H329" i="1" s="1"/>
  <c r="H328" i="1" s="1"/>
  <c r="E330" i="1"/>
  <c r="E329" i="1" s="1"/>
  <c r="E328" i="1" s="1"/>
  <c r="D330" i="1"/>
  <c r="D329" i="1" s="1"/>
  <c r="D328" i="1" s="1"/>
  <c r="I329" i="1"/>
  <c r="I328" i="1" s="1"/>
  <c r="I327" i="1"/>
  <c r="I326" i="1" s="1"/>
  <c r="G327" i="1"/>
  <c r="G326" i="1" s="1"/>
  <c r="F327" i="1"/>
  <c r="F326" i="1" s="1"/>
  <c r="E327" i="1"/>
  <c r="E326" i="1" s="1"/>
  <c r="D327" i="1"/>
  <c r="D326" i="1" s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1" i="1"/>
  <c r="I310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1" i="1"/>
  <c r="I230" i="1"/>
  <c r="I227" i="1"/>
  <c r="I226" i="1"/>
  <c r="I225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G62" i="1"/>
  <c r="F62" i="1"/>
  <c r="E62" i="1"/>
  <c r="D62" i="1"/>
  <c r="H62" i="1" s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400" i="1" s="1"/>
  <c r="I11" i="1"/>
  <c r="I10" i="1"/>
  <c r="H9" i="1"/>
  <c r="H398" i="1" s="1"/>
  <c r="H433" i="1" l="1"/>
  <c r="G406" i="1"/>
  <c r="I436" i="1"/>
  <c r="F386" i="1"/>
  <c r="F385" i="1" s="1"/>
  <c r="F418" i="1"/>
  <c r="H327" i="1"/>
  <c r="H326" i="1" s="1"/>
  <c r="G386" i="1"/>
  <c r="G385" i="1" s="1"/>
  <c r="G418" i="1"/>
  <c r="H390" i="1"/>
  <c r="H389" i="1" s="1"/>
  <c r="H388" i="1" s="1"/>
  <c r="G400" i="1"/>
  <c r="G402" i="1" s="1"/>
  <c r="D408" i="1"/>
  <c r="J428" i="1"/>
  <c r="J429" i="1" s="1"/>
  <c r="F436" i="1"/>
  <c r="F437" i="1" s="1"/>
  <c r="G408" i="1"/>
  <c r="G436" i="1"/>
  <c r="G437" i="1" s="1"/>
  <c r="D418" i="1"/>
  <c r="H435" i="1"/>
  <c r="H418" i="1"/>
  <c r="H408" i="1"/>
  <c r="I398" i="1"/>
  <c r="H387" i="1"/>
  <c r="I409" i="1"/>
  <c r="I410" i="1" s="1"/>
  <c r="H399" i="1"/>
  <c r="I432" i="1"/>
  <c r="I9" i="1"/>
  <c r="I425" i="1" s="1"/>
  <c r="I428" i="1" s="1"/>
  <c r="D400" i="1"/>
  <c r="D402" i="1" s="1"/>
  <c r="F400" i="1"/>
  <c r="F402" i="1" s="1"/>
  <c r="F448" i="1"/>
  <c r="G448" i="1"/>
  <c r="I417" i="1"/>
  <c r="F329" i="1"/>
  <c r="F328" i="1" s="1"/>
  <c r="H405" i="1"/>
  <c r="H406" i="1" s="1"/>
  <c r="F408" i="1"/>
  <c r="H400" i="1" l="1"/>
  <c r="H402" i="1" s="1"/>
  <c r="H436" i="1"/>
  <c r="H437" i="1" s="1"/>
  <c r="H386" i="1"/>
  <c r="H385" i="1" s="1"/>
  <c r="H432" i="1"/>
  <c r="H448" i="1" s="1"/>
  <c r="I435" i="1"/>
  <c r="I429" i="1"/>
  <c r="I448" i="1"/>
  <c r="I406" i="1"/>
  <c r="I418" i="1"/>
  <c r="I408" i="1"/>
  <c r="I402" i="1"/>
  <c r="I437" i="1"/>
</calcChain>
</file>

<file path=xl/sharedStrings.xml><?xml version="1.0" encoding="utf-8"?>
<sst xmlns="http://schemas.openxmlformats.org/spreadsheetml/2006/main" count="622" uniqueCount="596">
  <si>
    <t xml:space="preserve"> </t>
  </si>
  <si>
    <t>COMISIÓN DE AGUA POTABLE Y ALCANTARILLADO DEL MUNICIPIO DE ACAPULCO</t>
  </si>
  <si>
    <t>ESTADO ANALÍTICO DEL PRESUPUESTO DE EGRESOS POR CLASIFICACIÓN DEL OBJETO DEL GASTO, MOSTRANDO LAS MODIFICACIONES PRESUPUESTALES A NIVEL PARTIDA ESPECIFICA</t>
  </si>
  <si>
    <t>CORRESPONDIENTE DEL 01 DE ENERO AL 31 DE DICIEMBRE DE 2022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</si>
  <si>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</si>
  <si>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</si>
  <si>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</si>
  <si>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</si>
  <si>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</si>
  <si>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</si>
  <si>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</si>
  <si>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</si>
  <si>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</si>
  <si>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PARTIDA ESPECÍFICA DEL GASTO </t>
  </si>
  <si>
    <t>CONCEPTO</t>
  </si>
  <si>
    <t>PRESUPUESTO 
APROBADO</t>
  </si>
  <si>
    <t xml:space="preserve">AMPLIACIONES </t>
  </si>
  <si>
    <t>TRANSFERENCIAS COMPENSADAS</t>
  </si>
  <si>
    <t>PRESUPUESTO MODIFICADO</t>
  </si>
  <si>
    <t xml:space="preserve">VARIACIÓN
 PORCENTUAL </t>
  </si>
  <si>
    <t>JUSTIFICACIÓN DE LAS ADICIONES O AMPLIACIONES MAYORES DEL 10%</t>
  </si>
  <si>
    <t>(+)</t>
  </si>
  <si>
    <t>(-)</t>
  </si>
  <si>
    <t>SERVICIOS PERSONALES</t>
  </si>
  <si>
    <t>.    1100</t>
  </si>
  <si>
    <t>REMUNERACIONES AL PERSONAL DE CARÁCTER PERMANENTE</t>
  </si>
  <si>
    <t>-       1130</t>
  </si>
  <si>
    <t>SUELDOS BASE AL PERSONAL PERMANENTE     </t>
  </si>
  <si>
    <t>SUELDOS SINDICALIZADOS</t>
  </si>
  <si>
    <t>SOBRESUELDO VIDA CARA</t>
  </si>
  <si>
    <t>SUELDOS FUNCIONARIOS</t>
  </si>
  <si>
    <t>SUELDOS CONTRATO MANUAL</t>
  </si>
  <si>
    <t>.    1200</t>
  </si>
  <si>
    <t>REMUNERACIONES AL PERSONAL DE CARACTER TRANSITORIO</t>
  </si>
  <si>
    <t>-       1220</t>
  </si>
  <si>
    <t>SUELDOS BASE AL PERSONAL EVENTUAL</t>
  </si>
  <si>
    <t>SUELDOS EVENTUAL</t>
  </si>
  <si>
    <t>.    1300</t>
  </si>
  <si>
    <t>REMUNERACIONES ADICIONALES Y ESPECIALES</t>
  </si>
  <si>
    <t>-       1310</t>
  </si>
  <si>
    <t>PRIMAS POR AÑOS DE SERVICIOS EFECTIVOS PRESTADOS</t>
  </si>
  <si>
    <t>QUINQUENIOS POR ANTIGÜEDAD</t>
  </si>
  <si>
    <t>REASIGNACIÓN DE PRESUPUESTO ESTE CONCEPTO. POR CADA 5 AÑOS DE SERVICIO SE LES OTORGA A LOS TRABAJADORES DE LA NOMINA DE BASE ESTA PERCEPCIÓN.</t>
  </si>
  <si>
    <t>-       1320</t>
  </si>
  <si>
    <t>PRIMAS DE VACACIONES, DOMINICAL Y GRATIFICACION DE FIN DE AÑO</t>
  </si>
  <si>
    <t>PRIMA VACACIONAL</t>
  </si>
  <si>
    <t>PRIMA DOMINICAL</t>
  </si>
  <si>
    <t>AGUINALDO</t>
  </si>
  <si>
    <t>-       1330</t>
  </si>
  <si>
    <t>HORAS EXTRAORDINARIAS                   </t>
  </si>
  <si>
    <t>HORAS EXTRAS</t>
  </si>
  <si>
    <t>-       1340</t>
  </si>
  <si>
    <t>COMPENSACIONES                          </t>
  </si>
  <si>
    <t>COMPENSACIONES</t>
  </si>
  <si>
    <t>.    1400</t>
  </si>
  <si>
    <t>SEGURIDAD SOCIAL</t>
  </si>
  <si>
    <t>-       1410</t>
  </si>
  <si>
    <t>APORTACIONES DE SEGURIDAD SOCIAL        </t>
  </si>
  <si>
    <t>APORTACIONES ISSSTE CUOTA FEDERAL</t>
  </si>
  <si>
    <t>APORTACION ISSSPEG CUOTA GUERRERO</t>
  </si>
  <si>
    <t>CUOTA IMSS APORTACION EMPRESA</t>
  </si>
  <si>
    <t>-       1440</t>
  </si>
  <si>
    <t>APORTACIONES PARA SEGUROS               </t>
  </si>
  <si>
    <t>SEGURO DE VIDA</t>
  </si>
  <si>
    <t>.    1500</t>
  </si>
  <si>
    <t>OTRAS PRESTACIONES SOCIALES Y ECONÓMICAS</t>
  </si>
  <si>
    <t>-       1520</t>
  </si>
  <si>
    <t>INDEMNIZACIONES                         </t>
  </si>
  <si>
    <t>FINIQUITOS E INDEMNIZACIONES</t>
  </si>
  <si>
    <t xml:space="preserve">PAGOS DE FINIQUITOS E INDEMNIZACIONES POR TERMINACIONES DE LAS RELACIONES LABORALES, ASÍ COMO PAGOS DE MARCHAS POR DEFUNSIONES </t>
  </si>
  <si>
    <t>-       1540</t>
  </si>
  <si>
    <t>PRESTACIONES CONTRACTUALES              </t>
  </si>
  <si>
    <t>PERMISOS ECONOMICOS</t>
  </si>
  <si>
    <t>VACACIONES</t>
  </si>
  <si>
    <t>PAGOS DE VACACIONES EN FINIQUITOS E INDEMNIZACIÓN POR LA TERMINACIÓN DE LA RELACIÓN LABORAL</t>
  </si>
  <si>
    <t>I.S.R. FUNCIONARIOS</t>
  </si>
  <si>
    <t>REGISTROS DEL IMPUESTO SOBRE LA RENTA DE LA NOMINA DE FUNCIONARIOS.</t>
  </si>
  <si>
    <t>I.S.R. EMPLEADOS</t>
  </si>
  <si>
    <t>REGISTROS DEL IMPUESTO SOBRE LA RENTA DE LA NOMINA DE BASE, PRIMERA PARTE DEL AGUINALDO,</t>
  </si>
  <si>
    <t>DESPENSA</t>
  </si>
  <si>
    <t xml:space="preserve">PAGOS DE LAS NÓMINAS DE BASE  </t>
  </si>
  <si>
    <t>GUARDERIA</t>
  </si>
  <si>
    <t>PRESTACIONES CONTRACTUALES (PS)</t>
  </si>
  <si>
    <t>-    1550</t>
  </si>
  <si>
    <t>APOYOS A LA CAPACITACIÓN DE LOS SERVIDORES PÚBLICOS</t>
  </si>
  <si>
    <t>APOYOS A LA CAPACITACION DE LOS SERVIDOR</t>
  </si>
  <si>
    <t>-         1590</t>
  </si>
  <si>
    <t>BECAS DE ESTUDIO</t>
  </si>
  <si>
    <t>BONO DEL DIA DEL BUROCRATA</t>
  </si>
  <si>
    <t>BONO DEL DIA DE LA MADRE</t>
  </si>
  <si>
    <t>BONO DEL DIA DEL PADRE</t>
  </si>
  <si>
    <t>PAQUETE ESCOLAR</t>
  </si>
  <si>
    <t>.    1600</t>
  </si>
  <si>
    <t>PREVISIONES</t>
  </si>
  <si>
    <t>-       1610</t>
  </si>
  <si>
    <t>PREVISIONES DE CARÁCTER LABORAL, ECONÓMICA Y DE SEGURIDAD SOCIAL</t>
  </si>
  <si>
    <t>PREVISION SOCIAL</t>
  </si>
  <si>
    <t>.    1700</t>
  </si>
  <si>
    <t>PAGO DE ESTÍMULOS A SERVIDORES PÚBLICOS</t>
  </si>
  <si>
    <t>-       1710</t>
  </si>
  <si>
    <t>ESTÍMULOS                               </t>
  </si>
  <si>
    <t>ESTIMULOS</t>
  </si>
  <si>
    <t>ESTIMULO Y GRATIFICACION ESPECIAL</t>
  </si>
  <si>
    <t>MATERIALES Y SUMINISTROS</t>
  </si>
  <si>
    <t>.    2100</t>
  </si>
  <si>
    <t>MATERIALES DE ADMINISTRACIÓN, EMISIÓN DE DOCUMENTOS Y ARTICULOS OFICIALES</t>
  </si>
  <si>
    <t>-       2110</t>
  </si>
  <si>
    <t xml:space="preserve">MATERIALES, ÚTILES Y EQUIPOS MENORES DE OFICINA </t>
  </si>
  <si>
    <t>MATERIALES Y SUMINISTROS PARA OFICINA</t>
  </si>
  <si>
    <t>EQUIPOS MENORES DE OFICINA</t>
  </si>
  <si>
    <t>-       2120</t>
  </si>
  <si>
    <t xml:space="preserve">MATERIALES Y ÚTILES DE IMPRESIÓN Y REPRODUCCION </t>
  </si>
  <si>
    <t>MATERIALES Y UTILES PARA ENGARGOLAR</t>
  </si>
  <si>
    <t>-       2140</t>
  </si>
  <si>
    <t>MATERIALES, ÚTILES Y EQUIPOS MENORES DE TECNOLOGIAS DE LA INFORMACION Y COMUNICACIONES</t>
  </si>
  <si>
    <t>MATERIAL DE COMPUTO</t>
  </si>
  <si>
    <t>EQ. MENOR DE TECNO. INFORMACION Y COMUNI</t>
  </si>
  <si>
    <t>-       2150</t>
  </si>
  <si>
    <t>MATERIAL IMPRESO E INFORMACION DIGITAL</t>
  </si>
  <si>
    <t>MATERIAL IMPRESO E INFORMACIÓN DIGITAL</t>
  </si>
  <si>
    <t xml:space="preserve">PRESUPUESTO PARA IMPRESIÓN DE RECIBOS Y ADQUISICIÓN DE LONAS  LONAS IMPRESAS VARIOS TAMAÑOS PARA EL ÁREA COMERCIAL </t>
  </si>
  <si>
    <t>-       2160</t>
  </si>
  <si>
    <t>MATERIAL DE LIMPIEZA                    </t>
  </si>
  <si>
    <t>ASEO Y LIMPIEZA</t>
  </si>
  <si>
    <t>-       2170</t>
  </si>
  <si>
    <t>MATERIALES Y ÚTILES DE ENSEÑANZA        </t>
  </si>
  <si>
    <t>MATERIAL DIDACTICO</t>
  </si>
  <si>
    <t>-     2180</t>
  </si>
  <si>
    <t>MATERIALES PARA EL REGISTRO E IDENTIFICACIÓN DE BIENES Y PERSONAS</t>
  </si>
  <si>
    <t>GAFETES Y CREDENCIALES</t>
  </si>
  <si>
    <t>.    2200</t>
  </si>
  <si>
    <t>ALIMENTOS Y UTENSILIOS</t>
  </si>
  <si>
    <t>-       2210</t>
  </si>
  <si>
    <t>PRODUCTOS ALIMENTICIOS PARA PERSONAS    </t>
  </si>
  <si>
    <t>PRODUCTOS ALIMENTICIOS</t>
  </si>
  <si>
    <t>.    2300</t>
  </si>
  <si>
    <t>MATERIAS PRIMAS Y MATERIALES DE PRODUCCION Y COMERCIALIZACION</t>
  </si>
  <si>
    <t>-       2380</t>
  </si>
  <si>
    <t>MERCANCÍAS ADQUIRIDAS PARA SU COMERCIALIZACION</t>
  </si>
  <si>
    <t>MEDIDORES</t>
  </si>
  <si>
    <t>ADQUISICIÓN DE MEDIDORES INCLUYEN INSTALACIÓN CON FONDO FEDERAL 
(PRODDER)</t>
  </si>
  <si>
    <t>.    2400</t>
  </si>
  <si>
    <t>MATERIALES Y ARTÍCULOS DE CONSTRUCCIÓN Y DE REPARACION</t>
  </si>
  <si>
    <t>-       2410</t>
  </si>
  <si>
    <t>PRODUCTOS MINERALES NO METÁLICOS        </t>
  </si>
  <si>
    <t>PRODUCTOS MINERALES NO METALICOS</t>
  </si>
  <si>
    <t>-       2420</t>
  </si>
  <si>
    <t>CEMENTO Y PRODUCTOS DE CONCRETO         </t>
  </si>
  <si>
    <t>CEMENTO Y PRODUCTOS DE CONCRETO</t>
  </si>
  <si>
    <t>-      2430</t>
  </si>
  <si>
    <t>CAL, YESO Y PRODUCTOS DE YESO</t>
  </si>
  <si>
    <t>-       2440</t>
  </si>
  <si>
    <t>MADERA Y PRODUCTOS DE MADERA            </t>
  </si>
  <si>
    <t>MADERA Y PRODUCTOS DE MADERA</t>
  </si>
  <si>
    <t>-      2450</t>
  </si>
  <si>
    <t>VIDRIO Y PRODUCTOS DE VIDRIO</t>
  </si>
  <si>
    <t>-       2460</t>
  </si>
  <si>
    <t>MATERIAL ELÉCTRICO Y ELECTRÓNICO        </t>
  </si>
  <si>
    <t>MATERIAL ELECTRICO</t>
  </si>
  <si>
    <t>-       2470</t>
  </si>
  <si>
    <t>ARTÍCULOS METÁLICOS PARA LA CONSTRUCCIÓN</t>
  </si>
  <si>
    <t>TECHUMBRE DE LAMINA</t>
  </si>
  <si>
    <t>-       2490</t>
  </si>
  <si>
    <t>OTROS MATERIALES Y ARTICULOS DE CONSTRUCCION Y REPARACION</t>
  </si>
  <si>
    <t>MATERIAL DE CONEXIÓN Y ALCANTARILLADO</t>
  </si>
  <si>
    <t>SEÑALIZACION</t>
  </si>
  <si>
    <t>MATERIALES DIVERSOS</t>
  </si>
  <si>
    <t>OTROS MATS. Y ARTS. DE CONSTUCC. Y REP.</t>
  </si>
  <si>
    <t>.    2500</t>
  </si>
  <si>
    <t>PRODUCTOS QUIMICOS, FARMACEUTICOS Y DE LABORATORIO</t>
  </si>
  <si>
    <t>-       2520</t>
  </si>
  <si>
    <t>FERTILIZANTES, PESTICIDAS Y OTROS AGROQUIMICOS</t>
  </si>
  <si>
    <t>FERTILIZANTES, PESTICIDAS Y OTROS</t>
  </si>
  <si>
    <t>-       2530</t>
  </si>
  <si>
    <t>MEDICINAS Y PRODUCTOS FARMACÉUTICOS     </t>
  </si>
  <si>
    <t>MEDICAMENTOS</t>
  </si>
  <si>
    <t>-       2540</t>
  </si>
  <si>
    <t xml:space="preserve">MATERIALES, ACCESORIOS Y SUMINISTROS MÉDICOS </t>
  </si>
  <si>
    <t>MATERIAL MEDICO</t>
  </si>
  <si>
    <t>-       2550</t>
  </si>
  <si>
    <t>MATERIALES, ACCESORIOS Y SUMINISTROS DE LABORATORIO</t>
  </si>
  <si>
    <t>MATERIAL DENTAL Y DE LABORATORIO</t>
  </si>
  <si>
    <t>-       2560</t>
  </si>
  <si>
    <t>FIBRAS SINTETICAS, HULES, PLASTICOS Y DERIVADOS</t>
  </si>
  <si>
    <t xml:space="preserve">FIBRAS SINTÈTICA, HULES Y DERIVADOS </t>
  </si>
  <si>
    <t>-      2590</t>
  </si>
  <si>
    <t xml:space="preserve">OTROS PRODUCTOS QUIMICOS </t>
  </si>
  <si>
    <t>CLORO GAS</t>
  </si>
  <si>
    <t>HIPOCLORITO DE SODIO</t>
  </si>
  <si>
    <t>HIPOCLORITO SODIO, PROCESO DE POTABILIZACIÓN DEL AGUA</t>
  </si>
  <si>
    <t>SULFATO DE ALUMINIO</t>
  </si>
  <si>
    <t xml:space="preserve"> SULFATO ALUMINIO, PARA UTILIZARSE  EN LA POTABILIZACION DEL AGUA PARA ELIMINACION DE LODOS</t>
  </si>
  <si>
    <t>COVEFLOCK POLIMERO P/AGUA</t>
  </si>
  <si>
    <t>DIVERSOS MATERIALES QUIMICOS</t>
  </si>
  <si>
    <t>COVEFLOCK POLIMERO P/LODO</t>
  </si>
  <si>
    <t>COVEFLOCK POLIMERO P/POLVO</t>
  </si>
  <si>
    <t>OXIGENO INDUSTRIAL Y ACETILENO</t>
  </si>
  <si>
    <t>.    2600</t>
  </si>
  <si>
    <t>COMBUSTIBLES, LUBRICANTES Y ADITIVOS</t>
  </si>
  <si>
    <t>-       2610</t>
  </si>
  <si>
    <t>COMBUSTIBLES, LUBRICANTES Y ADITIVOS    </t>
  </si>
  <si>
    <t>COMBUSTIBLES</t>
  </si>
  <si>
    <t>LUBRICANTES</t>
  </si>
  <si>
    <t>ACEITE HIDRAULICO, CAPTACIONES Y CONDUCCION</t>
  </si>
  <si>
    <t>.    2700</t>
  </si>
  <si>
    <t>VESTUARIO, BLANCOS, PRENDAS DE PROTECCION Y ARTICULOS DEPORTIVOS</t>
  </si>
  <si>
    <t>-       2710</t>
  </si>
  <si>
    <t>VESTUARIO Y UNIFORMES                   </t>
  </si>
  <si>
    <t>UNIFORMES</t>
  </si>
  <si>
    <t>PPRESUPUESTO PARA UNIFORMES</t>
  </si>
  <si>
    <t>-       2720</t>
  </si>
  <si>
    <t>PRENDAS DE SEGURIDAD Y PROTECCION PERSONAL</t>
  </si>
  <si>
    <t>PRENDAS DE SEGURIDAD</t>
  </si>
  <si>
    <t>-       2740</t>
  </si>
  <si>
    <t>PRODUCTOS TEXTILES                      </t>
  </si>
  <si>
    <t>PRODUCTOS TEXTILES</t>
  </si>
  <si>
    <t>.    2900</t>
  </si>
  <si>
    <t>HERRAMIENTAS, REFACCIONES Y ACCESORIOS MENORES</t>
  </si>
  <si>
    <t>-       2910</t>
  </si>
  <si>
    <t>HERRAMIENTAS MENORES                    </t>
  </si>
  <si>
    <t>HERRAMIENTAS MENORES</t>
  </si>
  <si>
    <t>-       2920</t>
  </si>
  <si>
    <t>REFACCIONES Y ACCESORIOS MENORES DE EDIFICIOS</t>
  </si>
  <si>
    <t>REFACC Y ACCESORIOS DE EDIFICIOS</t>
  </si>
  <si>
    <t xml:space="preserve"> MATERIAL REPARACION Y CAMBIO </t>
  </si>
  <si>
    <t>-       2930</t>
  </si>
  <si>
    <t>REFACCIONES Y ACCESORIOS MENORES DE MOBILIARIO Y EQUIPO DE ADMINISTRACION, EDUCACIONAL Y RECREATIVO</t>
  </si>
  <si>
    <t>REFACCIONES Y ACCESORIOS MENORES DE MOBILIARIO Y EQUIPO DE ADMINISTRACION</t>
  </si>
  <si>
    <t>-       2940</t>
  </si>
  <si>
    <t>REFACCIONES Y ACCESORIOS MENORES DE EQUIPO DE CÓMPUTO Y TECNOLOGIAS DE LA INFORMACION</t>
  </si>
  <si>
    <t>REFACCIONES Y ACCESORIOS PARA EQUIPO DE COMPUTO</t>
  </si>
  <si>
    <t>-      2950</t>
  </si>
  <si>
    <t>REFACCIONES Y ACCESORIOS MENORES DE EQUIPO E INSTRUMENTAL MÉDICO Y DE LABORATORIO</t>
  </si>
  <si>
    <t>-       2960</t>
  </si>
  <si>
    <t>REFACCIONES Y ACCESORIOS MENORES DE EQUIPO DE TRANSPORTE</t>
  </si>
  <si>
    <t>NEUMATICOS</t>
  </si>
  <si>
    <t>REFACC Y ACCESORIOS DE EQPO DE TRANSPORTE</t>
  </si>
  <si>
    <t>-       2980</t>
  </si>
  <si>
    <t>REFACCIONES Y ACCESORIOS MENORES PARA MAQUINARIA</t>
  </si>
  <si>
    <t>REFACC Y ACCESORIOS MENORES PARA MAQUINARIA</t>
  </si>
  <si>
    <t>-       2990</t>
  </si>
  <si>
    <t>REFACCIONES Y ACCESORIOS MENORES OTROS BIENES MUEBLES</t>
  </si>
  <si>
    <t>SERVICIOS GENERALES</t>
  </si>
  <si>
    <t>.    3100</t>
  </si>
  <si>
    <t>SERVICIOS BÁSICOS</t>
  </si>
  <si>
    <t>-       3110</t>
  </si>
  <si>
    <t>ENERGÍA ELÉCTRICA                       </t>
  </si>
  <si>
    <t>ENERGIA ELECTRICA</t>
  </si>
  <si>
    <t>-       3130</t>
  </si>
  <si>
    <t>AGUA                                    </t>
  </si>
  <si>
    <t>AGUA PURIFICADA</t>
  </si>
  <si>
    <t>AGUA POTABLE</t>
  </si>
  <si>
    <t>-       3140</t>
  </si>
  <si>
    <t>TELEFONÍA TRADICIONAL                   </t>
  </si>
  <si>
    <t>TELEFONOS</t>
  </si>
  <si>
    <t>-       3150</t>
  </si>
  <si>
    <t>TELEFONÍA CELULAR                       </t>
  </si>
  <si>
    <t>TELEFONIA CELULAR</t>
  </si>
  <si>
    <t>-       3170</t>
  </si>
  <si>
    <t>SERVICIOS DE ACCESO DE INTERNET, REDES Y PROCESAMIENTO DE INFORMACIÓN</t>
  </si>
  <si>
    <t>INTERNET</t>
  </si>
  <si>
    <t>-       3180</t>
  </si>
  <si>
    <t>SERVICIOS POSTALES Y TELEGRÁFICOS       </t>
  </si>
  <si>
    <t>CORREOS</t>
  </si>
  <si>
    <t>.    3200</t>
  </si>
  <si>
    <t>SERVICIOS DE ARRENDAMIENTO</t>
  </si>
  <si>
    <t>-       3220</t>
  </si>
  <si>
    <t>ARRENDAMIENTO DE EDIFICIOS              </t>
  </si>
  <si>
    <t>ARRENDAMIENTO DE INMUEBLES</t>
  </si>
  <si>
    <t>-      3230</t>
  </si>
  <si>
    <t xml:space="preserve">ARRENDAMIENTO DE MOBILIARIO Y EQUIPO DE ADMINISTRACION, EDUCACIONAL Y RECREATIVO </t>
  </si>
  <si>
    <t>ARRENDAMIENTO DE FOTOCOPIADORA</t>
  </si>
  <si>
    <t>RENTA DE EQUIPO DE SONIDO</t>
  </si>
  <si>
    <t>-       3250</t>
  </si>
  <si>
    <t>ARRENDAMIENTO DE EQUIPO DE TRANSPORTE</t>
  </si>
  <si>
    <t>-       3260</t>
  </si>
  <si>
    <t>ARRENDAMIENTO DE MAQUINARIA, OTROS EQUIPOS Y HERRAMIENTAS</t>
  </si>
  <si>
    <t>RENTA DE MAQUINARIA</t>
  </si>
  <si>
    <t>RENTA DE MAQUINARIA 
MALACATES DESAZOLVE RED DE ALCANTARILLADO</t>
  </si>
  <si>
    <t>RENTA DE PIPAS</t>
  </si>
  <si>
    <t>ARRENDAMIENTO DE CAJEROS AUTOMATICOS</t>
  </si>
  <si>
    <t>ARRENDAMIENTO DE CAJEROS 
AUTOMATICOS PARA EL COBRO DE AGUA POTABLE</t>
  </si>
  <si>
    <t>ALQUILER DE VALLAS MOV. PUBLICITARIAS</t>
  </si>
  <si>
    <t>-       3270</t>
  </si>
  <si>
    <t>ARRENDAMIENTO DE ACTIVOS INTANGIBLES</t>
  </si>
  <si>
    <t>LICENCIA DE SISTEMA BIOMETRICO</t>
  </si>
  <si>
    <t>SERVIDOR VIRTUAL</t>
  </si>
  <si>
    <t>ALOJAMIENTO DE BASES Y MODULOS DEL SISTEMA OPERGOB</t>
  </si>
  <si>
    <t>-      3290</t>
  </si>
  <si>
    <t>OTROS ARRENDAMIENTOS</t>
  </si>
  <si>
    <t>RENTA DE CARPA Y MOBILIARIO</t>
  </si>
  <si>
    <t>.    3300</t>
  </si>
  <si>
    <t>SERVICIOS PROFESIONALES, CIENTIFICOS, TECNICOS Y OTROS SERVICIOS</t>
  </si>
  <si>
    <t>-       3310</t>
  </si>
  <si>
    <t>SERVICIOS LEGALES, DE CONTABILIDAD, AUDITORIA Y RELACIONADOS</t>
  </si>
  <si>
    <t>GASTOS POR JUICIOS LEGALES</t>
  </si>
  <si>
    <t>JUICIOS MERCANTILES</t>
  </si>
  <si>
    <t>SERVS. LEGALES, DE CONTABILIDAD,AUDITORI</t>
  </si>
  <si>
    <t>-       3320</t>
  </si>
  <si>
    <t>SERVICIOS DE DISEÑO, ARQUITECTURA, INGENIERIA Y ACTIVIDADES RELACIONADAS</t>
  </si>
  <si>
    <t>ESTUDIOS Y PROYECTOS PARA OBRA</t>
  </si>
  <si>
    <t xml:space="preserve">ESTUDIOS Y PROYECTOS PARA AGUAS RESIDUALES </t>
  </si>
  <si>
    <t>SERVICIOS DE ARQUITECTURA E INGENIERIA</t>
  </si>
  <si>
    <t>-       3330</t>
  </si>
  <si>
    <t>SERVICIOS DE CONSULTORÍA ADMINISTRATIVA, PROCESOS, TECNICA Y EN TECNOLOGÍAS DE LA INFORMACIÓN</t>
  </si>
  <si>
    <t>SERVICIO DE CONSULTORIA</t>
  </si>
  <si>
    <t>SOPORTE TECNICO A DISTANCIAS
 Y MANTENIMIENTO DEL SISTEMA OPERGOB (EOS SOLUCIONES )</t>
  </si>
  <si>
    <t>-       3340</t>
  </si>
  <si>
    <t>SERVICIOS DE CAPACITACIÓN               </t>
  </si>
  <si>
    <t>CAPACITACION A SERVIDORES PUBLICOS</t>
  </si>
  <si>
    <t xml:space="preserve">CURSOS DE CAPACITACION </t>
  </si>
  <si>
    <t>-       3360</t>
  </si>
  <si>
    <t>SERVICIOS DE APOYO ADMINISTRATIVO, TRADUCCION, FOTOCOPIADO E IMPRESIÓN</t>
  </si>
  <si>
    <t>SERVICIOS DE APOYO ADMINISTRATIVO, FOTOCOPIADO</t>
  </si>
  <si>
    <t>-       3380</t>
  </si>
  <si>
    <t>SERVICIOS DE VIGILANCIA                 </t>
  </si>
  <si>
    <t>SEGURIDAD Y VIGILANCIA</t>
  </si>
  <si>
    <t>-       3390</t>
  </si>
  <si>
    <t>SERVICIOS PROFESIONALES, CIENTIFICOS Y TECNICOS INTEGRALES</t>
  </si>
  <si>
    <t>ACTUALIZACIÓN DE MANUALES Y PROCEDIMIENTO</t>
  </si>
  <si>
    <t xml:space="preserve"> ACTUALIZACIÓN DEL PLAN DE DESARROLLO INTEGRAL (PDI) DEL ORGANISMO</t>
  </si>
  <si>
    <t>SERVICIOS MEDICOS</t>
  </si>
  <si>
    <t>.    3400</t>
  </si>
  <si>
    <t xml:space="preserve">SERVICIOS FINANCIEROS, BANCARIOS Y COMERCIALES </t>
  </si>
  <si>
    <t>-       3410</t>
  </si>
  <si>
    <t>SERVICIOS FINANCIEROS Y BANCARIOS       </t>
  </si>
  <si>
    <t>COMISIONES BANCARIAS</t>
  </si>
  <si>
    <t>PAGO DE COMISIONES BANCARIAS</t>
  </si>
  <si>
    <t>I.S.R. PAGADO</t>
  </si>
  <si>
    <t>OTROS REDONDEO</t>
  </si>
  <si>
    <t>INTERESES MORATORIOS</t>
  </si>
  <si>
    <t>-       3430</t>
  </si>
  <si>
    <t>SERVICIOS DE RECAUDACION, TRASLADO Y CUSTODIA DE VALORES</t>
  </si>
  <si>
    <t>TRASLADO DE VALORES</t>
  </si>
  <si>
    <t>-       3440</t>
  </si>
  <si>
    <t>SEGUROS DE RESPONSABILIDAD PATRIMONIAL Y FIANZAS</t>
  </si>
  <si>
    <t>FIANZAS PARA SERVIDORES PUBLICOS</t>
  </si>
  <si>
    <t>-      3450</t>
  </si>
  <si>
    <t>SEGURO DE BIENES PATRIMONIALES</t>
  </si>
  <si>
    <t>SEGUROS Y FIANZAS</t>
  </si>
  <si>
    <t>-       3470</t>
  </si>
  <si>
    <t>FLETES Y MANIOBRAS                      </t>
  </si>
  <si>
    <t>FLETES Y ACARREOS</t>
  </si>
  <si>
    <t xml:space="preserve">PAGO DE TRASLADO DE GRUAS </t>
  </si>
  <si>
    <t>.    3500</t>
  </si>
  <si>
    <t>SERVICIOS DE INSTALACION, REPARACION, MANTENIMIENTO Y CONSERVACION</t>
  </si>
  <si>
    <t>-       3510</t>
  </si>
  <si>
    <t>CONSERVACION Y MANTENIMIENTO MENOR DE INMUEBLES</t>
  </si>
  <si>
    <t>MANTENIMIENTO Y REPARACION DE EDIFICIOS</t>
  </si>
  <si>
    <t>-       3520</t>
  </si>
  <si>
    <t xml:space="preserve">INSTALACIÓN, REPARACIÓN Y MANTENIMIENTO DE MOBILIARIO Y EQPO DE ADMON. EDUCACIONAL Y RECREATIVO </t>
  </si>
  <si>
    <t>MANTENIMIENTO Y REPARACION DE EQUIPO DE OFICINA</t>
  </si>
  <si>
    <t>PAGOS POR NECESIDADES SURGIDAS EN DIVERSAS ÁREAS DE OFICINAS</t>
  </si>
  <si>
    <t>MANTTO. Y REPARACION DE EQPO. FOTOCOPIADO</t>
  </si>
  <si>
    <t>-       3530</t>
  </si>
  <si>
    <t>INSTALACION, REPARACION Y MANTENIMIENTO DE EQUIPO DE CÓMPUTO Y TECNOLOGIA DE LA INFORMACION</t>
  </si>
  <si>
    <t>MANTO. Y REPARACION DE EQUIPO DE COMPUTO</t>
  </si>
  <si>
    <t xml:space="preserve">REHABILITACION DE FUENTE DE ABASTECIMIENTO REAL HACIENDA CAPTACIONES Y CONDUCCIONES </t>
  </si>
  <si>
    <t>MANTO Y REPARACION DE RADIO/COMUNICACIÓN</t>
  </si>
  <si>
    <t>MANTTO Y ACTUALIZACION DEL SISTEMA DE C</t>
  </si>
  <si>
    <t>-       3540</t>
  </si>
  <si>
    <t>INSTALACION, REPARACION Y MANTENIMIENTO DE EQUIPO E INSTRUMENTO MEDICO Y DE LABORATORIO</t>
  </si>
  <si>
    <t>INSTALACION, REPARACION Y MANTENIMIENTO DE EQUIPO E INSTRUMENTO 
MEDICO Y DE LABORATORIO</t>
  </si>
  <si>
    <t>-       3550</t>
  </si>
  <si>
    <t>REPARACION Y MANTENIMIENTO DE EQUIPO DE TRANSPORTE</t>
  </si>
  <si>
    <t xml:space="preserve">MANTO Y REPARACION DE EQUIPO DE TRANSPORTE </t>
  </si>
  <si>
    <t>SERVICIO DE REPARACION 
DETRANSPORTES DE LAS UNIDADES DEL ORGANISMO</t>
  </si>
  <si>
    <t>-       3560</t>
  </si>
  <si>
    <t>REPARACION Y MANTENIMIENTO DE EQUIPO DE DEFENSA Y SEGURIDAD</t>
  </si>
  <si>
    <t>MANTO Y REP. DE EQPO. CONTRA INCENDIOS</t>
  </si>
  <si>
    <t>-       3570</t>
  </si>
  <si>
    <t>INSTALACIÓN, REPARACIÓN Y MANTENIMIENTO DE MAQUINARIA, OTROS EQUIPOS Y HERRAMIENTA</t>
  </si>
  <si>
    <t>MANTO Y REPARACION DE EQPO. INGENIERIA</t>
  </si>
  <si>
    <t>MANTO Y REP DE MAQ Y EQPO D CONSTRUCCION</t>
  </si>
  <si>
    <t>SERVICIO DE REPARACION MAYOR 
AL MOTOR Y MANTENIMIENTO PREVENTIVO</t>
  </si>
  <si>
    <t>MANTO Y REPARACION DE HERRAMIENTAS</t>
  </si>
  <si>
    <t>MANTTO Y REP DE SIST DE CAPTACION  Y CONDUCCION</t>
  </si>
  <si>
    <t>MANTTO. Y REP. DE MANTENIMIENTO MECANICO</t>
  </si>
  <si>
    <t>MANTTO. Y REP. DE EQUIPO ELECTRICO</t>
  </si>
  <si>
    <t>MANTTO. Y REP. DE CONTROL HIDRAULICO</t>
  </si>
  <si>
    <t>MANTTO. Y REP. DE PLANTA POTABILIZADORA</t>
  </si>
  <si>
    <t xml:space="preserve">MANTTO. Y REP. DE PLANTAS DE AGUAS RESIDUALES </t>
  </si>
  <si>
    <t>MANTTO Y REP DE SISTEMA DE AGUA POTABLE</t>
  </si>
  <si>
    <t>MANTTO Y REP DEL SIST. DE ALCANTARILLADO</t>
  </si>
  <si>
    <t>MANTTO. Y REP. DE CARCAMO</t>
  </si>
  <si>
    <t>MANTTO. Y REP. DE INSTALACIONES ELEC.</t>
  </si>
  <si>
    <t>PAGO DE DEDUCIBLES DE SEGUROS</t>
  </si>
  <si>
    <t>-       3580</t>
  </si>
  <si>
    <t>SERVICIOS DE LIMPIEZA Y MANEJO DE DESECHOS</t>
  </si>
  <si>
    <t>SERVICIO DE SANITIZACIÓN</t>
  </si>
  <si>
    <t>-       3590</t>
  </si>
  <si>
    <t>SERVICIOS DE JARDINERÍA Y FUMIGACIÓN    </t>
  </si>
  <si>
    <t>FUMIGACION Y DESINFECTANTES</t>
  </si>
  <si>
    <t xml:space="preserve">SERVICIO DE FUMIGACION PARA EL CONTROL DE PLAGAS EN LAS DIFERENTES AREAS DEL ORGANISMO OPERADOR. </t>
  </si>
  <si>
    <t>.    3600</t>
  </si>
  <si>
    <t>SERVICIOS DE COMUNICACION SOCIAL Y PUBLICIDAD</t>
  </si>
  <si>
    <t xml:space="preserve"> -       3610</t>
  </si>
  <si>
    <t>DIFUSIÓN POR RADIO, TELEVISIÓN Y OTROS MEDIOS DE MENSAJES SOBRE PROGRAMAS Y ACTIVIDADES GUBERNAMENTALES</t>
  </si>
  <si>
    <t>DIFUSION POR RADIO, TV Y OTROS MED GUBERNAMENTAL</t>
  </si>
  <si>
    <t>SERVICIOS DE PUBLICIDAD AL ORGANISMO</t>
  </si>
  <si>
    <t>-       3620</t>
  </si>
  <si>
    <t>DIFUSION POR RADIO, TELEVISION Y OTROS MEDIOS DE MENSAJES COMERCIALES PARA PROMOVER LA VENTA DE BIENES O SERVICIOS</t>
  </si>
  <si>
    <t>RADIO</t>
  </si>
  <si>
    <t>DIF. POR RADIO Y TV P/PROMOVER VTA SERV</t>
  </si>
  <si>
    <t>PERIODICOS, REVISTA Y PRENSA</t>
  </si>
  <si>
    <t>-       3630</t>
  </si>
  <si>
    <t>SERVICIOS DE CREATIVIDAD, PREPRODUCCION Y PRODUCCION DE PUBLICIDAD, EXCEPTO INTERNET</t>
  </si>
  <si>
    <t>PUBLICIDAD</t>
  </si>
  <si>
    <t>-       3690</t>
  </si>
  <si>
    <t>OTROS SERVICIOS DE INFORMACIÓN          </t>
  </si>
  <si>
    <t>SUSCRIPCIONES Y CUOTAS</t>
  </si>
  <si>
    <t>.    3700</t>
  </si>
  <si>
    <t>SERVICIOS DE TRASLADO Y VIÁTICOS</t>
  </si>
  <si>
    <t>-        3710</t>
  </si>
  <si>
    <t xml:space="preserve">PASAJES AÈREOS </t>
  </si>
  <si>
    <t>-       3720</t>
  </si>
  <si>
    <t>PASAJES TERRESTRES                      </t>
  </si>
  <si>
    <t>PASAJES LOCALES</t>
  </si>
  <si>
    <t>PEAJES LOCALES</t>
  </si>
  <si>
    <t>PASAJES FORANEOS (AUTOBUS)</t>
  </si>
  <si>
    <t>PEAJE FORANEOS</t>
  </si>
  <si>
    <t>PASAJES EN EL EXTRANJERO</t>
  </si>
  <si>
    <t>GASTOS EN EL EXTRANJERO</t>
  </si>
  <si>
    <t>-        3730</t>
  </si>
  <si>
    <t>PASAJES MARÍTIMOS, LACUSTRES Y FLUVIALES</t>
  </si>
  <si>
    <t>-       3750</t>
  </si>
  <si>
    <t>VIÁTICOS EN EL PAÍS                     </t>
  </si>
  <si>
    <t>VIATICOS</t>
  </si>
  <si>
    <t xml:space="preserve">ALIMENTACION </t>
  </si>
  <si>
    <t>HOSPEDAJE</t>
  </si>
  <si>
    <t>-       3760</t>
  </si>
  <si>
    <t>VIÁTICOS EN EL EXTRANJERO</t>
  </si>
  <si>
    <t>HOSPEDAJE EN EL EXTRANJERO</t>
  </si>
  <si>
    <t>GASTOS DE HOSPEDAJE EN EL EXTRANJERO</t>
  </si>
  <si>
    <t>-       3790</t>
  </si>
  <si>
    <t>OTROS SERVICIOS DE TRASLADO Y HOSPEDAJE</t>
  </si>
  <si>
    <t>PENSIONES Y ESTACIONAMIENTO</t>
  </si>
  <si>
    <t>.    3800</t>
  </si>
  <si>
    <t>SERVICIOS OFICIALES</t>
  </si>
  <si>
    <t>-       3830</t>
  </si>
  <si>
    <t>CONGRESOS Y CONVENCIONES                </t>
  </si>
  <si>
    <t>REUNIONES Y SEMINARIOS</t>
  </si>
  <si>
    <t>.    3900</t>
  </si>
  <si>
    <t>OTROS SERVICIOS GENERALES</t>
  </si>
  <si>
    <t>-       3910</t>
  </si>
  <si>
    <t>SERVICIOS FUNERARIOS Y DE CEMENTERIOS   </t>
  </si>
  <si>
    <t>PARA FUNERALES</t>
  </si>
  <si>
    <t>-       3920</t>
  </si>
  <si>
    <t>IMPUESTOS Y DERECHOS                    </t>
  </si>
  <si>
    <t>DERECHO POR USO Y APROV DE AGUAS NAC.</t>
  </si>
  <si>
    <t>DERECHO POR DESCARGA DE AGUAS RESIDUALES</t>
  </si>
  <si>
    <t>TENENCIAS Y PLACAS</t>
  </si>
  <si>
    <t>GASTOS LEGALES (POR EJECUCIÓN)</t>
  </si>
  <si>
    <t>IMPUESTO PREDIAL</t>
  </si>
  <si>
    <t>TRAM. DE PRORROGA DE TITULO DE CONCESION</t>
  </si>
  <si>
    <t>PRORROGA DE TITULO, 
CONCECIONES, PERMISOS Y ACTUALIZACIONES</t>
  </si>
  <si>
    <t>ESCRITURAS Y CONSTANCIA DE NO ADEUDOS</t>
  </si>
  <si>
    <t>-       3940</t>
  </si>
  <si>
    <t xml:space="preserve">SENTENCIAS Y RESOLUCIONES POR AUTORIDAD COMPETENTE </t>
  </si>
  <si>
    <t>SENTENCIAS Y RESOLUCIONES POR AUTORIDAD</t>
  </si>
  <si>
    <t>-       3950</t>
  </si>
  <si>
    <t>PENAS, MULTAS, ACCESORIOS Y ACTUALIZACIONES</t>
  </si>
  <si>
    <t>MULTAS Y RECARGOS</t>
  </si>
  <si>
    <t>DERECHOS DE AGUA 
(ACTUALIZACIONES Y RECARGOS)
MULTAS Y RECARGOS (DERIVADO A LA RECAUDACIÓN DE LA DEVOLUCIÓN DEL IMPUESTO SOBRE LA RENTA POR RETENCIÓN POR SALARIOS)</t>
  </si>
  <si>
    <t>ACTUALIZACION</t>
  </si>
  <si>
    <t>ACTUALIZACIONES DE ISR POR SALARIOS</t>
  </si>
  <si>
    <t xml:space="preserve"> INTERESES MORATORIOS DIFERENCIA ISSSTE PATRONAL DE LA NOMINA DE BASE Y CONSIDERADOS</t>
  </si>
  <si>
    <t>-       3960</t>
  </si>
  <si>
    <t>OTROS GASTOS POR RESPONSABILIDADES      </t>
  </si>
  <si>
    <t>INDEMNIZACIONES POR DAÑOS A TERCEROS</t>
  </si>
  <si>
    <t>INDEMNIZACION POR DAÑOS A TERCEROS</t>
  </si>
  <si>
    <t>PERDIDA POR ROBO</t>
  </si>
  <si>
    <t>(PERDIDA POR ROBO) DE LA GERENCIA PIE DE LA CUESTA (MOZIMBA), DEBIDO QUE SE SUCITO UN ROBO AL DEPARTAMENTO DE CAJAS</t>
  </si>
  <si>
    <t>-       3980</t>
  </si>
  <si>
    <t>IMPUESTO SOBRE NOMINAS Y OTROS QUE SE DERIVEN DE UNA RELACION LABORAL</t>
  </si>
  <si>
    <t>15% PRO-TURISMO</t>
  </si>
  <si>
    <t>15% ECOLOGIA</t>
  </si>
  <si>
    <t>2% S/ NOMINAS</t>
  </si>
  <si>
    <t>15% EDUCACION Y ASISTENCIA SOCIAL</t>
  </si>
  <si>
    <t>-       3990</t>
  </si>
  <si>
    <t>GASTOS DE ESCRITURACIÓN</t>
  </si>
  <si>
    <t>CARGA DE AGUA A TERCEROS</t>
  </si>
  <si>
    <t>TRANSFERENCIAS, ASIGNACIONES, SUBSIDIOS Y OTRAS AYUDAS</t>
  </si>
  <si>
    <t>.    4400</t>
  </si>
  <si>
    <t>AYUDAS SOCIALES</t>
  </si>
  <si>
    <t>-       4410</t>
  </si>
  <si>
    <t>AYUDAS SOCIALES A PERSONAS              </t>
  </si>
  <si>
    <t>AYUDAS DIVERSAS</t>
  </si>
  <si>
    <t>-       4420</t>
  </si>
  <si>
    <t>BECAS Y OTRAS AYUDAS PARA PROGRAMAS DE CAPACITACION</t>
  </si>
  <si>
    <t>FOMENTO CULTURAL</t>
  </si>
  <si>
    <t>.    4800</t>
  </si>
  <si>
    <t xml:space="preserve">DONATIVOS </t>
  </si>
  <si>
    <t>-      4810</t>
  </si>
  <si>
    <t>DONATIVOS A INSTITUCIONES SIN FINES DE LUCRO</t>
  </si>
  <si>
    <t>DONATIVOS A INST. SIN FINES DE LUCRO</t>
  </si>
  <si>
    <t>BIENES MUEBLES, INMUEBLES E INTANGIBLES</t>
  </si>
  <si>
    <t>.    5100</t>
  </si>
  <si>
    <t>MOBILIARIO Y EQUIPO DE ADMINISTRACIÓN</t>
  </si>
  <si>
    <t>-       5110</t>
  </si>
  <si>
    <t>MUEBLES DE OFICINA Y ESTANTERÍA         </t>
  </si>
  <si>
    <t>MOBILIARIO Y EQUIPO DE OFICINA</t>
  </si>
  <si>
    <t>EQUIPO DE INGENIERIA DIBUJO Y PROYECTO</t>
  </si>
  <si>
    <t>-       5150</t>
  </si>
  <si>
    <t>EQUIPO DE CÓMPUTO Y DE TECNOLOGIAS DE LA INFORMACION</t>
  </si>
  <si>
    <t>MOBILIARIO Y EQUIPO DE COMPUTO</t>
  </si>
  <si>
    <t>-       5190</t>
  </si>
  <si>
    <t>OTROS MOBILIARIOS Y EQUIPOS DE ADMINISTRACION</t>
  </si>
  <si>
    <t>.    5200</t>
  </si>
  <si>
    <t>MOBILIARIO Y EQUIPO EDUCACIONAL Y RECREATIVO</t>
  </si>
  <si>
    <t>-       5210</t>
  </si>
  <si>
    <t>EQUIPOS Y APARATOS AUDIOVISUALES</t>
  </si>
  <si>
    <t>PROYECTORES</t>
  </si>
  <si>
    <t xml:space="preserve">ADQUISICIÓN DE PROYECTOR 
</t>
  </si>
  <si>
    <t>-       5230</t>
  </si>
  <si>
    <t>CAMARAS FOTOGRAFICAS Y DE VIDEO</t>
  </si>
  <si>
    <t>.    5300</t>
  </si>
  <si>
    <t>EQUIPO E INSTRUMENTAL MEDICO Y DE LABORATORIO</t>
  </si>
  <si>
    <t>-      5320</t>
  </si>
  <si>
    <t>INSTRUMENTAL MEDICO Y DE LABORATORIO</t>
  </si>
  <si>
    <t>.    5400</t>
  </si>
  <si>
    <t>VEHÍCULOS Y EQUIPO DE TRANSPORTE</t>
  </si>
  <si>
    <t>-       5410</t>
  </si>
  <si>
    <t>VEHÍCULOS Y EQUIPO TERRESTRE            </t>
  </si>
  <si>
    <t>AUTOMOVILES Y CAMIONES</t>
  </si>
  <si>
    <t>-       5420</t>
  </si>
  <si>
    <t>CARROCERIAS Y REMOLQUES</t>
  </si>
  <si>
    <t>-      5490</t>
  </si>
  <si>
    <t xml:space="preserve">OTROS EQUIPOS DE TRANSPORTE </t>
  </si>
  <si>
    <t>.    5600</t>
  </si>
  <si>
    <t>MAQUINARIA, OTROS EQUIPOS Y HERRAMIENTAS</t>
  </si>
  <si>
    <t>-       5620</t>
  </si>
  <si>
    <t>MAQUINARIA Y EQUIPO INDUSTRIAL          </t>
  </si>
  <si>
    <t>MAQUINARIA Y EQUIPO INDUSTRIAL</t>
  </si>
  <si>
    <t>-       5640</t>
  </si>
  <si>
    <t xml:space="preserve">SISTEMAS DE AIRE ACONDICIONADO, CALEFACCION Y DE REFRIGERACION INDUSTRIAL Y COMERCIAL. </t>
  </si>
  <si>
    <t>SIST. DE AIRE Y ACOND. Y CALEFACCION</t>
  </si>
  <si>
    <t>-       5650</t>
  </si>
  <si>
    <t>EQUIPO DE COMUNICACION Y TELECOMUNICACION</t>
  </si>
  <si>
    <t>EQUIPO DE COMUNICACIÓN Y RADIO</t>
  </si>
  <si>
    <t>-       5660</t>
  </si>
  <si>
    <t xml:space="preserve">EQUIPOS DE GENERACIÓN ELÉCTRICA, APARATOS Y ACCESORIOS ELECTRICOS </t>
  </si>
  <si>
    <t>EQUIPOS DE GENERACION ELECTRICA, APARATO</t>
  </si>
  <si>
    <t>-       5670</t>
  </si>
  <si>
    <t>HERRAMIENTAS Y MÁQUINAS-HERRAMIENTA     </t>
  </si>
  <si>
    <t>HERRAMIENTAS</t>
  </si>
  <si>
    <t>-       5690</t>
  </si>
  <si>
    <t>OTROS EQUIPOS                           </t>
  </si>
  <si>
    <t>MAQUINARIA Y EQUIPOS DE SISTEMAS DE AGUA</t>
  </si>
  <si>
    <t>TERMONEBULIZADOR</t>
  </si>
  <si>
    <t>EQUIPO DE CLORACION</t>
  </si>
  <si>
    <t>.    5800</t>
  </si>
  <si>
    <t>BIENES INMUEBLES</t>
  </si>
  <si>
    <t>-      5810</t>
  </si>
  <si>
    <t>TERRENOS</t>
  </si>
  <si>
    <t>.    5900</t>
  </si>
  <si>
    <t>ACTIVOS INTANGIBLES</t>
  </si>
  <si>
    <t>-         5910</t>
  </si>
  <si>
    <t>SOFTWARE                                </t>
  </si>
  <si>
    <t>SISTEMA OPERGOB</t>
  </si>
  <si>
    <t>SOFTWARE</t>
  </si>
  <si>
    <t xml:space="preserve"> -        5970</t>
  </si>
  <si>
    <t xml:space="preserve">LICENCIAS INFORMATICAS E INTELECTUALES </t>
  </si>
  <si>
    <t>LICENCIAS INFORMATICAS E INTELECTUALES</t>
  </si>
  <si>
    <t xml:space="preserve">INVERSIÓN PÚBLICA </t>
  </si>
  <si>
    <t xml:space="preserve">  .    6100</t>
  </si>
  <si>
    <t>OBRA PUBLICA EN BIENES DE DOMINIO PUBLICO</t>
  </si>
  <si>
    <t>-       6140</t>
  </si>
  <si>
    <t>DIVISION DE TERRENOS Y CONSTRUCCIÓN DE OBRAS DE URBANIZACIÓN</t>
  </si>
  <si>
    <t>CONSTRUCCIÓN DE OBRAS EN PROCESO</t>
  </si>
  <si>
    <t>CONSTRUCCIÓN DE OBRAS EN PROCESO,  PARA EL PROYECTO PRODDER PARA LA REABILITACION DEL COLECTOR SANITARIO BRISAS GUITARRON 1ERA ETAPA</t>
  </si>
  <si>
    <t>DEUDA PÚBLICA</t>
  </si>
  <si>
    <t>.    9100</t>
  </si>
  <si>
    <t>AMORTIZACIÓN DE LA DEUDA PÚBLICA</t>
  </si>
  <si>
    <t>-       9110</t>
  </si>
  <si>
    <t xml:space="preserve">AMORTIZACIÓN DE LA DEUDA INTERNA CON INSTITUCIONES DE CRÉDITO </t>
  </si>
  <si>
    <t xml:space="preserve">CAPITAL CREDITO BANORTE </t>
  </si>
  <si>
    <t>.    9200</t>
  </si>
  <si>
    <t xml:space="preserve">INTERESES DE LA DEUDA PUBLICA </t>
  </si>
  <si>
    <t>-      9210</t>
  </si>
  <si>
    <t>INTERESES DE LA DEUDA INTERNA CON INSTITUCIONES DE CRÉDITO</t>
  </si>
  <si>
    <t>INTERESES DE CREDITO BANORTE</t>
  </si>
  <si>
    <t>.    9400</t>
  </si>
  <si>
    <t>GASTOS DE LA DEUDA PUBLICA</t>
  </si>
  <si>
    <t>-      9410</t>
  </si>
  <si>
    <t>GASTO DE LA DEUDA PUBLICA INTERNA</t>
  </si>
  <si>
    <t>.    9900</t>
  </si>
  <si>
    <t>ADEUDOS DE EJERCICIOS FISCALES ANTERIORES (ADEFAS)</t>
  </si>
  <si>
    <t>-       9910</t>
  </si>
  <si>
    <t>ADEFAS                                  </t>
  </si>
  <si>
    <t>AGUINALDO DE EJERCICIO ANTERIOR</t>
  </si>
  <si>
    <t>PROVEEDORES VARIOS</t>
  </si>
  <si>
    <t>GASTO TOTAL:</t>
  </si>
  <si>
    <t xml:space="preserve">COMPROBACION </t>
  </si>
  <si>
    <t xml:space="preserve">VARIACION </t>
  </si>
  <si>
    <t>FORMATO  IP-10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</si>
</sst>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</cellStyleXfs>
  <cellXfs count="174">
    <xf numFmtId="0" fontId="0" fillId="0" borderId="0" xfId="0"/>
    <xf numFmtId="0" fontId="4" fillId="0" borderId="0" xfId="0" applyFont="1" applyFill="1" applyBorder="1"/>
    <xf numFmtId="0" fontId="5" fillId="0" borderId="0" xfId="4" applyFont="1" applyFill="1"/>
    <xf numFmtId="43" fontId="5" fillId="0" borderId="0" xfId="1" applyFont="1" applyFill="1"/>
    <xf numFmtId="0" fontId="0" fillId="0" borderId="0" xfId="0" applyFill="1"/>
    <xf numFmtId="49" fontId="10" fillId="0" borderId="5" xfId="4" applyNumberFormat="1" applyFont="1" applyFill="1" applyBorder="1" applyAlignment="1">
      <alignment horizontal="center" vertical="center"/>
    </xf>
    <xf numFmtId="10" fontId="7" fillId="2" borderId="20" xfId="6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9" fontId="12" fillId="2" borderId="23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4" fillId="0" borderId="25" xfId="2" applyFont="1" applyFill="1" applyBorder="1" applyAlignment="1">
      <alignment horizontal="left" vertical="center"/>
    </xf>
    <xf numFmtId="44" fontId="4" fillId="0" borderId="26" xfId="2" applyFont="1" applyFill="1" applyBorder="1" applyAlignment="1">
      <alignment horizontal="left" wrapText="1"/>
    </xf>
    <xf numFmtId="44" fontId="4" fillId="0" borderId="26" xfId="2" applyNumberFormat="1" applyFont="1" applyFill="1" applyBorder="1" applyAlignment="1">
      <alignment vertical="center"/>
    </xf>
    <xf numFmtId="9" fontId="4" fillId="0" borderId="26" xfId="3" applyFont="1" applyFill="1" applyBorder="1" applyAlignment="1">
      <alignment horizontal="center" vertical="center"/>
    </xf>
    <xf numFmtId="44" fontId="4" fillId="3" borderId="25" xfId="2" applyFont="1" applyFill="1" applyBorder="1" applyAlignment="1">
      <alignment horizontal="center"/>
    </xf>
    <xf numFmtId="44" fontId="4" fillId="3" borderId="26" xfId="2" applyFont="1" applyFill="1" applyBorder="1" applyAlignment="1">
      <alignment horizontal="left" wrapText="1"/>
    </xf>
    <xf numFmtId="9" fontId="4" fillId="3" borderId="26" xfId="3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wrapText="1"/>
    </xf>
    <xf numFmtId="43" fontId="4" fillId="0" borderId="26" xfId="1" applyFont="1" applyFill="1" applyBorder="1" applyAlignment="1">
      <alignment horizontal="center" vertical="center" wrapText="1"/>
    </xf>
    <xf numFmtId="44" fontId="4" fillId="0" borderId="25" xfId="2" quotePrefix="1" applyFont="1" applyFill="1" applyBorder="1" applyAlignment="1">
      <alignment horizontal="left"/>
    </xf>
    <xf numFmtId="44" fontId="4" fillId="0" borderId="25" xfId="2" quotePrefix="1" applyFont="1" applyFill="1" applyBorder="1" applyAlignment="1">
      <alignment horizontal="center"/>
    </xf>
    <xf numFmtId="44" fontId="4" fillId="0" borderId="25" xfId="2" applyFont="1" applyFill="1" applyBorder="1" applyAlignment="1">
      <alignment horizontal="left"/>
    </xf>
    <xf numFmtId="44" fontId="4" fillId="3" borderId="25" xfId="2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44" fontId="4" fillId="3" borderId="26" xfId="2" applyFont="1" applyFill="1" applyBorder="1" applyAlignment="1">
      <alignment horizontal="left"/>
    </xf>
    <xf numFmtId="0" fontId="13" fillId="0" borderId="25" xfId="0" applyFont="1" applyFill="1" applyBorder="1" applyAlignment="1">
      <alignment horizontal="right"/>
    </xf>
    <xf numFmtId="0" fontId="13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44" fontId="4" fillId="0" borderId="26" xfId="2" applyFont="1" applyFill="1" applyBorder="1" applyAlignment="1">
      <alignment horizontal="left"/>
    </xf>
    <xf numFmtId="0" fontId="0" fillId="0" borderId="26" xfId="0" applyFill="1" applyBorder="1"/>
    <xf numFmtId="0" fontId="4" fillId="3" borderId="25" xfId="0" quotePrefix="1" applyFont="1" applyFill="1" applyBorder="1" applyAlignment="1">
      <alignment horizontal="left"/>
    </xf>
    <xf numFmtId="0" fontId="4" fillId="3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horizontal="right"/>
    </xf>
    <xf numFmtId="0" fontId="4" fillId="4" borderId="26" xfId="0" applyFont="1" applyFill="1" applyBorder="1" applyAlignment="1">
      <alignment wrapText="1"/>
    </xf>
    <xf numFmtId="43" fontId="4" fillId="4" borderId="26" xfId="1" applyFont="1" applyFill="1" applyBorder="1" applyAlignment="1">
      <alignment horizontal="center" vertical="center" wrapText="1"/>
    </xf>
    <xf numFmtId="0" fontId="0" fillId="5" borderId="26" xfId="0" applyFill="1" applyBorder="1"/>
    <xf numFmtId="0" fontId="0" fillId="5" borderId="0" xfId="0" applyFill="1"/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vertical="center"/>
    </xf>
    <xf numFmtId="9" fontId="12" fillId="2" borderId="26" xfId="3" applyFont="1" applyFill="1" applyBorder="1" applyAlignment="1">
      <alignment horizontal="center" vertical="center"/>
    </xf>
    <xf numFmtId="44" fontId="4" fillId="3" borderId="25" xfId="2" quotePrefix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44" fontId="4" fillId="0" borderId="25" xfId="2" applyFont="1" applyFill="1" applyBorder="1" applyAlignment="1">
      <alignment horizontal="center"/>
    </xf>
    <xf numFmtId="164" fontId="4" fillId="3" borderId="25" xfId="2" quotePrefix="1" applyNumberFormat="1" applyFont="1" applyFill="1" applyBorder="1" applyAlignment="1">
      <alignment horizontal="center"/>
    </xf>
    <xf numFmtId="0" fontId="3" fillId="0" borderId="26" xfId="0" applyFont="1" applyFill="1" applyBorder="1"/>
    <xf numFmtId="44" fontId="4" fillId="3" borderId="25" xfId="2" applyFont="1" applyFill="1" applyBorder="1" applyAlignment="1">
      <alignment horizontal="left" wrapText="1"/>
    </xf>
    <xf numFmtId="0" fontId="15" fillId="0" borderId="26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43" fontId="0" fillId="0" borderId="0" xfId="0" applyNumberFormat="1" applyFill="1"/>
    <xf numFmtId="0" fontId="4" fillId="0" borderId="26" xfId="0" applyFont="1" applyFill="1" applyBorder="1" applyAlignment="1"/>
    <xf numFmtId="0" fontId="4" fillId="0" borderId="25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wrapText="1"/>
    </xf>
    <xf numFmtId="0" fontId="13" fillId="3" borderId="26" xfId="0" applyFont="1" applyFill="1" applyBorder="1" applyAlignment="1">
      <alignment horizontal="left" wrapText="1"/>
    </xf>
    <xf numFmtId="44" fontId="4" fillId="4" borderId="25" xfId="2" applyFont="1" applyFill="1" applyBorder="1" applyAlignment="1">
      <alignment horizontal="center"/>
    </xf>
    <xf numFmtId="44" fontId="4" fillId="4" borderId="26" xfId="2" applyFont="1" applyFill="1" applyBorder="1" applyAlignment="1">
      <alignment horizontal="left" wrapText="1"/>
    </xf>
    <xf numFmtId="44" fontId="4" fillId="4" borderId="26" xfId="2" applyNumberFormat="1" applyFont="1" applyFill="1" applyBorder="1" applyAlignment="1">
      <alignment vertical="center"/>
    </xf>
    <xf numFmtId="0" fontId="0" fillId="4" borderId="26" xfId="0" applyFill="1" applyBorder="1"/>
    <xf numFmtId="0" fontId="0" fillId="4" borderId="0" xfId="0" applyFill="1"/>
    <xf numFmtId="44" fontId="4" fillId="4" borderId="25" xfId="2" applyFont="1" applyFill="1" applyBorder="1" applyAlignment="1">
      <alignment horizontal="left"/>
    </xf>
    <xf numFmtId="44" fontId="4" fillId="4" borderId="25" xfId="2" quotePrefix="1" applyFont="1" applyFill="1" applyBorder="1" applyAlignment="1">
      <alignment horizontal="center"/>
    </xf>
    <xf numFmtId="0" fontId="3" fillId="4" borderId="26" xfId="0" applyFont="1" applyFill="1" applyBorder="1"/>
    <xf numFmtId="0" fontId="3" fillId="4" borderId="0" xfId="0" applyFont="1" applyFill="1"/>
    <xf numFmtId="0" fontId="4" fillId="3" borderId="26" xfId="0" applyFont="1" applyFill="1" applyBorder="1" applyAlignment="1"/>
    <xf numFmtId="0" fontId="4" fillId="0" borderId="26" xfId="0" applyFont="1" applyFill="1" applyBorder="1" applyAlignment="1">
      <alignment horizontal="left"/>
    </xf>
    <xf numFmtId="44" fontId="4" fillId="6" borderId="25" xfId="2" applyFont="1" applyFill="1" applyBorder="1" applyAlignment="1">
      <alignment horizontal="left"/>
    </xf>
    <xf numFmtId="44" fontId="4" fillId="6" borderId="26" xfId="2" applyFont="1" applyFill="1" applyBorder="1" applyAlignment="1">
      <alignment horizontal="left" wrapText="1"/>
    </xf>
    <xf numFmtId="44" fontId="4" fillId="6" borderId="26" xfId="2" applyNumberFormat="1" applyFont="1" applyFill="1" applyBorder="1" applyAlignment="1">
      <alignment vertical="center"/>
    </xf>
    <xf numFmtId="0" fontId="0" fillId="6" borderId="26" xfId="0" applyFill="1" applyBorder="1"/>
    <xf numFmtId="0" fontId="0" fillId="6" borderId="0" xfId="0" applyFill="1"/>
    <xf numFmtId="0" fontId="4" fillId="5" borderId="25" xfId="0" applyFont="1" applyFill="1" applyBorder="1" applyAlignment="1">
      <alignment horizontal="right"/>
    </xf>
    <xf numFmtId="0" fontId="4" fillId="5" borderId="26" xfId="0" applyFont="1" applyFill="1" applyBorder="1" applyAlignment="1">
      <alignment wrapText="1"/>
    </xf>
    <xf numFmtId="43" fontId="4" fillId="5" borderId="26" xfId="1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wrapText="1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left"/>
    </xf>
    <xf numFmtId="9" fontId="4" fillId="0" borderId="30" xfId="3" applyFont="1" applyFill="1" applyBorder="1" applyAlignment="1">
      <alignment horizontal="center" vertical="center"/>
    </xf>
    <xf numFmtId="9" fontId="11" fillId="2" borderId="32" xfId="3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44" fontId="0" fillId="7" borderId="0" xfId="0" applyNumberFormat="1" applyFill="1"/>
    <xf numFmtId="44" fontId="0" fillId="0" borderId="0" xfId="0" applyNumberFormat="1"/>
    <xf numFmtId="0" fontId="4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 wrapText="1"/>
    </xf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12" fillId="0" borderId="0" xfId="0" applyFont="1" applyAlignment="1">
      <alignment horizontal="right"/>
    </xf>
    <xf numFmtId="43" fontId="0" fillId="0" borderId="0" xfId="1" applyFont="1" applyFill="1"/>
    <xf numFmtId="44" fontId="0" fillId="0" borderId="0" xfId="0" applyNumberFormat="1" applyFill="1"/>
    <xf numFmtId="0" fontId="16" fillId="0" borderId="0" xfId="0" applyFont="1" applyFill="1" applyAlignment="1"/>
    <xf numFmtId="43" fontId="17" fillId="0" borderId="0" xfId="1" applyFont="1" applyFill="1" applyAlignment="1"/>
    <xf numFmtId="44" fontId="16" fillId="0" borderId="0" xfId="0" applyNumberFormat="1" applyFont="1" applyFill="1" applyAlignment="1"/>
    <xf numFmtId="44" fontId="18" fillId="0" borderId="0" xfId="0" applyNumberFormat="1" applyFont="1" applyFill="1" applyAlignment="1"/>
    <xf numFmtId="43" fontId="18" fillId="0" borderId="0" xfId="1" applyFont="1" applyFill="1" applyAlignment="1"/>
    <xf numFmtId="43" fontId="16" fillId="0" borderId="0" xfId="1" applyFont="1" applyFill="1" applyAlignment="1"/>
    <xf numFmtId="0" fontId="16" fillId="0" borderId="0" xfId="0" applyFont="1" applyFill="1" applyBorder="1" applyAlignment="1"/>
    <xf numFmtId="44" fontId="16" fillId="0" borderId="0" xfId="0" applyNumberFormat="1" applyFont="1" applyFill="1" applyBorder="1" applyAlignment="1"/>
    <xf numFmtId="43" fontId="17" fillId="0" borderId="0" xfId="1" applyFont="1" applyFill="1" applyBorder="1" applyAlignment="1"/>
    <xf numFmtId="44" fontId="3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43" fontId="16" fillId="0" borderId="0" xfId="1" applyFont="1" applyFill="1" applyBorder="1" applyAlignment="1"/>
    <xf numFmtId="43" fontId="16" fillId="0" borderId="0" xfId="0" applyNumberFormat="1" applyFont="1" applyFill="1" applyAlignment="1"/>
    <xf numFmtId="43" fontId="0" fillId="5" borderId="0" xfId="0" applyNumberFormat="1" applyFill="1"/>
    <xf numFmtId="44" fontId="0" fillId="6" borderId="0" xfId="0" applyNumberFormat="1" applyFill="1"/>
    <xf numFmtId="4" fontId="4" fillId="3" borderId="26" xfId="2" applyNumberFormat="1" applyFont="1" applyFill="1" applyBorder="1" applyAlignment="1">
      <alignment horizontal="right" vertical="center"/>
    </xf>
    <xf numFmtId="4" fontId="4" fillId="0" borderId="26" xfId="1" applyNumberFormat="1" applyFont="1" applyFill="1" applyBorder="1" applyAlignment="1">
      <alignment horizontal="right" vertical="center" wrapText="1"/>
    </xf>
    <xf numFmtId="4" fontId="4" fillId="3" borderId="26" xfId="3" applyNumberFormat="1" applyFont="1" applyFill="1" applyBorder="1" applyAlignment="1">
      <alignment horizontal="right" vertical="center"/>
    </xf>
    <xf numFmtId="4" fontId="4" fillId="0" borderId="26" xfId="2" applyNumberFormat="1" applyFont="1" applyFill="1" applyBorder="1" applyAlignment="1">
      <alignment horizontal="right" vertical="center"/>
    </xf>
    <xf numFmtId="4" fontId="4" fillId="3" borderId="26" xfId="1" applyNumberFormat="1" applyFont="1" applyFill="1" applyBorder="1" applyAlignment="1">
      <alignment horizontal="right" vertical="center" wrapText="1"/>
    </xf>
    <xf numFmtId="4" fontId="12" fillId="2" borderId="23" xfId="2" applyNumberFormat="1" applyFont="1" applyFill="1" applyBorder="1" applyAlignment="1">
      <alignment horizontal="right" vertical="center"/>
    </xf>
    <xf numFmtId="4" fontId="4" fillId="4" borderId="26" xfId="1" applyNumberFormat="1" applyFont="1" applyFill="1" applyBorder="1" applyAlignment="1">
      <alignment horizontal="right" vertical="center" wrapText="1"/>
    </xf>
    <xf numFmtId="4" fontId="12" fillId="2" borderId="26" xfId="2" applyNumberFormat="1" applyFont="1" applyFill="1" applyBorder="1" applyAlignment="1">
      <alignment horizontal="right" vertical="center"/>
    </xf>
    <xf numFmtId="4" fontId="4" fillId="3" borderId="26" xfId="2" applyNumberFormat="1" applyFont="1" applyFill="1" applyBorder="1" applyAlignment="1">
      <alignment horizontal="right" wrapText="1"/>
    </xf>
    <xf numFmtId="4" fontId="4" fillId="3" borderId="26" xfId="1" applyNumberFormat="1" applyFont="1" applyFill="1" applyBorder="1" applyAlignment="1">
      <alignment horizontal="right" vertical="center"/>
    </xf>
    <xf numFmtId="4" fontId="4" fillId="3" borderId="26" xfId="2" applyNumberFormat="1" applyFont="1" applyFill="1" applyBorder="1" applyAlignment="1">
      <alignment horizontal="right" vertical="center" wrapText="1"/>
    </xf>
    <xf numFmtId="4" fontId="4" fillId="4" borderId="26" xfId="2" applyNumberFormat="1" applyFont="1" applyFill="1" applyBorder="1" applyAlignment="1">
      <alignment horizontal="right" vertical="center"/>
    </xf>
    <xf numFmtId="4" fontId="4" fillId="6" borderId="26" xfId="2" applyNumberFormat="1" applyFont="1" applyFill="1" applyBorder="1" applyAlignment="1">
      <alignment horizontal="right" vertical="center"/>
    </xf>
    <xf numFmtId="4" fontId="4" fillId="5" borderId="26" xfId="1" applyNumberFormat="1" applyFont="1" applyFill="1" applyBorder="1" applyAlignment="1">
      <alignment horizontal="right" vertical="center" wrapText="1"/>
    </xf>
    <xf numFmtId="4" fontId="4" fillId="5" borderId="26" xfId="2" applyNumberFormat="1" applyFont="1" applyFill="1" applyBorder="1" applyAlignment="1">
      <alignment horizontal="right" vertical="center"/>
    </xf>
    <xf numFmtId="4" fontId="4" fillId="0" borderId="30" xfId="1" applyNumberFormat="1" applyFont="1" applyFill="1" applyBorder="1" applyAlignment="1">
      <alignment horizontal="right" vertical="center" wrapText="1"/>
    </xf>
    <xf numFmtId="4" fontId="4" fillId="0" borderId="30" xfId="2" applyNumberFormat="1" applyFont="1" applyFill="1" applyBorder="1" applyAlignment="1">
      <alignment horizontal="right" vertical="center"/>
    </xf>
    <xf numFmtId="4" fontId="11" fillId="2" borderId="32" xfId="2" applyNumberFormat="1" applyFont="1" applyFill="1" applyBorder="1" applyAlignment="1">
      <alignment horizontal="right" vertical="center"/>
    </xf>
    <xf numFmtId="44" fontId="12" fillId="3" borderId="26" xfId="2" applyNumberFormat="1" applyFont="1" applyFill="1" applyBorder="1" applyAlignment="1">
      <alignment horizontal="center" vertical="center"/>
    </xf>
    <xf numFmtId="44" fontId="12" fillId="0" borderId="30" xfId="2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4" fontId="12" fillId="2" borderId="32" xfId="2" applyNumberFormat="1" applyFont="1" applyFill="1" applyBorder="1" applyAlignment="1">
      <alignment horizontal="center" vertical="center"/>
    </xf>
    <xf numFmtId="44" fontId="12" fillId="2" borderId="33" xfId="2" applyNumberFormat="1" applyFont="1" applyFill="1" applyBorder="1" applyAlignment="1">
      <alignment horizontal="center" vertical="center"/>
    </xf>
    <xf numFmtId="44" fontId="12" fillId="0" borderId="26" xfId="2" applyNumberFormat="1" applyFont="1" applyFill="1" applyBorder="1" applyAlignment="1">
      <alignment horizontal="left" vertical="top" wrapText="1"/>
    </xf>
    <xf numFmtId="9" fontId="12" fillId="2" borderId="27" xfId="3" applyFont="1" applyFill="1" applyBorder="1" applyAlignment="1">
      <alignment horizontal="center" vertical="center"/>
    </xf>
    <xf numFmtId="9" fontId="12" fillId="2" borderId="28" xfId="3" applyFont="1" applyFill="1" applyBorder="1" applyAlignment="1">
      <alignment horizontal="center" vertical="center"/>
    </xf>
    <xf numFmtId="44" fontId="12" fillId="0" borderId="26" xfId="2" applyNumberFormat="1" applyFont="1" applyFill="1" applyBorder="1" applyAlignment="1">
      <alignment horizontal="center" vertical="center"/>
    </xf>
    <xf numFmtId="44" fontId="12" fillId="2" borderId="26" xfId="2" applyNumberFormat="1" applyFont="1" applyFill="1" applyBorder="1" applyAlignment="1">
      <alignment horizontal="center" vertical="center"/>
    </xf>
    <xf numFmtId="44" fontId="12" fillId="0" borderId="26" xfId="2" applyNumberFormat="1" applyFont="1" applyFill="1" applyBorder="1" applyAlignment="1">
      <alignment horizontal="center" vertical="center" wrapText="1"/>
    </xf>
    <xf numFmtId="9" fontId="12" fillId="0" borderId="26" xfId="3" applyFont="1" applyFill="1" applyBorder="1" applyAlignment="1">
      <alignment horizontal="center" vertical="center"/>
    </xf>
    <xf numFmtId="44" fontId="4" fillId="0" borderId="26" xfId="2" applyNumberFormat="1" applyFont="1" applyFill="1" applyBorder="1" applyAlignment="1">
      <alignment horizontal="left" vertical="top" wrapText="1"/>
    </xf>
    <xf numFmtId="44" fontId="12" fillId="0" borderId="26" xfId="2" applyNumberFormat="1" applyFont="1" applyFill="1" applyBorder="1" applyAlignment="1">
      <alignment horizontal="left" vertical="top"/>
    </xf>
    <xf numFmtId="44" fontId="4" fillId="3" borderId="26" xfId="2" applyNumberFormat="1" applyFont="1" applyFill="1" applyBorder="1" applyAlignment="1">
      <alignment horizontal="left" vertical="top" wrapText="1"/>
    </xf>
    <xf numFmtId="0" fontId="7" fillId="2" borderId="13" xfId="6" applyFont="1" applyFill="1" applyBorder="1" applyAlignment="1">
      <alignment horizontal="center" vertical="center" wrapText="1"/>
    </xf>
    <xf numFmtId="0" fontId="7" fillId="2" borderId="18" xfId="6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44" fontId="12" fillId="2" borderId="24" xfId="2" applyNumberFormat="1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 wrapText="1"/>
    </xf>
    <xf numFmtId="0" fontId="7" fillId="2" borderId="1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7" fillId="2" borderId="17" xfId="6" applyFont="1" applyFill="1" applyBorder="1" applyAlignment="1">
      <alignment horizontal="center" vertical="center" wrapText="1"/>
    </xf>
    <xf numFmtId="10" fontId="7" fillId="2" borderId="14" xfId="6" applyNumberFormat="1" applyFont="1" applyFill="1" applyBorder="1" applyAlignment="1">
      <alignment horizontal="center" vertical="center" wrapText="1"/>
    </xf>
    <xf numFmtId="10" fontId="7" fillId="2" borderId="19" xfId="6" applyNumberFormat="1" applyFont="1" applyFill="1" applyBorder="1" applyAlignment="1">
      <alignment horizontal="center" vertical="center" wrapText="1"/>
    </xf>
    <xf numFmtId="0" fontId="7" fillId="2" borderId="15" xfId="6" applyFont="1" applyFill="1" applyBorder="1" applyAlignment="1">
      <alignment horizontal="center" vertical="center" wrapText="1"/>
    </xf>
    <xf numFmtId="0" fontId="7" fillId="2" borderId="14" xfId="6" applyFont="1" applyFill="1" applyBorder="1" applyAlignment="1">
      <alignment horizontal="center" vertical="center" wrapText="1"/>
    </xf>
    <xf numFmtId="0" fontId="7" fillId="2" borderId="21" xfId="6" applyFont="1" applyFill="1" applyBorder="1" applyAlignment="1">
      <alignment horizontal="center" vertical="center" wrapText="1"/>
    </xf>
    <xf numFmtId="0" fontId="19" fillId="0" borderId="1" xfId="5" applyFont="1" applyBorder="1" applyAlignment="1">
      <alignment horizontal="right"/>
    </xf>
    <xf numFmtId="0" fontId="7" fillId="2" borderId="2" xfId="5" applyFont="1" applyFill="1" applyBorder="1" applyAlignment="1">
      <alignment horizontal="center"/>
    </xf>
    <xf numFmtId="0" fontId="7" fillId="2" borderId="3" xfId="5" applyFont="1" applyFill="1" applyBorder="1" applyAlignment="1">
      <alignment horizontal="center"/>
    </xf>
    <xf numFmtId="0" fontId="7" fillId="2" borderId="4" xfId="5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/>
    </xf>
    <xf numFmtId="0" fontId="8" fillId="2" borderId="6" xfId="5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0" fontId="8" fillId="2" borderId="8" xfId="6" applyFont="1" applyFill="1" applyBorder="1" applyAlignment="1">
      <alignment horizontal="center" vertical="center"/>
    </xf>
    <xf numFmtId="49" fontId="10" fillId="0" borderId="9" xfId="4" applyNumberFormat="1" applyFont="1" applyFill="1" applyBorder="1" applyAlignment="1">
      <alignment horizontal="center" vertical="center"/>
    </xf>
    <xf numFmtId="49" fontId="10" fillId="0" borderId="10" xfId="4" applyNumberFormat="1" applyFont="1" applyFill="1" applyBorder="1" applyAlignment="1">
      <alignment horizontal="center" vertical="center"/>
    </xf>
  </cellXfs>
  <cellStyles count="8">
    <cellStyle name="Millares" xfId="1" builtinId="3"/>
    <cellStyle name="Moneda" xfId="2" builtinId="4"/>
    <cellStyle name="Normal" xfId="0" builtinId="0"/>
    <cellStyle name="Normal 2 2" xfId="6" xr:uid="{00000000-0005-0000-0000-000003000000}"/>
    <cellStyle name="Normal 6 4" xfId="4" xr:uid="{00000000-0005-0000-0000-000004000000}"/>
    <cellStyle name="Normal_Formatos aspecto Financiero 2 2" xfId="5" xr:uid="{00000000-0005-0000-0000-000005000000}"/>
    <cellStyle name="Normal_transferencias presupuestales" xfId="7" xr:uid="{00000000-0005-0000-0000-000006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415</xdr:row>
      <xdr:rowOff>66675</xdr:rowOff>
    </xdr:from>
    <xdr:to>
      <xdr:col>4</xdr:col>
      <xdr:colOff>1030940</xdr:colOff>
      <xdr:row>423</xdr:row>
      <xdr:rowOff>47625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133849" y="80495775"/>
          <a:ext cx="2345391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9</xdr:col>
      <xdr:colOff>0</xdr:colOff>
      <xdr:row>418</xdr:row>
      <xdr:rowOff>76200</xdr:rowOff>
    </xdr:from>
    <xdr:to>
      <xdr:col>10</xdr:col>
      <xdr:colOff>590550</xdr:colOff>
      <xdr:row>424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12201525" y="80695800"/>
          <a:ext cx="1914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409575</xdr:colOff>
      <xdr:row>418</xdr:row>
      <xdr:rowOff>66675</xdr:rowOff>
    </xdr:from>
    <xdr:to>
      <xdr:col>2</xdr:col>
      <xdr:colOff>1771650</xdr:colOff>
      <xdr:row>455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09575" y="80686275"/>
          <a:ext cx="20764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1066800</xdr:colOff>
      <xdr:row>418</xdr:row>
      <xdr:rowOff>66675</xdr:rowOff>
    </xdr:from>
    <xdr:to>
      <xdr:col>8</xdr:col>
      <xdr:colOff>266700</xdr:colOff>
      <xdr:row>458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734300" y="80686275"/>
          <a:ext cx="31527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868HO9\Presupuesto%20Compartido\ARCHIVOS%20COMPARTID0S%20CP%20LETICIA\2022\CIERRES%20MENSUALES%202022\DICIEMBRE%202022%20PERIODO%20ABIERTO\COG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"/>
      <sheetName val="INGRESO ANUAL 2022"/>
      <sheetName val="Hoja1"/>
      <sheetName val="IP-7 ENDEUD NETO"/>
      <sheetName val="IP-8 INT DE LA DEUDA"/>
      <sheetName val="OKCTAS ORDEN 8000 DIC-2022"/>
      <sheetName val="814 DEVEN ENE-NOV OK"/>
      <sheetName val="815 RECAUDADO ENE-NOV"/>
      <sheetName val="81 CON AJUSTE REC DIC "/>
      <sheetName val="ok DIC-2022 det por concepto"/>
      <sheetName val="OKanalitico ing. DIC 22 p f."/>
      <sheetName val="OKFLUJO DE FONDOS"/>
      <sheetName val="OKCOG OK"/>
      <sheetName val="OKCEPGC-02OK"/>
      <sheetName val="REVELACIÓN DE PARTIDAS ENE-MAR "/>
      <sheetName val="OKgraf. DIC-2022"/>
      <sheetName val="OKCIPC-01 DIC"/>
      <sheetName val="OKC. ADMTVA. DIC 2022"/>
      <sheetName val="OK FNM02 ACUM DIC 2022"/>
      <sheetName val="OKPROG Y PROY DE INV DIC 2022"/>
      <sheetName val="OKC. PROG. DIC 2022"/>
      <sheetName val="OKC. FUNC. DIC 2022"/>
      <sheetName val="OKC.ECON DIC 2022"/>
      <sheetName val="OKC.admin. Sector Para DIC 22"/>
      <sheetName val="OKC.XOBJ GTO. DIC 2022"/>
      <sheetName val="ANALIT DIC 2022"/>
      <sheetName val="CONC. DIC 2022"/>
      <sheetName val="PA"/>
      <sheetName val="OK EDO ACTIVIDADES DIC 2022"/>
      <sheetName val="PROG"/>
      <sheetName val="CONC.MENS NOV 22"/>
      <sheetName val="ANALI MENS NOV 22"/>
      <sheetName val="OKBALANZA 8000 EGRE CTAS O DIC"/>
      <sheetName val="BF82P OK"/>
      <sheetName val="B.COMPLETA ACUM ENE-NOV 2022"/>
      <sheetName val="8000 BALANZ MENS SEP"/>
      <sheetName val="B.COMPLETA M. SEP 2022"/>
      <sheetName val="BAL ENE VS BAL FEB SALD EGRESOS"/>
      <sheetName val="BAL ENE VS BAL FEB 2022 ING "/>
      <sheetName val="OKBALANZA 8100 ING CTAS ORDEN"/>
      <sheetName val="INC. FEB 2022"/>
      <sheetName val="INCIDENCIAS ENE 2022"/>
      <sheetName val="BALANZA CONTABLE DICIEMBRE 2022"/>
      <sheetName val="1000 OK"/>
      <sheetName val="2000 OK"/>
      <sheetName val="3000 OK"/>
      <sheetName val="4000 OK"/>
      <sheetName val="SALIDAS DE ALMACENES NOV 2022"/>
      <sheetName val="CALENDARIO DE CIERRES CONT Y PR"/>
      <sheetName val="INCIDENCIAS MARZO"/>
      <sheetName val="ING"/>
      <sheetName val="PD ING"/>
      <sheetName val="SALDOS FINALVS SALDOS INI "/>
      <sheetName val="811VS812"/>
      <sheetName val="812vs814"/>
      <sheetName val="8 ABRILMENS"/>
      <sheetName val="INCIDENCIA ING"/>
      <sheetName val="POLIZA CONTABLE Y PRESUPUESTAL "/>
      <sheetName val="TRUNCAR EL PROCESO RECAUDADO"/>
      <sheetName val="Hoja2"/>
      <sheetName val="inc mayo balanza"/>
      <sheetName val="SALDOS F JULIO VS S INI AGOS OK"/>
      <sheetName val="BALANZA INCONS MAYO"/>
      <sheetName val="8 MEN JUN OK"/>
      <sheetName val="OK CONC 81 IN JUN 2022"/>
      <sheetName val="Hoja3"/>
      <sheetName val="PI ENE-SEP"/>
      <sheetName val="DEVENGADO ENE-JUL"/>
      <sheetName val="PO827"/>
      <sheetName val="Hoja5"/>
      <sheetName val="4000 OCTUBRE"/>
      <sheetName val="OK BALANZA PO RECAUDADO NOV"/>
      <sheetName val="CXC NOVIEMBRE"/>
      <sheetName val="POLIZA NOVIEMBRE"/>
      <sheetName val="CXC DICIEMBRE OK"/>
      <sheetName val="POLIZA DICIEMBRE"/>
      <sheetName val="RECAUDADO OCT P CP LETI"/>
      <sheetName val="MENS OKOK OCT P CHECAR ING"/>
      <sheetName val="BALANZ ACUM ENE OCT OKOK"/>
      <sheetName val="ENE-OCT COMPLETA OKOK "/>
      <sheetName val="OCT MENS OKOK"/>
      <sheetName val="INCIDENCIA GASTO OCT"/>
      <sheetName val="Hoja7"/>
      <sheetName val="BALA OK MENS OK FINAL OCT"/>
      <sheetName val="BALANZA COMPLETA OK ENE -OCT OK"/>
      <sheetName val="ING MEN 4000 DIC"/>
      <sheetName val="81 OK ING DIC 2022"/>
      <sheetName val="HT 8 CTAS ORDEN ENE-NOV "/>
      <sheetName val="SALDOS  FIN OCT VS SAL INIC NOV"/>
      <sheetName val="82 OK DIC BALANZA"/>
      <sheetName val="CONC. 4000 VS 814 DIC"/>
      <sheetName val="811 VS ESTIMADO"/>
      <sheetName val="BALANZA CXC INGRESO"/>
      <sheetName val="81 OK ENE-DIC ACUMULADA OK"/>
      <sheetName val="PROPUESTA"/>
      <sheetName val="ok DIC-2022 det por concepto (2"/>
      <sheetName val="ok DIC-2022 det por concept (2"/>
      <sheetName val="OKCOG OK (2)"/>
      <sheetName val="ANTES 8000 ENE-DIC 2022 OK"/>
      <sheetName val="8000 ENE-DIC OK FINAL "/>
      <sheetName val="COMPARTATIVO SF NOV Y SI DIC"/>
      <sheetName val="NOTAS DE MEMORIA DIC 2021 FINAL"/>
      <sheetName val="PARTIDAS P 2022"/>
      <sheetName val="EGRESO ANUAL 2022"/>
      <sheetName val="PI 2022 CON TOTALES"/>
      <sheetName val="CONC DE PARTI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>
        <row r="8">
          <cell r="A8">
            <v>11301</v>
          </cell>
          <cell r="F8">
            <v>6420609.4600000028</v>
          </cell>
          <cell r="G8">
            <v>5586265.3300000029</v>
          </cell>
          <cell r="J8">
            <v>93869978.730000004</v>
          </cell>
        </row>
        <row r="9">
          <cell r="A9">
            <v>11302</v>
          </cell>
          <cell r="F9">
            <v>7104840.54</v>
          </cell>
          <cell r="G9">
            <v>9741041.7100000028</v>
          </cell>
          <cell r="J9">
            <v>90399433.430000037</v>
          </cell>
        </row>
        <row r="10">
          <cell r="A10">
            <v>11303</v>
          </cell>
          <cell r="F10">
            <v>5978315.4100000001</v>
          </cell>
          <cell r="G10">
            <v>5023719.9300000034</v>
          </cell>
          <cell r="J10">
            <v>10353113.799999999</v>
          </cell>
        </row>
        <row r="11">
          <cell r="A11">
            <v>11304</v>
          </cell>
          <cell r="F11">
            <v>9164072.5499999989</v>
          </cell>
          <cell r="G11">
            <v>10826422.400000002</v>
          </cell>
          <cell r="J11">
            <v>55033115.949999996</v>
          </cell>
        </row>
        <row r="12">
          <cell r="A12">
            <v>12201</v>
          </cell>
          <cell r="F12">
            <v>5049879.4200000009</v>
          </cell>
          <cell r="G12">
            <v>5414143.3600000003</v>
          </cell>
          <cell r="J12">
            <v>19075026.259999998</v>
          </cell>
        </row>
        <row r="13">
          <cell r="A13">
            <v>13101</v>
          </cell>
          <cell r="F13">
            <v>1549897.65</v>
          </cell>
          <cell r="G13">
            <v>428257.65</v>
          </cell>
          <cell r="J13">
            <v>8369640</v>
          </cell>
        </row>
        <row r="14">
          <cell r="A14">
            <v>13201</v>
          </cell>
          <cell r="F14">
            <v>966661.83999999985</v>
          </cell>
          <cell r="G14">
            <v>677956.39000000013</v>
          </cell>
          <cell r="J14">
            <v>5192676.4099999992</v>
          </cell>
        </row>
        <row r="15">
          <cell r="A15">
            <v>13202</v>
          </cell>
          <cell r="F15">
            <v>2235982.5500000007</v>
          </cell>
          <cell r="G15">
            <v>2667742.0799999991</v>
          </cell>
          <cell r="J15">
            <v>682726.54999999993</v>
          </cell>
        </row>
        <row r="16">
          <cell r="A16">
            <v>13203</v>
          </cell>
          <cell r="F16">
            <v>10734054.519999998</v>
          </cell>
          <cell r="G16">
            <v>12274409.029999996</v>
          </cell>
          <cell r="J16">
            <v>60974703.129999995</v>
          </cell>
        </row>
        <row r="17">
          <cell r="A17">
            <v>13301</v>
          </cell>
          <cell r="F17">
            <v>9607360.089999998</v>
          </cell>
          <cell r="G17">
            <v>9487258.9499999974</v>
          </cell>
          <cell r="J17">
            <v>13945466.020000001</v>
          </cell>
        </row>
        <row r="18">
          <cell r="A18">
            <v>13401</v>
          </cell>
          <cell r="F18">
            <v>5980436.7399999993</v>
          </cell>
          <cell r="G18">
            <v>5425248.8099999996</v>
          </cell>
          <cell r="J18">
            <v>14037282.969999997</v>
          </cell>
        </row>
        <row r="19">
          <cell r="A19">
            <v>14101</v>
          </cell>
          <cell r="F19">
            <v>4088547.6999999988</v>
          </cell>
          <cell r="G19">
            <v>4350577.09</v>
          </cell>
          <cell r="J19">
            <v>8497970.6099999994</v>
          </cell>
        </row>
        <row r="20">
          <cell r="A20">
            <v>14102</v>
          </cell>
          <cell r="F20">
            <v>6671116.9700000016</v>
          </cell>
          <cell r="G20">
            <v>8384421.5999999996</v>
          </cell>
          <cell r="J20">
            <v>32086695.369999997</v>
          </cell>
        </row>
        <row r="21">
          <cell r="A21">
            <v>14103</v>
          </cell>
          <cell r="F21">
            <v>6923285.7400000002</v>
          </cell>
          <cell r="G21">
            <v>8103786.9500000002</v>
          </cell>
          <cell r="J21">
            <v>7819498.7899999991</v>
          </cell>
        </row>
        <row r="22">
          <cell r="A22">
            <v>14401</v>
          </cell>
          <cell r="F22">
            <v>2654000.2200000002</v>
          </cell>
          <cell r="G22">
            <v>3349000.22</v>
          </cell>
          <cell r="J22">
            <v>1305000</v>
          </cell>
        </row>
        <row r="23">
          <cell r="A23">
            <v>15201</v>
          </cell>
          <cell r="F23">
            <v>17616312.619999994</v>
          </cell>
          <cell r="G23">
            <v>8078722.9800000014</v>
          </cell>
          <cell r="J23">
            <v>12537589.640000001</v>
          </cell>
        </row>
        <row r="24">
          <cell r="A24">
            <v>15401</v>
          </cell>
          <cell r="F24">
            <v>389469.3299999999</v>
          </cell>
          <cell r="G24">
            <v>1116367.93</v>
          </cell>
          <cell r="J24">
            <v>3838451.2100000014</v>
          </cell>
        </row>
        <row r="25">
          <cell r="A25">
            <v>15402</v>
          </cell>
          <cell r="F25">
            <v>3073759.91</v>
          </cell>
          <cell r="G25">
            <v>2715797.4199999995</v>
          </cell>
          <cell r="J25">
            <v>907962.49</v>
          </cell>
        </row>
        <row r="26">
          <cell r="A26">
            <v>15403</v>
          </cell>
          <cell r="F26">
            <v>1173985.1199999994</v>
          </cell>
          <cell r="G26">
            <v>1025093.1099999996</v>
          </cell>
          <cell r="J26">
            <v>516892.0100000003</v>
          </cell>
        </row>
        <row r="27">
          <cell r="A27">
            <v>15404</v>
          </cell>
          <cell r="F27">
            <v>13430222.92</v>
          </cell>
          <cell r="G27">
            <v>11281501.519999998</v>
          </cell>
          <cell r="J27">
            <v>9430721.4000000004</v>
          </cell>
        </row>
        <row r="28">
          <cell r="A28">
            <v>15405</v>
          </cell>
          <cell r="F28">
            <v>801706.96000000008</v>
          </cell>
          <cell r="G28">
            <v>197619.76</v>
          </cell>
          <cell r="J28">
            <v>4734224.1600000011</v>
          </cell>
        </row>
        <row r="29">
          <cell r="A29">
            <v>15406</v>
          </cell>
          <cell r="F29">
            <v>39700</v>
          </cell>
          <cell r="G29">
            <v>25900</v>
          </cell>
          <cell r="J29">
            <v>30600</v>
          </cell>
        </row>
        <row r="30">
          <cell r="A30">
            <v>15407</v>
          </cell>
          <cell r="F30">
            <v>680670</v>
          </cell>
          <cell r="G30">
            <v>137100</v>
          </cell>
          <cell r="J30">
            <v>4746930</v>
          </cell>
        </row>
        <row r="31">
          <cell r="A31">
            <v>15902</v>
          </cell>
          <cell r="F31">
            <v>1610000</v>
          </cell>
          <cell r="G31">
            <v>1517000</v>
          </cell>
          <cell r="J31">
            <v>340000</v>
          </cell>
        </row>
        <row r="32">
          <cell r="A32">
            <v>15903</v>
          </cell>
          <cell r="F32">
            <v>5418900</v>
          </cell>
          <cell r="G32">
            <v>6141900</v>
          </cell>
          <cell r="J32">
            <v>4644000</v>
          </cell>
        </row>
        <row r="33">
          <cell r="A33">
            <v>15904</v>
          </cell>
          <cell r="F33">
            <v>121000</v>
          </cell>
          <cell r="G33">
            <v>98100</v>
          </cell>
          <cell r="J33">
            <v>1442900</v>
          </cell>
        </row>
        <row r="34">
          <cell r="A34">
            <v>15905</v>
          </cell>
          <cell r="F34">
            <v>636400</v>
          </cell>
          <cell r="G34">
            <v>758600</v>
          </cell>
          <cell r="J34">
            <v>1980500</v>
          </cell>
        </row>
        <row r="35">
          <cell r="A35">
            <v>15906</v>
          </cell>
          <cell r="F35">
            <v>106550</v>
          </cell>
          <cell r="G35">
            <v>109800</v>
          </cell>
          <cell r="J35">
            <v>51350</v>
          </cell>
        </row>
        <row r="36">
          <cell r="A36">
            <v>16101</v>
          </cell>
          <cell r="F36">
            <v>56147664.270000003</v>
          </cell>
          <cell r="G36">
            <v>61492784.310000002</v>
          </cell>
          <cell r="J36">
            <v>0</v>
          </cell>
        </row>
        <row r="37">
          <cell r="A37">
            <v>17101</v>
          </cell>
          <cell r="F37">
            <v>2255220</v>
          </cell>
          <cell r="G37">
            <v>2194084</v>
          </cell>
          <cell r="J37">
            <v>2726000</v>
          </cell>
        </row>
        <row r="38">
          <cell r="A38">
            <v>2000</v>
          </cell>
          <cell r="F38">
            <v>176779589.26000008</v>
          </cell>
          <cell r="G38">
            <v>179490617.05999997</v>
          </cell>
          <cell r="J38">
            <v>48656615.650000006</v>
          </cell>
        </row>
        <row r="39">
          <cell r="A39">
            <v>21101</v>
          </cell>
          <cell r="F39">
            <v>19037414.410000004</v>
          </cell>
          <cell r="G39">
            <v>4704852.919999999</v>
          </cell>
          <cell r="J39">
            <v>797161.94999999972</v>
          </cell>
        </row>
        <row r="40">
          <cell r="A40">
            <v>21102</v>
          </cell>
          <cell r="F40">
            <v>980972.9800000001</v>
          </cell>
          <cell r="G40">
            <v>1058614.9500000002</v>
          </cell>
          <cell r="J40">
            <v>57658.03</v>
          </cell>
        </row>
        <row r="41">
          <cell r="A41">
            <v>21201</v>
          </cell>
          <cell r="F41">
            <v>137923.4</v>
          </cell>
          <cell r="G41">
            <v>156951.4</v>
          </cell>
          <cell r="J41">
            <v>972</v>
          </cell>
        </row>
        <row r="42">
          <cell r="A42">
            <v>21401</v>
          </cell>
          <cell r="F42">
            <v>4772613.6499999985</v>
          </cell>
          <cell r="G42">
            <v>5344158.3299999991</v>
          </cell>
          <cell r="J42">
            <v>576900.31999999995</v>
          </cell>
        </row>
        <row r="43">
          <cell r="A43">
            <v>21402</v>
          </cell>
          <cell r="F43">
            <v>473723.25</v>
          </cell>
          <cell r="G43">
            <v>519757.76</v>
          </cell>
          <cell r="J43">
            <v>29965.49</v>
          </cell>
        </row>
        <row r="44">
          <cell r="A44">
            <v>21501</v>
          </cell>
          <cell r="F44">
            <v>232550</v>
          </cell>
          <cell r="G44">
            <v>128450</v>
          </cell>
          <cell r="J44">
            <v>118500</v>
          </cell>
        </row>
        <row r="45">
          <cell r="A45">
            <v>21601</v>
          </cell>
          <cell r="F45">
            <v>3443745.33</v>
          </cell>
          <cell r="G45">
            <v>3973475.91</v>
          </cell>
          <cell r="J45">
            <v>410769.42000000004</v>
          </cell>
        </row>
        <row r="46">
          <cell r="A46">
            <v>21801</v>
          </cell>
          <cell r="F46">
            <v>203000</v>
          </cell>
          <cell r="G46">
            <v>220000</v>
          </cell>
          <cell r="J46">
            <v>8000</v>
          </cell>
        </row>
        <row r="47">
          <cell r="A47">
            <v>22101</v>
          </cell>
          <cell r="F47">
            <v>2017382.7600000002</v>
          </cell>
          <cell r="G47">
            <v>2171918.2799999998</v>
          </cell>
          <cell r="J47">
            <v>617314.4800000001</v>
          </cell>
        </row>
        <row r="48">
          <cell r="A48">
            <v>23801</v>
          </cell>
          <cell r="F48">
            <v>16021992.039999999</v>
          </cell>
          <cell r="G48">
            <v>14139516.57</v>
          </cell>
          <cell r="J48">
            <v>86907.5</v>
          </cell>
        </row>
        <row r="49">
          <cell r="A49">
            <v>24101</v>
          </cell>
          <cell r="F49">
            <v>931765.77999999991</v>
          </cell>
          <cell r="G49">
            <v>898097.62000000011</v>
          </cell>
          <cell r="J49">
            <v>403668.16</v>
          </cell>
        </row>
        <row r="50">
          <cell r="A50">
            <v>24201</v>
          </cell>
          <cell r="F50">
            <v>3267725.55</v>
          </cell>
          <cell r="G50">
            <v>3774157.1599999997</v>
          </cell>
          <cell r="J50">
            <v>896068.39</v>
          </cell>
        </row>
        <row r="51">
          <cell r="A51">
            <v>24301</v>
          </cell>
          <cell r="F51">
            <v>263876.95999999996</v>
          </cell>
          <cell r="G51">
            <v>297400.32000000001</v>
          </cell>
          <cell r="J51">
            <v>13076.64</v>
          </cell>
        </row>
        <row r="52">
          <cell r="A52">
            <v>24401</v>
          </cell>
          <cell r="F52">
            <v>453592.64000000007</v>
          </cell>
          <cell r="G52">
            <v>495244.9</v>
          </cell>
          <cell r="J52">
            <v>56947.74</v>
          </cell>
        </row>
        <row r="53">
          <cell r="A53">
            <v>24501</v>
          </cell>
          <cell r="F53">
            <v>103600</v>
          </cell>
          <cell r="G53">
            <v>118800</v>
          </cell>
          <cell r="J53">
            <v>0</v>
          </cell>
        </row>
        <row r="54">
          <cell r="A54">
            <v>24601</v>
          </cell>
          <cell r="F54">
            <v>3908440.7500000005</v>
          </cell>
          <cell r="G54">
            <v>4543002.7500000009</v>
          </cell>
          <cell r="J54">
            <v>417168</v>
          </cell>
        </row>
        <row r="55">
          <cell r="A55">
            <v>24907</v>
          </cell>
          <cell r="F55">
            <v>3171237.36</v>
          </cell>
          <cell r="G55">
            <v>3383915.0400000005</v>
          </cell>
          <cell r="J55">
            <v>605222.32000000007</v>
          </cell>
        </row>
        <row r="56">
          <cell r="A56">
            <v>25201</v>
          </cell>
          <cell r="F56">
            <v>97224.14</v>
          </cell>
          <cell r="G56">
            <v>113894.83</v>
          </cell>
          <cell r="J56">
            <v>229.31</v>
          </cell>
        </row>
        <row r="57">
          <cell r="A57">
            <v>25301</v>
          </cell>
          <cell r="F57">
            <v>562209.46</v>
          </cell>
          <cell r="G57">
            <v>645320.26</v>
          </cell>
          <cell r="J57">
            <v>25939.200000000001</v>
          </cell>
        </row>
        <row r="58">
          <cell r="A58">
            <v>25401</v>
          </cell>
          <cell r="F58">
            <v>846750.19</v>
          </cell>
          <cell r="G58">
            <v>983090</v>
          </cell>
          <cell r="J58">
            <v>154960.19</v>
          </cell>
        </row>
        <row r="59">
          <cell r="A59">
            <v>25501</v>
          </cell>
          <cell r="F59">
            <v>623664.5</v>
          </cell>
          <cell r="G59">
            <v>723066.41</v>
          </cell>
          <cell r="J59">
            <v>3598.09</v>
          </cell>
        </row>
        <row r="60">
          <cell r="A60">
            <v>25601</v>
          </cell>
          <cell r="F60">
            <v>16235224.810000001</v>
          </cell>
          <cell r="G60">
            <v>17051525.59</v>
          </cell>
          <cell r="J60">
            <v>2684384.8400000003</v>
          </cell>
        </row>
        <row r="61">
          <cell r="A61">
            <v>25901</v>
          </cell>
          <cell r="F61">
            <v>3975992.37</v>
          </cell>
          <cell r="G61">
            <v>6784940.3700000001</v>
          </cell>
          <cell r="J61">
            <v>335052</v>
          </cell>
        </row>
        <row r="62">
          <cell r="A62">
            <v>25902</v>
          </cell>
          <cell r="F62">
            <v>12688673.960000001</v>
          </cell>
          <cell r="G62">
            <v>10470148.42</v>
          </cell>
          <cell r="J62">
            <v>9073269.2400000002</v>
          </cell>
        </row>
        <row r="63">
          <cell r="A63">
            <v>25903</v>
          </cell>
          <cell r="F63">
            <v>14385183.979999999</v>
          </cell>
          <cell r="G63">
            <v>12040681.279999999</v>
          </cell>
          <cell r="J63">
            <v>8052169.5</v>
          </cell>
        </row>
        <row r="64">
          <cell r="A64">
            <v>25904</v>
          </cell>
          <cell r="F64">
            <v>5075357.0999999996</v>
          </cell>
          <cell r="G64">
            <v>6517799.4000000004</v>
          </cell>
          <cell r="J64">
            <v>2315818.5</v>
          </cell>
        </row>
        <row r="65">
          <cell r="A65">
            <v>25905</v>
          </cell>
          <cell r="F65">
            <v>6491549.2999999998</v>
          </cell>
          <cell r="G65">
            <v>9409688.2399999984</v>
          </cell>
          <cell r="J65">
            <v>81861.060000000012</v>
          </cell>
        </row>
        <row r="66">
          <cell r="A66">
            <v>25906</v>
          </cell>
          <cell r="F66">
            <v>2039517.91</v>
          </cell>
          <cell r="G66">
            <v>6846947.9100000001</v>
          </cell>
          <cell r="J66">
            <v>192570</v>
          </cell>
        </row>
        <row r="67">
          <cell r="A67">
            <v>25907</v>
          </cell>
          <cell r="F67">
            <v>4286188.4800000004</v>
          </cell>
          <cell r="G67">
            <v>9286188.4800000004</v>
          </cell>
          <cell r="J67">
            <v>0</v>
          </cell>
        </row>
        <row r="68">
          <cell r="A68">
            <v>25908</v>
          </cell>
          <cell r="F68">
            <v>1601251.75</v>
          </cell>
          <cell r="G68">
            <v>1882194.51</v>
          </cell>
          <cell r="J68">
            <v>68257.240000000005</v>
          </cell>
        </row>
        <row r="69">
          <cell r="A69">
            <v>26101</v>
          </cell>
          <cell r="F69">
            <v>9541485.879999999</v>
          </cell>
          <cell r="G69">
            <v>11473829.590000002</v>
          </cell>
          <cell r="J69">
            <v>8881109.3300000019</v>
          </cell>
        </row>
        <row r="70">
          <cell r="A70">
            <v>26102</v>
          </cell>
          <cell r="F70">
            <v>3847668.11</v>
          </cell>
          <cell r="G70">
            <v>3702049.52</v>
          </cell>
          <cell r="J70">
            <v>1030328.5900000001</v>
          </cell>
        </row>
        <row r="71">
          <cell r="A71">
            <v>27101</v>
          </cell>
          <cell r="F71">
            <v>2448971.48</v>
          </cell>
          <cell r="G71">
            <v>2166213.64</v>
          </cell>
          <cell r="J71">
            <v>547257.84</v>
          </cell>
        </row>
        <row r="72">
          <cell r="A72">
            <v>27201</v>
          </cell>
          <cell r="F72">
            <v>3354692.7399999998</v>
          </cell>
          <cell r="G72">
            <v>3398859.7899999996</v>
          </cell>
          <cell r="J72">
            <v>422332.95</v>
          </cell>
        </row>
        <row r="73">
          <cell r="A73">
            <v>27401</v>
          </cell>
          <cell r="F73">
            <v>449239.1</v>
          </cell>
          <cell r="G73">
            <v>509404.02</v>
          </cell>
          <cell r="J73">
            <v>46335.079999999994</v>
          </cell>
        </row>
        <row r="74">
          <cell r="A74">
            <v>29101</v>
          </cell>
          <cell r="F74">
            <v>2545815.48</v>
          </cell>
          <cell r="G74">
            <v>2599886.79</v>
          </cell>
          <cell r="J74">
            <v>663878.68999999994</v>
          </cell>
        </row>
        <row r="75">
          <cell r="A75">
            <v>29201</v>
          </cell>
          <cell r="F75">
            <v>381896.01999999996</v>
          </cell>
          <cell r="G75">
            <v>354906.98</v>
          </cell>
          <cell r="J75">
            <v>80889.039999999994</v>
          </cell>
        </row>
        <row r="76">
          <cell r="A76">
            <v>29301</v>
          </cell>
          <cell r="F76">
            <v>129748.29999999999</v>
          </cell>
          <cell r="G76">
            <v>146525.89000000001</v>
          </cell>
          <cell r="J76">
            <v>2222.41</v>
          </cell>
        </row>
        <row r="77">
          <cell r="A77">
            <v>29401</v>
          </cell>
          <cell r="F77">
            <v>1583930.6199999996</v>
          </cell>
          <cell r="G77">
            <v>1756954.0999999999</v>
          </cell>
          <cell r="J77">
            <v>91626.52</v>
          </cell>
        </row>
        <row r="78">
          <cell r="A78">
            <v>29501</v>
          </cell>
          <cell r="F78">
            <v>116200</v>
          </cell>
          <cell r="G78">
            <v>131600</v>
          </cell>
          <cell r="J78">
            <v>0</v>
          </cell>
        </row>
        <row r="79">
          <cell r="A79">
            <v>29601</v>
          </cell>
          <cell r="F79">
            <v>4764125.96</v>
          </cell>
          <cell r="G79">
            <v>5036844.9300000016</v>
          </cell>
          <cell r="J79">
            <v>627781.02999999991</v>
          </cell>
        </row>
        <row r="80">
          <cell r="A80">
            <v>29602</v>
          </cell>
          <cell r="F80">
            <v>4048707.0799999996</v>
          </cell>
          <cell r="G80">
            <v>4178625.52</v>
          </cell>
          <cell r="J80">
            <v>899297.56</v>
          </cell>
        </row>
        <row r="81">
          <cell r="A81">
            <v>29801</v>
          </cell>
          <cell r="F81">
            <v>15065793.799999999</v>
          </cell>
          <cell r="G81">
            <v>15175780.41</v>
          </cell>
          <cell r="J81">
            <v>7240013.3899999997</v>
          </cell>
        </row>
        <row r="82">
          <cell r="A82">
            <v>29901</v>
          </cell>
          <cell r="F82">
            <v>170969.88</v>
          </cell>
          <cell r="G82">
            <v>175336.27</v>
          </cell>
          <cell r="J82">
            <v>39133.61</v>
          </cell>
        </row>
        <row r="83">
          <cell r="A83">
            <v>3000</v>
          </cell>
          <cell r="F83">
            <v>775796672.45000029</v>
          </cell>
          <cell r="G83">
            <v>763503506.19000018</v>
          </cell>
          <cell r="J83">
            <v>340894243.5800001</v>
          </cell>
        </row>
        <row r="84">
          <cell r="A84">
            <v>31101</v>
          </cell>
          <cell r="F84">
            <v>189771972.48000002</v>
          </cell>
          <cell r="G84">
            <v>79588905.26000002</v>
          </cell>
          <cell r="J84">
            <v>223490776.59999999</v>
          </cell>
        </row>
        <row r="85">
          <cell r="A85">
            <v>31302</v>
          </cell>
          <cell r="F85">
            <v>60000</v>
          </cell>
          <cell r="G85">
            <v>66000</v>
          </cell>
          <cell r="J85">
            <v>0</v>
          </cell>
        </row>
        <row r="86">
          <cell r="A86">
            <v>31401</v>
          </cell>
          <cell r="F86">
            <v>1350966.0199999993</v>
          </cell>
          <cell r="G86">
            <v>1598454.8399999999</v>
          </cell>
          <cell r="J86">
            <v>313798.71000000002</v>
          </cell>
        </row>
        <row r="87">
          <cell r="A87">
            <v>31501</v>
          </cell>
          <cell r="F87">
            <v>1379125.27</v>
          </cell>
          <cell r="G87">
            <v>1630857.27</v>
          </cell>
          <cell r="J87">
            <v>348268</v>
          </cell>
        </row>
        <row r="88">
          <cell r="A88">
            <v>31701</v>
          </cell>
          <cell r="F88">
            <v>612506.73</v>
          </cell>
          <cell r="G88">
            <v>730295.42999999993</v>
          </cell>
          <cell r="J88">
            <v>756335.22000000009</v>
          </cell>
        </row>
        <row r="89">
          <cell r="A89">
            <v>31801</v>
          </cell>
          <cell r="F89">
            <v>763378.92</v>
          </cell>
          <cell r="G89">
            <v>898647.44</v>
          </cell>
          <cell r="J89">
            <v>5431.48</v>
          </cell>
        </row>
        <row r="90">
          <cell r="A90">
            <v>32201</v>
          </cell>
          <cell r="F90">
            <v>2839655.2800000003</v>
          </cell>
          <cell r="G90">
            <v>2971207.04</v>
          </cell>
          <cell r="J90">
            <v>408448.24</v>
          </cell>
        </row>
        <row r="91">
          <cell r="A91">
            <v>32301</v>
          </cell>
          <cell r="F91">
            <v>0</v>
          </cell>
          <cell r="G91">
            <v>0</v>
          </cell>
          <cell r="J91">
            <v>0</v>
          </cell>
        </row>
        <row r="92">
          <cell r="A92">
            <v>32601</v>
          </cell>
          <cell r="F92">
            <v>8536340.3900000006</v>
          </cell>
          <cell r="G92">
            <v>7704790.3900000006</v>
          </cell>
          <cell r="J92">
            <v>5467550</v>
          </cell>
        </row>
        <row r="93">
          <cell r="A93">
            <v>32602</v>
          </cell>
          <cell r="F93">
            <v>743713.34</v>
          </cell>
          <cell r="G93">
            <v>912583.44</v>
          </cell>
          <cell r="J93">
            <v>81129.899999999994</v>
          </cell>
        </row>
        <row r="94">
          <cell r="A94">
            <v>32604</v>
          </cell>
          <cell r="F94">
            <v>925900</v>
          </cell>
          <cell r="G94">
            <v>347270</v>
          </cell>
          <cell r="J94">
            <v>1388880</v>
          </cell>
        </row>
        <row r="95">
          <cell r="A95">
            <v>32701</v>
          </cell>
          <cell r="F95">
            <v>0</v>
          </cell>
          <cell r="G95">
            <v>0</v>
          </cell>
          <cell r="J95">
            <v>0</v>
          </cell>
        </row>
        <row r="96">
          <cell r="A96">
            <v>32702</v>
          </cell>
          <cell r="F96">
            <v>544940</v>
          </cell>
          <cell r="G96">
            <v>445860</v>
          </cell>
          <cell r="J96">
            <v>99080</v>
          </cell>
        </row>
        <row r="97">
          <cell r="A97">
            <v>32901</v>
          </cell>
          <cell r="F97">
            <v>62500</v>
          </cell>
          <cell r="G97">
            <v>0</v>
          </cell>
          <cell r="J97">
            <v>62500</v>
          </cell>
        </row>
        <row r="98">
          <cell r="A98">
            <v>33101</v>
          </cell>
          <cell r="F98">
            <v>792000</v>
          </cell>
          <cell r="G98">
            <v>936000</v>
          </cell>
          <cell r="J98">
            <v>0</v>
          </cell>
        </row>
        <row r="99">
          <cell r="A99">
            <v>33103</v>
          </cell>
          <cell r="F99">
            <v>400830.45</v>
          </cell>
          <cell r="G99">
            <v>468636.55</v>
          </cell>
          <cell r="J99">
            <v>52193.9</v>
          </cell>
        </row>
        <row r="100">
          <cell r="A100">
            <v>33201</v>
          </cell>
          <cell r="F100">
            <v>10256992.34</v>
          </cell>
          <cell r="G100">
            <v>12417646.25</v>
          </cell>
          <cell r="J100">
            <v>339346.09</v>
          </cell>
        </row>
        <row r="101">
          <cell r="A101">
            <v>33202</v>
          </cell>
          <cell r="F101">
            <v>1881249</v>
          </cell>
          <cell r="G101">
            <v>1710800</v>
          </cell>
          <cell r="J101">
            <v>2050449</v>
          </cell>
        </row>
        <row r="102">
          <cell r="A102">
            <v>33301</v>
          </cell>
          <cell r="F102">
            <v>210000</v>
          </cell>
          <cell r="G102">
            <v>177726.32</v>
          </cell>
          <cell r="J102">
            <v>92273.68</v>
          </cell>
        </row>
        <row r="103">
          <cell r="A103">
            <v>33401</v>
          </cell>
          <cell r="F103">
            <v>816101.22</v>
          </cell>
          <cell r="G103">
            <v>330000</v>
          </cell>
          <cell r="J103">
            <v>556101.22</v>
          </cell>
        </row>
        <row r="104">
          <cell r="A104">
            <v>33601</v>
          </cell>
          <cell r="F104">
            <v>3052393.09</v>
          </cell>
          <cell r="G104">
            <v>2955761.47</v>
          </cell>
          <cell r="J104">
            <v>1478541.62</v>
          </cell>
        </row>
        <row r="105">
          <cell r="A105">
            <v>33901</v>
          </cell>
          <cell r="F105">
            <v>255000</v>
          </cell>
          <cell r="G105">
            <v>0</v>
          </cell>
          <cell r="J105">
            <v>255000</v>
          </cell>
        </row>
        <row r="106">
          <cell r="A106">
            <v>33902</v>
          </cell>
          <cell r="F106">
            <v>1113299.3099999998</v>
          </cell>
          <cell r="G106">
            <v>1294986.5699999998</v>
          </cell>
          <cell r="J106">
            <v>20312.739999999998</v>
          </cell>
        </row>
        <row r="107">
          <cell r="A107">
            <v>34101</v>
          </cell>
          <cell r="F107">
            <v>2398983.11</v>
          </cell>
          <cell r="G107">
            <v>2262544.73</v>
          </cell>
          <cell r="J107">
            <v>3782283.62</v>
          </cell>
        </row>
        <row r="108">
          <cell r="A108">
            <v>34301</v>
          </cell>
          <cell r="F108">
            <v>3196168.45</v>
          </cell>
          <cell r="G108">
            <v>2974599.18</v>
          </cell>
          <cell r="J108">
            <v>2501569.27</v>
          </cell>
        </row>
        <row r="109">
          <cell r="A109">
            <v>34401</v>
          </cell>
          <cell r="F109">
            <v>0</v>
          </cell>
          <cell r="G109">
            <v>0</v>
          </cell>
          <cell r="J109">
            <v>0</v>
          </cell>
        </row>
        <row r="110">
          <cell r="A110">
            <v>34501</v>
          </cell>
          <cell r="F110">
            <v>6345571.9900000002</v>
          </cell>
          <cell r="G110">
            <v>6744371.5499999998</v>
          </cell>
          <cell r="J110">
            <v>883255.24</v>
          </cell>
        </row>
        <row r="111">
          <cell r="A111">
            <v>34701</v>
          </cell>
          <cell r="F111">
            <v>19950</v>
          </cell>
          <cell r="G111">
            <v>0</v>
          </cell>
          <cell r="J111">
            <v>19950</v>
          </cell>
        </row>
        <row r="112">
          <cell r="A112">
            <v>35101</v>
          </cell>
          <cell r="F112">
            <v>2150852.79</v>
          </cell>
          <cell r="G112">
            <v>2629174.59</v>
          </cell>
          <cell r="J112">
            <v>26228.199999999997</v>
          </cell>
        </row>
        <row r="113">
          <cell r="A113">
            <v>35201</v>
          </cell>
          <cell r="F113">
            <v>35465.279999999999</v>
          </cell>
          <cell r="G113">
            <v>1880</v>
          </cell>
          <cell r="J113">
            <v>33585.279999999999</v>
          </cell>
        </row>
        <row r="114">
          <cell r="A114">
            <v>35202</v>
          </cell>
          <cell r="F114">
            <v>0</v>
          </cell>
          <cell r="G114">
            <v>0</v>
          </cell>
          <cell r="J114">
            <v>0</v>
          </cell>
        </row>
        <row r="115">
          <cell r="A115">
            <v>35301</v>
          </cell>
          <cell r="F115">
            <v>3705</v>
          </cell>
          <cell r="G115">
            <v>0</v>
          </cell>
          <cell r="J115">
            <v>3705</v>
          </cell>
        </row>
        <row r="116">
          <cell r="A116">
            <v>35302</v>
          </cell>
          <cell r="F116">
            <v>750000</v>
          </cell>
          <cell r="G116">
            <v>850000</v>
          </cell>
          <cell r="J116">
            <v>0</v>
          </cell>
        </row>
        <row r="117">
          <cell r="A117">
            <v>35304</v>
          </cell>
          <cell r="F117">
            <v>1320000</v>
          </cell>
          <cell r="G117">
            <v>1560000</v>
          </cell>
          <cell r="J117">
            <v>0</v>
          </cell>
        </row>
        <row r="118">
          <cell r="A118">
            <v>35401</v>
          </cell>
          <cell r="F118">
            <v>39735</v>
          </cell>
          <cell r="G118">
            <v>44110</v>
          </cell>
          <cell r="J118">
            <v>15625</v>
          </cell>
        </row>
        <row r="119">
          <cell r="A119">
            <v>35501</v>
          </cell>
          <cell r="F119">
            <v>5706974.3099999987</v>
          </cell>
          <cell r="G119">
            <v>5345293.55</v>
          </cell>
          <cell r="J119">
            <v>1710780.7599999998</v>
          </cell>
        </row>
        <row r="120">
          <cell r="A120">
            <v>35701</v>
          </cell>
          <cell r="F120">
            <v>767552.72</v>
          </cell>
          <cell r="G120">
            <v>1256076.72</v>
          </cell>
          <cell r="J120">
            <v>1476</v>
          </cell>
        </row>
        <row r="121">
          <cell r="A121">
            <v>35702</v>
          </cell>
          <cell r="F121">
            <v>4074971.52</v>
          </cell>
          <cell r="G121">
            <v>3735111.38</v>
          </cell>
          <cell r="J121">
            <v>2170860.14</v>
          </cell>
        </row>
        <row r="122">
          <cell r="A122">
            <v>35703</v>
          </cell>
          <cell r="F122">
            <v>387975.06</v>
          </cell>
          <cell r="G122">
            <v>449410.41000000003</v>
          </cell>
          <cell r="J122">
            <v>1564.6499999999999</v>
          </cell>
        </row>
        <row r="123">
          <cell r="A123">
            <v>35704</v>
          </cell>
          <cell r="F123">
            <v>48815.86</v>
          </cell>
          <cell r="G123">
            <v>0</v>
          </cell>
          <cell r="J123">
            <v>48815.86</v>
          </cell>
        </row>
        <row r="124">
          <cell r="A124">
            <v>35705</v>
          </cell>
          <cell r="F124">
            <v>75000</v>
          </cell>
          <cell r="G124">
            <v>85000</v>
          </cell>
          <cell r="J124">
            <v>0</v>
          </cell>
        </row>
        <row r="125">
          <cell r="A125">
            <v>35706</v>
          </cell>
          <cell r="F125">
            <v>3477932.0599999996</v>
          </cell>
          <cell r="G125">
            <v>3391070.41</v>
          </cell>
          <cell r="J125">
            <v>1173861.6499999999</v>
          </cell>
        </row>
        <row r="126">
          <cell r="A126">
            <v>35709</v>
          </cell>
          <cell r="F126">
            <v>400000</v>
          </cell>
          <cell r="G126">
            <v>500000</v>
          </cell>
          <cell r="J126">
            <v>0</v>
          </cell>
        </row>
        <row r="127">
          <cell r="A127">
            <v>35710</v>
          </cell>
          <cell r="F127">
            <v>766826.61</v>
          </cell>
          <cell r="G127">
            <v>1132826.6099999999</v>
          </cell>
          <cell r="J127">
            <v>0</v>
          </cell>
        </row>
        <row r="128">
          <cell r="A128">
            <v>35711</v>
          </cell>
          <cell r="F128">
            <v>334079.21000000002</v>
          </cell>
          <cell r="G128">
            <v>634079.21</v>
          </cell>
          <cell r="J128">
            <v>0</v>
          </cell>
        </row>
        <row r="129">
          <cell r="A129">
            <v>35718</v>
          </cell>
          <cell r="F129">
            <v>248056</v>
          </cell>
          <cell r="G129">
            <v>253042</v>
          </cell>
          <cell r="J129">
            <v>35014</v>
          </cell>
        </row>
        <row r="130">
          <cell r="A130">
            <v>35801</v>
          </cell>
          <cell r="F130">
            <v>128000</v>
          </cell>
          <cell r="G130">
            <v>144000</v>
          </cell>
          <cell r="J130">
            <v>0</v>
          </cell>
        </row>
        <row r="131">
          <cell r="A131">
            <v>35901</v>
          </cell>
          <cell r="F131">
            <v>131800</v>
          </cell>
          <cell r="G131">
            <v>0</v>
          </cell>
          <cell r="J131">
            <v>131800</v>
          </cell>
        </row>
        <row r="132">
          <cell r="A132">
            <v>36101</v>
          </cell>
          <cell r="F132">
            <v>385460</v>
          </cell>
          <cell r="G132">
            <v>100000</v>
          </cell>
          <cell r="J132">
            <v>335460</v>
          </cell>
        </row>
        <row r="133">
          <cell r="A133">
            <v>36202</v>
          </cell>
          <cell r="F133">
            <v>265483.8</v>
          </cell>
          <cell r="G133">
            <v>265150</v>
          </cell>
          <cell r="J133">
            <v>150333.79999999999</v>
          </cell>
        </row>
        <row r="134">
          <cell r="A134">
            <v>36901</v>
          </cell>
          <cell r="F134">
            <v>113497.51999999999</v>
          </cell>
          <cell r="G134">
            <v>132142.08000000002</v>
          </cell>
          <cell r="J134">
            <v>12555.439999999999</v>
          </cell>
        </row>
        <row r="135">
          <cell r="A135">
            <v>37101</v>
          </cell>
          <cell r="F135">
            <v>334157.24</v>
          </cell>
          <cell r="G135">
            <v>350000</v>
          </cell>
          <cell r="J135">
            <v>30157.24</v>
          </cell>
        </row>
        <row r="136">
          <cell r="A136">
            <v>37201</v>
          </cell>
          <cell r="F136">
            <v>828822.92999999982</v>
          </cell>
          <cell r="G136">
            <v>828294.91</v>
          </cell>
          <cell r="J136">
            <v>1463128.02</v>
          </cell>
        </row>
        <row r="137">
          <cell r="A137">
            <v>37202</v>
          </cell>
          <cell r="F137">
            <v>243582.68</v>
          </cell>
          <cell r="G137">
            <v>280493.54000000004</v>
          </cell>
          <cell r="J137">
            <v>14589.139999999998</v>
          </cell>
        </row>
        <row r="138">
          <cell r="A138">
            <v>37203</v>
          </cell>
          <cell r="F138">
            <v>653122.18999999994</v>
          </cell>
          <cell r="G138">
            <v>759161.67</v>
          </cell>
          <cell r="J138">
            <v>24210.52</v>
          </cell>
        </row>
        <row r="139">
          <cell r="A139">
            <v>37204</v>
          </cell>
          <cell r="F139">
            <v>619584.07000000007</v>
          </cell>
          <cell r="G139">
            <v>720156.52</v>
          </cell>
          <cell r="J139">
            <v>31227.55</v>
          </cell>
        </row>
        <row r="140">
          <cell r="A140">
            <v>37205</v>
          </cell>
          <cell r="F140">
            <v>4987.08</v>
          </cell>
          <cell r="G140">
            <v>3324.72</v>
          </cell>
          <cell r="J140">
            <v>1662.36</v>
          </cell>
        </row>
        <row r="141">
          <cell r="A141">
            <v>37501</v>
          </cell>
          <cell r="F141">
            <v>1144305.43</v>
          </cell>
          <cell r="G141">
            <v>1346805.43</v>
          </cell>
          <cell r="J141">
            <v>0</v>
          </cell>
        </row>
        <row r="142">
          <cell r="A142">
            <v>37502</v>
          </cell>
          <cell r="F142">
            <v>935232.5</v>
          </cell>
          <cell r="G142">
            <v>1106541.0899999999</v>
          </cell>
          <cell r="J142">
            <v>31491.410000000003</v>
          </cell>
        </row>
        <row r="143">
          <cell r="A143">
            <v>37503</v>
          </cell>
          <cell r="F143">
            <v>798412.82</v>
          </cell>
          <cell r="G143">
            <v>886953.82000000007</v>
          </cell>
          <cell r="J143">
            <v>11959</v>
          </cell>
        </row>
        <row r="144">
          <cell r="A144">
            <v>37601</v>
          </cell>
          <cell r="F144">
            <v>82576.11</v>
          </cell>
          <cell r="G144">
            <v>55050.74</v>
          </cell>
          <cell r="J144">
            <v>27525.37</v>
          </cell>
        </row>
        <row r="145">
          <cell r="A145">
            <v>37901</v>
          </cell>
          <cell r="F145">
            <v>78624</v>
          </cell>
          <cell r="G145">
            <v>92812</v>
          </cell>
          <cell r="J145">
            <v>212</v>
          </cell>
        </row>
        <row r="146">
          <cell r="A146">
            <v>39101</v>
          </cell>
          <cell r="F146">
            <v>916300</v>
          </cell>
          <cell r="G146">
            <v>910600</v>
          </cell>
          <cell r="J146">
            <v>206200</v>
          </cell>
        </row>
        <row r="147">
          <cell r="A147">
            <v>39201</v>
          </cell>
          <cell r="F147">
            <v>3608256.16</v>
          </cell>
          <cell r="G147">
            <v>1863505.1600000001</v>
          </cell>
          <cell r="J147">
            <v>24106812.920000002</v>
          </cell>
        </row>
        <row r="148">
          <cell r="A148">
            <v>39202</v>
          </cell>
          <cell r="F148">
            <v>59049688.880000003</v>
          </cell>
          <cell r="G148">
            <v>73682704.879999995</v>
          </cell>
          <cell r="J148">
            <v>0</v>
          </cell>
        </row>
        <row r="149">
          <cell r="A149">
            <v>39203</v>
          </cell>
          <cell r="F149">
            <v>24081576.120000001</v>
          </cell>
          <cell r="G149">
            <v>27107094.399999999</v>
          </cell>
          <cell r="J149">
            <v>3170</v>
          </cell>
        </row>
        <row r="150">
          <cell r="A150">
            <v>39210</v>
          </cell>
          <cell r="F150">
            <v>0</v>
          </cell>
          <cell r="G150">
            <v>0</v>
          </cell>
          <cell r="J150">
            <v>0</v>
          </cell>
        </row>
        <row r="151">
          <cell r="A151">
            <v>39212</v>
          </cell>
          <cell r="F151">
            <v>9600000</v>
          </cell>
          <cell r="G151">
            <v>11200000</v>
          </cell>
          <cell r="J151">
            <v>0</v>
          </cell>
        </row>
        <row r="152">
          <cell r="A152">
            <v>39213</v>
          </cell>
          <cell r="F152">
            <v>14410</v>
          </cell>
          <cell r="G152">
            <v>10354</v>
          </cell>
          <cell r="J152">
            <v>19056</v>
          </cell>
        </row>
        <row r="153">
          <cell r="A153">
            <v>39401</v>
          </cell>
          <cell r="F153">
            <v>105208285.5</v>
          </cell>
          <cell r="G153">
            <v>130010557.31</v>
          </cell>
          <cell r="J153">
            <v>282398.02</v>
          </cell>
        </row>
        <row r="154">
          <cell r="A154">
            <v>39501</v>
          </cell>
          <cell r="F154">
            <v>173727626.28999999</v>
          </cell>
          <cell r="G154">
            <v>199052190.30000001</v>
          </cell>
          <cell r="J154">
            <v>38970772</v>
          </cell>
        </row>
        <row r="155">
          <cell r="A155">
            <v>39502</v>
          </cell>
          <cell r="F155">
            <v>103468796.87</v>
          </cell>
          <cell r="G155">
            <v>129314503.02</v>
          </cell>
          <cell r="J155">
            <v>12393319.26</v>
          </cell>
        </row>
        <row r="156">
          <cell r="A156">
            <v>39504</v>
          </cell>
          <cell r="F156">
            <v>91350.97</v>
          </cell>
          <cell r="G156">
            <v>0</v>
          </cell>
          <cell r="J156">
            <v>91350.97</v>
          </cell>
        </row>
        <row r="157">
          <cell r="A157">
            <v>39601</v>
          </cell>
          <cell r="F157">
            <v>1782539.5</v>
          </cell>
          <cell r="G157">
            <v>1123500</v>
          </cell>
          <cell r="J157">
            <v>829039.5</v>
          </cell>
        </row>
        <row r="158">
          <cell r="A158">
            <v>39602</v>
          </cell>
          <cell r="F158">
            <v>3700</v>
          </cell>
          <cell r="G158">
            <v>0</v>
          </cell>
          <cell r="J158">
            <v>3700</v>
          </cell>
        </row>
        <row r="159">
          <cell r="A159">
            <v>39801</v>
          </cell>
          <cell r="F159">
            <v>2182581.6899999995</v>
          </cell>
          <cell r="G159">
            <v>2371932.8199999989</v>
          </cell>
          <cell r="J159">
            <v>1176681.8700000003</v>
          </cell>
        </row>
        <row r="160">
          <cell r="A160">
            <v>39802</v>
          </cell>
          <cell r="F160">
            <v>2171900.5299999998</v>
          </cell>
          <cell r="G160">
            <v>2361551.6599999992</v>
          </cell>
          <cell r="J160">
            <v>1176681.8700000003</v>
          </cell>
        </row>
        <row r="161">
          <cell r="A161">
            <v>39803</v>
          </cell>
          <cell r="F161">
            <v>14187145.129999993</v>
          </cell>
          <cell r="G161">
            <v>15462126.999999998</v>
          </cell>
          <cell r="J161">
            <v>7844518.1299999971</v>
          </cell>
        </row>
        <row r="162">
          <cell r="A162">
            <v>39804</v>
          </cell>
          <cell r="F162">
            <v>2167580.8699999996</v>
          </cell>
          <cell r="G162">
            <v>2357231.9999999991</v>
          </cell>
          <cell r="J162">
            <v>1176681.8700000003</v>
          </cell>
        </row>
        <row r="163">
          <cell r="A163">
            <v>39901</v>
          </cell>
          <cell r="F163">
            <v>275000</v>
          </cell>
          <cell r="G163">
            <v>300000</v>
          </cell>
          <cell r="J163">
            <v>0</v>
          </cell>
        </row>
        <row r="164">
          <cell r="A164">
            <v>39902</v>
          </cell>
          <cell r="F164">
            <v>6826475.5700000003</v>
          </cell>
          <cell r="G164">
            <v>7261417.3200000003</v>
          </cell>
          <cell r="J164">
            <v>672558.25000000012</v>
          </cell>
        </row>
        <row r="165">
          <cell r="A165">
            <v>39903</v>
          </cell>
          <cell r="F165">
            <v>768331.19</v>
          </cell>
          <cell r="G165">
            <v>1008331.19</v>
          </cell>
          <cell r="J165">
            <v>0</v>
          </cell>
        </row>
        <row r="166">
          <cell r="A166">
            <v>4000</v>
          </cell>
          <cell r="F166">
            <v>380000</v>
          </cell>
          <cell r="G166">
            <v>380000</v>
          </cell>
          <cell r="J166">
            <v>10000</v>
          </cell>
        </row>
        <row r="167">
          <cell r="A167">
            <v>44101</v>
          </cell>
          <cell r="F167">
            <v>380000</v>
          </cell>
          <cell r="G167">
            <v>380000</v>
          </cell>
          <cell r="J167">
            <v>10000</v>
          </cell>
        </row>
        <row r="168">
          <cell r="A168">
            <v>5000</v>
          </cell>
          <cell r="F168">
            <v>82044726.330000013</v>
          </cell>
          <cell r="G168">
            <v>84781620.460000008</v>
          </cell>
          <cell r="J168">
            <v>1972938.02</v>
          </cell>
        </row>
        <row r="169">
          <cell r="A169">
            <v>51101</v>
          </cell>
          <cell r="F169">
            <v>11207990.789999999</v>
          </cell>
          <cell r="G169">
            <v>3596572.94</v>
          </cell>
          <cell r="J169">
            <v>0</v>
          </cell>
        </row>
        <row r="170">
          <cell r="A170">
            <v>51102</v>
          </cell>
          <cell r="F170">
            <v>0</v>
          </cell>
          <cell r="G170">
            <v>0</v>
          </cell>
          <cell r="J170">
            <v>0</v>
          </cell>
        </row>
        <row r="171">
          <cell r="A171">
            <v>51501</v>
          </cell>
          <cell r="F171">
            <v>37697925.409999989</v>
          </cell>
          <cell r="G171">
            <v>41283990.32</v>
          </cell>
          <cell r="J171">
            <v>555485.09</v>
          </cell>
        </row>
        <row r="172">
          <cell r="A172">
            <v>51901</v>
          </cell>
          <cell r="F172">
            <v>284986.29000000004</v>
          </cell>
          <cell r="G172">
            <v>323586.29000000004</v>
          </cell>
          <cell r="J172">
            <v>0</v>
          </cell>
        </row>
        <row r="173">
          <cell r="A173">
            <v>52102</v>
          </cell>
          <cell r="F173">
            <v>14850</v>
          </cell>
          <cell r="G173">
            <v>0</v>
          </cell>
          <cell r="J173">
            <v>14850</v>
          </cell>
        </row>
        <row r="174">
          <cell r="A174">
            <v>52301</v>
          </cell>
          <cell r="F174">
            <v>95550</v>
          </cell>
          <cell r="G174">
            <v>109250</v>
          </cell>
          <cell r="J174">
            <v>0</v>
          </cell>
        </row>
        <row r="175">
          <cell r="A175">
            <v>53201</v>
          </cell>
          <cell r="F175">
            <v>715550</v>
          </cell>
          <cell r="G175">
            <v>785550</v>
          </cell>
          <cell r="J175">
            <v>0</v>
          </cell>
        </row>
        <row r="176">
          <cell r="A176">
            <v>54101</v>
          </cell>
          <cell r="F176">
            <v>11711326.189999999</v>
          </cell>
          <cell r="G176">
            <v>13704346.880000001</v>
          </cell>
          <cell r="J176">
            <v>343879.31</v>
          </cell>
        </row>
        <row r="177">
          <cell r="A177">
            <v>54201</v>
          </cell>
          <cell r="F177">
            <v>45000</v>
          </cell>
          <cell r="G177">
            <v>0</v>
          </cell>
          <cell r="J177">
            <v>45000</v>
          </cell>
        </row>
        <row r="178">
          <cell r="A178">
            <v>56201</v>
          </cell>
          <cell r="F178">
            <v>3413210.79</v>
          </cell>
          <cell r="G178">
            <v>5767248.2999999998</v>
          </cell>
          <cell r="J178">
            <v>865962.49</v>
          </cell>
        </row>
        <row r="179">
          <cell r="A179">
            <v>56401</v>
          </cell>
          <cell r="F179">
            <v>2695859.26</v>
          </cell>
          <cell r="G179">
            <v>2933962.9200000004</v>
          </cell>
          <cell r="J179">
            <v>61396.340000000004</v>
          </cell>
        </row>
        <row r="180">
          <cell r="A180">
            <v>56501</v>
          </cell>
          <cell r="F180">
            <v>63009.79</v>
          </cell>
          <cell r="G180">
            <v>0</v>
          </cell>
          <cell r="J180">
            <v>63009.79</v>
          </cell>
        </row>
        <row r="181">
          <cell r="A181">
            <v>56601</v>
          </cell>
          <cell r="F181">
            <v>2120462.0700000003</v>
          </cell>
          <cell r="G181">
            <v>2425462.0700000003</v>
          </cell>
          <cell r="J181">
            <v>0</v>
          </cell>
        </row>
        <row r="182">
          <cell r="A182">
            <v>56701</v>
          </cell>
          <cell r="F182">
            <v>2034151.48</v>
          </cell>
          <cell r="G182">
            <v>2200796.48</v>
          </cell>
          <cell r="J182">
            <v>23355</v>
          </cell>
        </row>
        <row r="183">
          <cell r="A183">
            <v>56901</v>
          </cell>
          <cell r="F183">
            <v>0</v>
          </cell>
          <cell r="G183">
            <v>0</v>
          </cell>
          <cell r="J183">
            <v>0</v>
          </cell>
        </row>
        <row r="184">
          <cell r="A184">
            <v>56902</v>
          </cell>
          <cell r="F184">
            <v>0</v>
          </cell>
          <cell r="G184">
            <v>0</v>
          </cell>
          <cell r="J184">
            <v>0</v>
          </cell>
        </row>
        <row r="185">
          <cell r="A185">
            <v>56903</v>
          </cell>
          <cell r="F185">
            <v>0</v>
          </cell>
          <cell r="G185">
            <v>0</v>
          </cell>
          <cell r="J185">
            <v>0</v>
          </cell>
        </row>
        <row r="186">
          <cell r="A186">
            <v>59103</v>
          </cell>
          <cell r="F186">
            <v>100000</v>
          </cell>
          <cell r="G186">
            <v>110000</v>
          </cell>
          <cell r="J186">
            <v>0</v>
          </cell>
        </row>
        <row r="187">
          <cell r="A187">
            <v>59701</v>
          </cell>
          <cell r="F187">
            <v>9844854.2599999998</v>
          </cell>
          <cell r="G187">
            <v>11540854.26</v>
          </cell>
          <cell r="J187">
            <v>0</v>
          </cell>
        </row>
        <row r="188">
          <cell r="A188">
            <v>6000</v>
          </cell>
          <cell r="F188">
            <v>43528236.68</v>
          </cell>
          <cell r="G188">
            <v>44058364.289999999</v>
          </cell>
          <cell r="J188">
            <v>4165235.9</v>
          </cell>
        </row>
        <row r="189">
          <cell r="A189">
            <v>61401</v>
          </cell>
          <cell r="F189">
            <v>43528236.68</v>
          </cell>
          <cell r="G189">
            <v>44058364.289999999</v>
          </cell>
          <cell r="J189">
            <v>4165235.9</v>
          </cell>
        </row>
        <row r="190">
          <cell r="A190">
            <v>9000</v>
          </cell>
          <cell r="F190">
            <v>123210164.45</v>
          </cell>
          <cell r="G190">
            <v>129525281.17</v>
          </cell>
          <cell r="J190">
            <v>0</v>
          </cell>
        </row>
        <row r="191">
          <cell r="A191">
            <v>91101</v>
          </cell>
          <cell r="F191">
            <v>0</v>
          </cell>
          <cell r="G191">
            <v>0</v>
          </cell>
          <cell r="J191">
            <v>0</v>
          </cell>
        </row>
        <row r="192">
          <cell r="A192">
            <v>92101</v>
          </cell>
          <cell r="F192">
            <v>0</v>
          </cell>
          <cell r="G192">
            <v>0</v>
          </cell>
          <cell r="J192">
            <v>0</v>
          </cell>
        </row>
        <row r="193">
          <cell r="A193">
            <v>94101</v>
          </cell>
          <cell r="F193">
            <v>2340000</v>
          </cell>
          <cell r="G193">
            <v>2600000</v>
          </cell>
          <cell r="J193">
            <v>0</v>
          </cell>
        </row>
        <row r="194">
          <cell r="A194">
            <v>99102</v>
          </cell>
          <cell r="F194">
            <v>0</v>
          </cell>
          <cell r="G194">
            <v>0</v>
          </cell>
          <cell r="J194">
            <v>0</v>
          </cell>
        </row>
        <row r="195">
          <cell r="A195">
            <v>99110</v>
          </cell>
          <cell r="F195">
            <v>120870164.45</v>
          </cell>
          <cell r="G195">
            <v>126925281.17</v>
          </cell>
          <cell r="J195">
            <v>0</v>
          </cell>
        </row>
      </sheetData>
      <sheetData sheetId="27">
        <row r="7">
          <cell r="C7">
            <v>11301</v>
          </cell>
          <cell r="R7">
            <v>600064.92000000004</v>
          </cell>
        </row>
        <row r="8">
          <cell r="C8">
            <v>11302</v>
          </cell>
          <cell r="R8">
            <v>600064.92000000004</v>
          </cell>
        </row>
        <row r="9">
          <cell r="C9">
            <v>11303</v>
          </cell>
          <cell r="R9">
            <v>316633.8</v>
          </cell>
        </row>
        <row r="10">
          <cell r="C10">
            <v>11304</v>
          </cell>
          <cell r="R10">
            <v>431780.52</v>
          </cell>
        </row>
        <row r="11">
          <cell r="C11">
            <v>13101</v>
          </cell>
          <cell r="R11">
            <v>21600</v>
          </cell>
        </row>
        <row r="12">
          <cell r="C12">
            <v>13201</v>
          </cell>
          <cell r="R12">
            <v>35182.080000000002</v>
          </cell>
        </row>
        <row r="13">
          <cell r="C13">
            <v>13203</v>
          </cell>
          <cell r="R13">
            <v>478554.36</v>
          </cell>
        </row>
        <row r="14">
          <cell r="C14">
            <v>13401</v>
          </cell>
          <cell r="R14">
            <v>362175.12</v>
          </cell>
        </row>
        <row r="15">
          <cell r="C15">
            <v>14101</v>
          </cell>
          <cell r="R15">
            <v>66000</v>
          </cell>
        </row>
        <row r="16">
          <cell r="C16">
            <v>14102</v>
          </cell>
          <cell r="R16">
            <v>217200</v>
          </cell>
        </row>
        <row r="17">
          <cell r="C17">
            <v>14103</v>
          </cell>
          <cell r="R17">
            <v>24000</v>
          </cell>
        </row>
        <row r="18">
          <cell r="C18">
            <v>15201</v>
          </cell>
          <cell r="R18">
            <v>13628.64</v>
          </cell>
        </row>
        <row r="19">
          <cell r="C19">
            <v>15401</v>
          </cell>
          <cell r="R19">
            <v>28178.84</v>
          </cell>
        </row>
        <row r="20">
          <cell r="C20">
            <v>15403</v>
          </cell>
          <cell r="R20">
            <v>12000</v>
          </cell>
        </row>
        <row r="21">
          <cell r="C21">
            <v>15404</v>
          </cell>
          <cell r="R21">
            <v>50000</v>
          </cell>
        </row>
        <row r="22">
          <cell r="C22">
            <v>15405</v>
          </cell>
          <cell r="R22">
            <v>17280</v>
          </cell>
        </row>
        <row r="23">
          <cell r="C23">
            <v>15407</v>
          </cell>
          <cell r="R23">
            <v>17280</v>
          </cell>
        </row>
        <row r="24">
          <cell r="C24">
            <v>15902</v>
          </cell>
          <cell r="R24">
            <v>5000</v>
          </cell>
        </row>
        <row r="25">
          <cell r="C25">
            <v>15903</v>
          </cell>
          <cell r="R25">
            <v>24000</v>
          </cell>
        </row>
        <row r="26">
          <cell r="C26">
            <v>15904</v>
          </cell>
          <cell r="R26">
            <v>15000</v>
          </cell>
        </row>
        <row r="27">
          <cell r="C27">
            <v>15905</v>
          </cell>
          <cell r="R27">
            <v>4000</v>
          </cell>
        </row>
        <row r="28">
          <cell r="C28">
            <v>17101</v>
          </cell>
          <cell r="R28">
            <v>1165104</v>
          </cell>
        </row>
        <row r="29">
          <cell r="C29">
            <v>21101</v>
          </cell>
          <cell r="R29">
            <v>42000</v>
          </cell>
        </row>
        <row r="30">
          <cell r="C30">
            <v>21102</v>
          </cell>
          <cell r="R30">
            <v>11000</v>
          </cell>
        </row>
        <row r="31">
          <cell r="C31">
            <v>21401</v>
          </cell>
          <cell r="R31">
            <v>21000</v>
          </cell>
        </row>
        <row r="32">
          <cell r="C32">
            <v>22101</v>
          </cell>
          <cell r="R32">
            <v>70000</v>
          </cell>
        </row>
        <row r="33">
          <cell r="C33">
            <v>24601</v>
          </cell>
          <cell r="R33">
            <v>3000</v>
          </cell>
        </row>
        <row r="34">
          <cell r="C34">
            <v>26101</v>
          </cell>
          <cell r="R34">
            <v>302500</v>
          </cell>
        </row>
        <row r="35">
          <cell r="C35">
            <v>26102</v>
          </cell>
          <cell r="R35">
            <v>8000</v>
          </cell>
        </row>
        <row r="36">
          <cell r="C36">
            <v>27101</v>
          </cell>
          <cell r="R36">
            <v>10000</v>
          </cell>
        </row>
        <row r="37">
          <cell r="C37">
            <v>29401</v>
          </cell>
          <cell r="R37">
            <v>1000</v>
          </cell>
        </row>
        <row r="38">
          <cell r="C38">
            <v>29601</v>
          </cell>
          <cell r="R38">
            <v>10000</v>
          </cell>
        </row>
        <row r="39">
          <cell r="C39">
            <v>29602</v>
          </cell>
          <cell r="R39">
            <v>15000</v>
          </cell>
        </row>
        <row r="40">
          <cell r="C40">
            <v>31101</v>
          </cell>
          <cell r="R40">
            <v>42654</v>
          </cell>
        </row>
        <row r="41">
          <cell r="C41">
            <v>31401</v>
          </cell>
          <cell r="R41">
            <v>72306</v>
          </cell>
        </row>
        <row r="42">
          <cell r="C42">
            <v>31701</v>
          </cell>
          <cell r="R42">
            <v>145687.32</v>
          </cell>
        </row>
        <row r="43">
          <cell r="C43">
            <v>31801</v>
          </cell>
          <cell r="R43">
            <v>1000</v>
          </cell>
        </row>
        <row r="44">
          <cell r="C44">
            <v>33401</v>
          </cell>
          <cell r="R44">
            <v>50000</v>
          </cell>
        </row>
        <row r="45">
          <cell r="C45">
            <v>33601</v>
          </cell>
          <cell r="R45">
            <v>18000</v>
          </cell>
        </row>
        <row r="46">
          <cell r="C46">
            <v>35501</v>
          </cell>
          <cell r="R46">
            <v>20000</v>
          </cell>
        </row>
        <row r="47">
          <cell r="C47">
            <v>36901</v>
          </cell>
          <cell r="R47">
            <v>4800</v>
          </cell>
        </row>
        <row r="48">
          <cell r="C48">
            <v>37201</v>
          </cell>
          <cell r="R48">
            <v>18000</v>
          </cell>
        </row>
        <row r="49">
          <cell r="C49">
            <v>37202</v>
          </cell>
          <cell r="R49">
            <v>4000</v>
          </cell>
        </row>
        <row r="50">
          <cell r="C50">
            <v>37203</v>
          </cell>
          <cell r="R50">
            <v>12000</v>
          </cell>
        </row>
        <row r="51">
          <cell r="C51">
            <v>37204</v>
          </cell>
          <cell r="R51">
            <v>24000</v>
          </cell>
        </row>
        <row r="52">
          <cell r="C52">
            <v>37502</v>
          </cell>
          <cell r="R52">
            <v>47000</v>
          </cell>
        </row>
        <row r="53">
          <cell r="C53">
            <v>37503</v>
          </cell>
          <cell r="R53">
            <v>8000</v>
          </cell>
        </row>
        <row r="54">
          <cell r="C54">
            <v>39801</v>
          </cell>
          <cell r="R54">
            <v>14670</v>
          </cell>
        </row>
        <row r="55">
          <cell r="C55">
            <v>39802</v>
          </cell>
          <cell r="R55">
            <v>14670</v>
          </cell>
        </row>
        <row r="56">
          <cell r="C56">
            <v>39803</v>
          </cell>
          <cell r="R56">
            <v>97800</v>
          </cell>
        </row>
        <row r="57">
          <cell r="C57">
            <v>39804</v>
          </cell>
          <cell r="R57">
            <v>14670</v>
          </cell>
        </row>
        <row r="58">
          <cell r="C58">
            <v>44101</v>
          </cell>
          <cell r="R58">
            <v>80000</v>
          </cell>
        </row>
        <row r="59">
          <cell r="C59">
            <v>51101</v>
          </cell>
          <cell r="R59">
            <v>30000</v>
          </cell>
        </row>
        <row r="60">
          <cell r="C60">
            <v>51501</v>
          </cell>
          <cell r="R60">
            <v>55000</v>
          </cell>
        </row>
        <row r="61">
          <cell r="C61">
            <v>11301</v>
          </cell>
          <cell r="R61">
            <v>296741.76000000001</v>
          </cell>
        </row>
        <row r="62">
          <cell r="C62">
            <v>11302</v>
          </cell>
          <cell r="R62">
            <v>296741.76000000001</v>
          </cell>
        </row>
        <row r="63">
          <cell r="C63">
            <v>11303</v>
          </cell>
          <cell r="R63">
            <v>206500.32</v>
          </cell>
        </row>
        <row r="64">
          <cell r="C64">
            <v>11304</v>
          </cell>
          <cell r="R64">
            <v>231809.76</v>
          </cell>
        </row>
        <row r="65">
          <cell r="C65">
            <v>13101</v>
          </cell>
          <cell r="R65">
            <v>14400</v>
          </cell>
        </row>
        <row r="66">
          <cell r="C66">
            <v>13201</v>
          </cell>
          <cell r="R66">
            <v>18629.64</v>
          </cell>
        </row>
        <row r="67">
          <cell r="C67">
            <v>13203</v>
          </cell>
          <cell r="R67">
            <v>251553.84</v>
          </cell>
        </row>
        <row r="68">
          <cell r="C68">
            <v>13401</v>
          </cell>
          <cell r="R68">
            <v>174042.72</v>
          </cell>
        </row>
        <row r="69">
          <cell r="C69">
            <v>14101</v>
          </cell>
          <cell r="R69">
            <v>30000</v>
          </cell>
        </row>
        <row r="70">
          <cell r="C70">
            <v>14102</v>
          </cell>
          <cell r="R70">
            <v>108000</v>
          </cell>
        </row>
        <row r="71">
          <cell r="C71">
            <v>14103</v>
          </cell>
          <cell r="R71">
            <v>18000</v>
          </cell>
        </row>
        <row r="72">
          <cell r="C72">
            <v>15201</v>
          </cell>
          <cell r="R72">
            <v>8517.84</v>
          </cell>
        </row>
        <row r="73">
          <cell r="C73">
            <v>15401</v>
          </cell>
          <cell r="R73">
            <v>14732.04</v>
          </cell>
        </row>
        <row r="74">
          <cell r="C74">
            <v>15403</v>
          </cell>
          <cell r="R74">
            <v>8000</v>
          </cell>
        </row>
        <row r="75">
          <cell r="C75">
            <v>15404</v>
          </cell>
          <cell r="R75">
            <v>36000</v>
          </cell>
        </row>
        <row r="76">
          <cell r="C76">
            <v>15405</v>
          </cell>
          <cell r="R76">
            <v>8640</v>
          </cell>
        </row>
        <row r="77">
          <cell r="C77">
            <v>15407</v>
          </cell>
          <cell r="R77">
            <v>12960</v>
          </cell>
        </row>
        <row r="78">
          <cell r="C78">
            <v>15903</v>
          </cell>
          <cell r="R78">
            <v>15000</v>
          </cell>
        </row>
        <row r="79">
          <cell r="C79">
            <v>15904</v>
          </cell>
          <cell r="R79">
            <v>15000</v>
          </cell>
        </row>
        <row r="80">
          <cell r="C80">
            <v>15906</v>
          </cell>
          <cell r="R80">
            <v>700</v>
          </cell>
        </row>
        <row r="81">
          <cell r="C81">
            <v>21101</v>
          </cell>
          <cell r="R81">
            <v>24000</v>
          </cell>
        </row>
        <row r="82">
          <cell r="C82">
            <v>21102</v>
          </cell>
          <cell r="R82">
            <v>4000</v>
          </cell>
        </row>
        <row r="83">
          <cell r="C83">
            <v>21401</v>
          </cell>
          <cell r="R83">
            <v>6000</v>
          </cell>
        </row>
        <row r="84">
          <cell r="C84">
            <v>21601</v>
          </cell>
          <cell r="R84">
            <v>3000</v>
          </cell>
        </row>
        <row r="85">
          <cell r="C85">
            <v>26101</v>
          </cell>
          <cell r="R85">
            <v>18150</v>
          </cell>
        </row>
        <row r="86">
          <cell r="C86">
            <v>31101</v>
          </cell>
          <cell r="R86">
            <v>10231</v>
          </cell>
        </row>
        <row r="87">
          <cell r="C87">
            <v>37201</v>
          </cell>
          <cell r="R87">
            <v>12000</v>
          </cell>
        </row>
        <row r="88">
          <cell r="C88">
            <v>37203</v>
          </cell>
          <cell r="R88">
            <v>12000</v>
          </cell>
        </row>
        <row r="89">
          <cell r="C89">
            <v>39801</v>
          </cell>
          <cell r="R89">
            <v>5325</v>
          </cell>
        </row>
        <row r="90">
          <cell r="C90">
            <v>39802</v>
          </cell>
          <cell r="R90">
            <v>5325</v>
          </cell>
        </row>
        <row r="91">
          <cell r="C91">
            <v>39803</v>
          </cell>
          <cell r="R91">
            <v>35500</v>
          </cell>
        </row>
        <row r="92">
          <cell r="C92">
            <v>39804</v>
          </cell>
          <cell r="R92">
            <v>5325</v>
          </cell>
        </row>
        <row r="93">
          <cell r="C93">
            <v>51501</v>
          </cell>
          <cell r="R93">
            <v>20000</v>
          </cell>
        </row>
        <row r="94">
          <cell r="C94">
            <v>54101</v>
          </cell>
          <cell r="R94">
            <v>250000</v>
          </cell>
        </row>
        <row r="95">
          <cell r="C95">
            <v>11301</v>
          </cell>
          <cell r="R95">
            <v>104426.28</v>
          </cell>
        </row>
        <row r="96">
          <cell r="C96">
            <v>11302</v>
          </cell>
          <cell r="R96">
            <v>104426.28</v>
          </cell>
        </row>
        <row r="97">
          <cell r="C97">
            <v>11303</v>
          </cell>
          <cell r="R97">
            <v>178966.92</v>
          </cell>
        </row>
        <row r="98">
          <cell r="C98">
            <v>13101</v>
          </cell>
          <cell r="R98">
            <v>7200</v>
          </cell>
        </row>
        <row r="99">
          <cell r="C99">
            <v>13201</v>
          </cell>
          <cell r="R99">
            <v>7002.36</v>
          </cell>
        </row>
        <row r="100">
          <cell r="C100">
            <v>13203</v>
          </cell>
          <cell r="R100">
            <v>106194.6</v>
          </cell>
        </row>
        <row r="101">
          <cell r="C101">
            <v>13401</v>
          </cell>
          <cell r="R101">
            <v>179379.84</v>
          </cell>
        </row>
        <row r="102">
          <cell r="C102">
            <v>14101</v>
          </cell>
          <cell r="R102">
            <v>12000</v>
          </cell>
        </row>
        <row r="103">
          <cell r="C103">
            <v>14102</v>
          </cell>
          <cell r="R103">
            <v>38400</v>
          </cell>
        </row>
        <row r="104">
          <cell r="C104">
            <v>14103</v>
          </cell>
          <cell r="R104">
            <v>19200</v>
          </cell>
        </row>
        <row r="105">
          <cell r="C105">
            <v>15201</v>
          </cell>
          <cell r="R105">
            <v>3407.16</v>
          </cell>
        </row>
        <row r="106">
          <cell r="C106">
            <v>15401</v>
          </cell>
          <cell r="R106">
            <v>4561.08</v>
          </cell>
        </row>
        <row r="107">
          <cell r="C107">
            <v>15403</v>
          </cell>
          <cell r="R107">
            <v>10000</v>
          </cell>
        </row>
        <row r="108">
          <cell r="C108">
            <v>15404</v>
          </cell>
          <cell r="R108">
            <v>17000</v>
          </cell>
        </row>
        <row r="109">
          <cell r="C109">
            <v>15405</v>
          </cell>
          <cell r="R109">
            <v>4320</v>
          </cell>
        </row>
        <row r="110">
          <cell r="C110">
            <v>15407</v>
          </cell>
          <cell r="R110">
            <v>4320</v>
          </cell>
        </row>
        <row r="111">
          <cell r="C111">
            <v>15903</v>
          </cell>
          <cell r="R111">
            <v>6000</v>
          </cell>
        </row>
        <row r="112">
          <cell r="C112">
            <v>39801</v>
          </cell>
          <cell r="R112">
            <v>2480</v>
          </cell>
        </row>
        <row r="113">
          <cell r="C113">
            <v>39802</v>
          </cell>
          <cell r="R113">
            <v>2480</v>
          </cell>
        </row>
        <row r="114">
          <cell r="C114">
            <v>39803</v>
          </cell>
          <cell r="R114">
            <v>16350</v>
          </cell>
        </row>
        <row r="115">
          <cell r="C115">
            <v>39804</v>
          </cell>
          <cell r="R115">
            <v>2480</v>
          </cell>
        </row>
        <row r="116">
          <cell r="C116">
            <v>11301</v>
          </cell>
          <cell r="R116">
            <v>785820.48</v>
          </cell>
        </row>
        <row r="117">
          <cell r="C117">
            <v>11302</v>
          </cell>
          <cell r="R117">
            <v>785820.48</v>
          </cell>
        </row>
        <row r="118">
          <cell r="C118">
            <v>11303</v>
          </cell>
          <cell r="R118">
            <v>247800.36</v>
          </cell>
        </row>
        <row r="119">
          <cell r="C119">
            <v>11304</v>
          </cell>
          <cell r="R119">
            <v>250368.72</v>
          </cell>
        </row>
        <row r="120">
          <cell r="C120">
            <v>12201</v>
          </cell>
          <cell r="R120">
            <v>139823.4</v>
          </cell>
        </row>
        <row r="121">
          <cell r="C121">
            <v>13101</v>
          </cell>
          <cell r="R121">
            <v>28800</v>
          </cell>
        </row>
        <row r="122">
          <cell r="C122">
            <v>13201</v>
          </cell>
          <cell r="R122">
            <v>39896.160000000003</v>
          </cell>
        </row>
        <row r="123">
          <cell r="C123">
            <v>13203</v>
          </cell>
          <cell r="R123">
            <v>537994.19999999995</v>
          </cell>
        </row>
        <row r="124">
          <cell r="C124">
            <v>13401</v>
          </cell>
          <cell r="R124">
            <v>248087.52</v>
          </cell>
        </row>
        <row r="125">
          <cell r="C125">
            <v>14101</v>
          </cell>
          <cell r="R125">
            <v>72000</v>
          </cell>
        </row>
        <row r="126">
          <cell r="C126">
            <v>14102</v>
          </cell>
          <cell r="R126">
            <v>288000</v>
          </cell>
        </row>
        <row r="127">
          <cell r="C127">
            <v>14103</v>
          </cell>
          <cell r="R127">
            <v>32400</v>
          </cell>
        </row>
        <row r="128">
          <cell r="C128">
            <v>15201</v>
          </cell>
          <cell r="R128">
            <v>13628.64</v>
          </cell>
        </row>
        <row r="129">
          <cell r="C129">
            <v>15401</v>
          </cell>
          <cell r="R129">
            <v>38714.639999999999</v>
          </cell>
        </row>
        <row r="130">
          <cell r="C130">
            <v>15403</v>
          </cell>
          <cell r="R130">
            <v>12000</v>
          </cell>
        </row>
        <row r="131">
          <cell r="C131">
            <v>15404</v>
          </cell>
          <cell r="R131">
            <v>80000</v>
          </cell>
        </row>
        <row r="132">
          <cell r="C132">
            <v>15405</v>
          </cell>
          <cell r="R132">
            <v>21600</v>
          </cell>
        </row>
        <row r="133">
          <cell r="C133">
            <v>15407</v>
          </cell>
          <cell r="R133">
            <v>21600</v>
          </cell>
        </row>
        <row r="134">
          <cell r="C134">
            <v>15902</v>
          </cell>
          <cell r="R134">
            <v>8000</v>
          </cell>
        </row>
        <row r="135">
          <cell r="C135">
            <v>15903</v>
          </cell>
          <cell r="R135">
            <v>27000</v>
          </cell>
        </row>
        <row r="136">
          <cell r="C136">
            <v>15904</v>
          </cell>
          <cell r="R136">
            <v>25000</v>
          </cell>
        </row>
        <row r="137">
          <cell r="C137">
            <v>15905</v>
          </cell>
          <cell r="R137">
            <v>2000</v>
          </cell>
        </row>
        <row r="138">
          <cell r="C138">
            <v>21101</v>
          </cell>
          <cell r="R138">
            <v>11000</v>
          </cell>
        </row>
        <row r="139">
          <cell r="C139">
            <v>21401</v>
          </cell>
          <cell r="R139">
            <v>6000</v>
          </cell>
        </row>
        <row r="140">
          <cell r="C140">
            <v>26101</v>
          </cell>
          <cell r="R140">
            <v>96800</v>
          </cell>
        </row>
        <row r="141">
          <cell r="C141">
            <v>26102</v>
          </cell>
          <cell r="R141">
            <v>2000</v>
          </cell>
        </row>
        <row r="142">
          <cell r="C142">
            <v>27101</v>
          </cell>
          <cell r="R142">
            <v>15000</v>
          </cell>
        </row>
        <row r="143">
          <cell r="C143">
            <v>29401</v>
          </cell>
          <cell r="R143">
            <v>6000</v>
          </cell>
        </row>
        <row r="144">
          <cell r="C144">
            <v>29601</v>
          </cell>
          <cell r="R144">
            <v>4500</v>
          </cell>
        </row>
        <row r="145">
          <cell r="C145">
            <v>29602</v>
          </cell>
          <cell r="R145">
            <v>8000</v>
          </cell>
        </row>
        <row r="146">
          <cell r="C146">
            <v>31101</v>
          </cell>
          <cell r="R146">
            <v>17060</v>
          </cell>
        </row>
        <row r="147">
          <cell r="C147">
            <v>33601</v>
          </cell>
          <cell r="R147">
            <v>2400</v>
          </cell>
        </row>
        <row r="148">
          <cell r="C148">
            <v>35501</v>
          </cell>
          <cell r="R148">
            <v>4500</v>
          </cell>
        </row>
        <row r="149">
          <cell r="C149">
            <v>37201</v>
          </cell>
          <cell r="R149">
            <v>6000</v>
          </cell>
        </row>
        <row r="150">
          <cell r="C150">
            <v>37202</v>
          </cell>
          <cell r="R150">
            <v>2400</v>
          </cell>
        </row>
        <row r="151">
          <cell r="C151">
            <v>37204</v>
          </cell>
          <cell r="R151">
            <v>12000</v>
          </cell>
        </row>
        <row r="152">
          <cell r="C152">
            <v>37502</v>
          </cell>
          <cell r="R152">
            <v>6000</v>
          </cell>
        </row>
        <row r="153">
          <cell r="C153">
            <v>37901</v>
          </cell>
          <cell r="R153">
            <v>2400</v>
          </cell>
        </row>
        <row r="154">
          <cell r="C154">
            <v>39801</v>
          </cell>
          <cell r="R154">
            <v>10590</v>
          </cell>
        </row>
        <row r="155">
          <cell r="C155">
            <v>39802</v>
          </cell>
          <cell r="R155">
            <v>10590</v>
          </cell>
        </row>
        <row r="156">
          <cell r="C156">
            <v>39803</v>
          </cell>
          <cell r="R156">
            <v>70600</v>
          </cell>
        </row>
        <row r="157">
          <cell r="C157">
            <v>39804</v>
          </cell>
          <cell r="R157">
            <v>10590</v>
          </cell>
        </row>
        <row r="158">
          <cell r="C158">
            <v>51101</v>
          </cell>
          <cell r="R158">
            <v>20000</v>
          </cell>
        </row>
        <row r="159">
          <cell r="C159">
            <v>51501</v>
          </cell>
          <cell r="R159">
            <v>50000</v>
          </cell>
        </row>
        <row r="160">
          <cell r="C160">
            <v>11304</v>
          </cell>
          <cell r="R160">
            <v>160325.51999999999</v>
          </cell>
        </row>
        <row r="161">
          <cell r="C161">
            <v>12201</v>
          </cell>
          <cell r="R161">
            <v>137760.48000000001</v>
          </cell>
        </row>
        <row r="162">
          <cell r="C162">
            <v>13201</v>
          </cell>
          <cell r="R162">
            <v>5382.12</v>
          </cell>
        </row>
        <row r="163">
          <cell r="C163">
            <v>13203</v>
          </cell>
          <cell r="R163">
            <v>38200.92</v>
          </cell>
        </row>
        <row r="164">
          <cell r="C164">
            <v>13401</v>
          </cell>
          <cell r="R164">
            <v>123720.24</v>
          </cell>
        </row>
        <row r="165">
          <cell r="C165">
            <v>14103</v>
          </cell>
          <cell r="R165">
            <v>9000</v>
          </cell>
        </row>
        <row r="166">
          <cell r="C166">
            <v>15201</v>
          </cell>
          <cell r="R166">
            <v>3407.28</v>
          </cell>
        </row>
        <row r="167">
          <cell r="C167">
            <v>15404</v>
          </cell>
          <cell r="R167">
            <v>8000</v>
          </cell>
        </row>
        <row r="168">
          <cell r="C168">
            <v>15903</v>
          </cell>
          <cell r="R168">
            <v>6000</v>
          </cell>
        </row>
        <row r="169">
          <cell r="C169">
            <v>15905</v>
          </cell>
          <cell r="R169">
            <v>2000</v>
          </cell>
        </row>
        <row r="170">
          <cell r="C170">
            <v>39801</v>
          </cell>
          <cell r="R170">
            <v>1555.5</v>
          </cell>
        </row>
        <row r="171">
          <cell r="C171">
            <v>39802</v>
          </cell>
          <cell r="R171">
            <v>1555.5</v>
          </cell>
        </row>
        <row r="172">
          <cell r="C172">
            <v>39803</v>
          </cell>
          <cell r="R172">
            <v>10370</v>
          </cell>
        </row>
        <row r="173">
          <cell r="C173">
            <v>39804</v>
          </cell>
          <cell r="R173">
            <v>1555.5</v>
          </cell>
        </row>
        <row r="174">
          <cell r="C174">
            <v>11303</v>
          </cell>
          <cell r="R174">
            <v>206500.32</v>
          </cell>
        </row>
        <row r="175">
          <cell r="C175">
            <v>13201</v>
          </cell>
          <cell r="R175">
            <v>3728.52</v>
          </cell>
        </row>
        <row r="176">
          <cell r="C176">
            <v>13203</v>
          </cell>
          <cell r="R176">
            <v>53704.32</v>
          </cell>
        </row>
        <row r="177">
          <cell r="C177">
            <v>13401</v>
          </cell>
          <cell r="R177">
            <v>145018.56</v>
          </cell>
        </row>
        <row r="178">
          <cell r="C178">
            <v>14103</v>
          </cell>
          <cell r="R178">
            <v>14400</v>
          </cell>
        </row>
        <row r="179">
          <cell r="C179">
            <v>15201</v>
          </cell>
          <cell r="R179">
            <v>1703.64</v>
          </cell>
        </row>
        <row r="180">
          <cell r="C180">
            <v>15403</v>
          </cell>
          <cell r="R180">
            <v>7000</v>
          </cell>
        </row>
        <row r="181">
          <cell r="C181">
            <v>15404</v>
          </cell>
          <cell r="R181">
            <v>12000</v>
          </cell>
        </row>
        <row r="182">
          <cell r="C182">
            <v>15903</v>
          </cell>
          <cell r="R182">
            <v>3000</v>
          </cell>
        </row>
        <row r="183">
          <cell r="C183">
            <v>15904</v>
          </cell>
          <cell r="R183">
            <v>5000</v>
          </cell>
        </row>
        <row r="184">
          <cell r="C184">
            <v>39801</v>
          </cell>
          <cell r="R184">
            <v>1370</v>
          </cell>
        </row>
        <row r="185">
          <cell r="C185">
            <v>39802</v>
          </cell>
          <cell r="R185">
            <v>1370</v>
          </cell>
        </row>
        <row r="186">
          <cell r="C186">
            <v>39803</v>
          </cell>
          <cell r="R186">
            <v>9130</v>
          </cell>
        </row>
        <row r="187">
          <cell r="C187">
            <v>39804</v>
          </cell>
          <cell r="R187">
            <v>1370</v>
          </cell>
        </row>
        <row r="188">
          <cell r="C188">
            <v>11301</v>
          </cell>
          <cell r="R188">
            <v>207488.52</v>
          </cell>
        </row>
        <row r="189">
          <cell r="C189">
            <v>11302</v>
          </cell>
          <cell r="R189">
            <v>207488.52</v>
          </cell>
        </row>
        <row r="190">
          <cell r="C190">
            <v>11303</v>
          </cell>
          <cell r="R190">
            <v>178966.92</v>
          </cell>
        </row>
        <row r="191">
          <cell r="C191">
            <v>11304</v>
          </cell>
          <cell r="R191">
            <v>440919.72</v>
          </cell>
        </row>
        <row r="192">
          <cell r="C192">
            <v>13101</v>
          </cell>
          <cell r="R192">
            <v>2400</v>
          </cell>
        </row>
        <row r="193">
          <cell r="C193">
            <v>13201</v>
          </cell>
          <cell r="R193">
            <v>18685.080000000002</v>
          </cell>
        </row>
        <row r="194">
          <cell r="C194">
            <v>13203</v>
          </cell>
          <cell r="R194">
            <v>222186.12</v>
          </cell>
        </row>
        <row r="195">
          <cell r="C195">
            <v>13401</v>
          </cell>
          <cell r="R195">
            <v>110327.76</v>
          </cell>
        </row>
        <row r="196">
          <cell r="C196">
            <v>14101</v>
          </cell>
          <cell r="R196">
            <v>20400</v>
          </cell>
        </row>
        <row r="197">
          <cell r="C197">
            <v>14102</v>
          </cell>
          <cell r="R197">
            <v>76200</v>
          </cell>
        </row>
        <row r="198">
          <cell r="C198">
            <v>14103</v>
          </cell>
          <cell r="R198">
            <v>18000</v>
          </cell>
        </row>
        <row r="199">
          <cell r="C199">
            <v>15201</v>
          </cell>
          <cell r="R199">
            <v>10221.6</v>
          </cell>
        </row>
        <row r="200">
          <cell r="C200">
            <v>15401</v>
          </cell>
          <cell r="R200">
            <v>10270.56</v>
          </cell>
        </row>
        <row r="201">
          <cell r="C201">
            <v>15403</v>
          </cell>
          <cell r="R201">
            <v>5000</v>
          </cell>
        </row>
        <row r="202">
          <cell r="C202">
            <v>15404</v>
          </cell>
          <cell r="R202">
            <v>17000</v>
          </cell>
        </row>
        <row r="203">
          <cell r="C203">
            <v>15405</v>
          </cell>
          <cell r="R203">
            <v>8640</v>
          </cell>
        </row>
        <row r="204">
          <cell r="C204">
            <v>15407</v>
          </cell>
          <cell r="R204">
            <v>8640</v>
          </cell>
        </row>
        <row r="205">
          <cell r="C205">
            <v>15903</v>
          </cell>
          <cell r="R205">
            <v>21000</v>
          </cell>
        </row>
        <row r="206">
          <cell r="C206">
            <v>15904</v>
          </cell>
          <cell r="R206">
            <v>10000</v>
          </cell>
        </row>
        <row r="207">
          <cell r="C207">
            <v>15905</v>
          </cell>
          <cell r="R207">
            <v>2000</v>
          </cell>
        </row>
        <row r="208">
          <cell r="C208">
            <v>21101</v>
          </cell>
          <cell r="R208">
            <v>7500</v>
          </cell>
        </row>
        <row r="209">
          <cell r="C209">
            <v>21401</v>
          </cell>
          <cell r="R209">
            <v>4500</v>
          </cell>
        </row>
        <row r="210">
          <cell r="C210">
            <v>21501</v>
          </cell>
          <cell r="R210">
            <v>14400</v>
          </cell>
        </row>
        <row r="211">
          <cell r="C211">
            <v>26101</v>
          </cell>
          <cell r="R211">
            <v>24619.54</v>
          </cell>
        </row>
        <row r="212">
          <cell r="C212">
            <v>26102</v>
          </cell>
          <cell r="R212">
            <v>960</v>
          </cell>
        </row>
        <row r="213">
          <cell r="C213">
            <v>27101</v>
          </cell>
          <cell r="R213">
            <v>6000</v>
          </cell>
        </row>
        <row r="214">
          <cell r="C214">
            <v>29601</v>
          </cell>
          <cell r="R214">
            <v>7000</v>
          </cell>
        </row>
        <row r="215">
          <cell r="C215">
            <v>29602</v>
          </cell>
          <cell r="R215">
            <v>6000</v>
          </cell>
        </row>
        <row r="216">
          <cell r="C216">
            <v>31101</v>
          </cell>
          <cell r="R216">
            <v>8526</v>
          </cell>
        </row>
        <row r="217">
          <cell r="C217">
            <v>36101</v>
          </cell>
          <cell r="R217">
            <v>50000</v>
          </cell>
        </row>
        <row r="218">
          <cell r="C218">
            <v>36901</v>
          </cell>
          <cell r="R218">
            <v>8400</v>
          </cell>
        </row>
        <row r="219">
          <cell r="C219">
            <v>37201</v>
          </cell>
          <cell r="R219">
            <v>9600</v>
          </cell>
        </row>
        <row r="220">
          <cell r="C220">
            <v>37501</v>
          </cell>
          <cell r="R220">
            <v>18000</v>
          </cell>
        </row>
        <row r="221">
          <cell r="C221">
            <v>37502</v>
          </cell>
          <cell r="R221">
            <v>30000</v>
          </cell>
        </row>
        <row r="222">
          <cell r="C222">
            <v>39801</v>
          </cell>
          <cell r="R222">
            <v>4815</v>
          </cell>
        </row>
        <row r="223">
          <cell r="C223">
            <v>39802</v>
          </cell>
          <cell r="R223">
            <v>4815</v>
          </cell>
        </row>
        <row r="224">
          <cell r="C224">
            <v>39803</v>
          </cell>
          <cell r="R224">
            <v>32100</v>
          </cell>
        </row>
        <row r="225">
          <cell r="C225">
            <v>39804</v>
          </cell>
          <cell r="R225">
            <v>4815</v>
          </cell>
        </row>
        <row r="226">
          <cell r="C226">
            <v>51101</v>
          </cell>
          <cell r="R226">
            <v>10000</v>
          </cell>
        </row>
        <row r="227">
          <cell r="C227">
            <v>51501</v>
          </cell>
          <cell r="R227">
            <v>60000</v>
          </cell>
        </row>
        <row r="228">
          <cell r="C228">
            <v>11301</v>
          </cell>
          <cell r="R228">
            <v>3369705</v>
          </cell>
        </row>
        <row r="229">
          <cell r="C229">
            <v>11302</v>
          </cell>
          <cell r="R229">
            <v>3369705</v>
          </cell>
        </row>
        <row r="230">
          <cell r="C230">
            <v>13101</v>
          </cell>
          <cell r="R230">
            <v>153600</v>
          </cell>
        </row>
        <row r="231">
          <cell r="C231">
            <v>13201</v>
          </cell>
          <cell r="R231">
            <v>121683.84</v>
          </cell>
        </row>
        <row r="232">
          <cell r="C232">
            <v>13202</v>
          </cell>
          <cell r="R232">
            <v>0</v>
          </cell>
        </row>
        <row r="233">
          <cell r="C233">
            <v>13203</v>
          </cell>
          <cell r="R233">
            <v>1778455.44</v>
          </cell>
        </row>
        <row r="234">
          <cell r="C234">
            <v>13401</v>
          </cell>
          <cell r="R234">
            <v>50136</v>
          </cell>
        </row>
        <row r="235">
          <cell r="C235">
            <v>14101</v>
          </cell>
          <cell r="R235">
            <v>72000</v>
          </cell>
        </row>
        <row r="236">
          <cell r="C236">
            <v>14102</v>
          </cell>
          <cell r="R236">
            <v>1219200</v>
          </cell>
        </row>
        <row r="237">
          <cell r="C237">
            <v>15201</v>
          </cell>
          <cell r="R237">
            <v>32366.880000000001</v>
          </cell>
        </row>
        <row r="238">
          <cell r="C238">
            <v>15401</v>
          </cell>
          <cell r="R238">
            <v>165602.16</v>
          </cell>
        </row>
        <row r="239">
          <cell r="C239">
            <v>15404</v>
          </cell>
          <cell r="R239">
            <v>364000</v>
          </cell>
        </row>
        <row r="240">
          <cell r="C240">
            <v>15405</v>
          </cell>
          <cell r="R240">
            <v>82141.440000000002</v>
          </cell>
        </row>
        <row r="241">
          <cell r="C241">
            <v>15407</v>
          </cell>
          <cell r="R241">
            <v>82080</v>
          </cell>
        </row>
        <row r="242">
          <cell r="C242">
            <v>15902</v>
          </cell>
          <cell r="R242">
            <v>24000</v>
          </cell>
        </row>
        <row r="243">
          <cell r="C243">
            <v>15903</v>
          </cell>
          <cell r="R243">
            <v>57000</v>
          </cell>
        </row>
        <row r="244">
          <cell r="C244">
            <v>15904</v>
          </cell>
          <cell r="R244">
            <v>25000</v>
          </cell>
        </row>
        <row r="245">
          <cell r="C245">
            <v>15905</v>
          </cell>
          <cell r="R245">
            <v>28000</v>
          </cell>
        </row>
        <row r="246">
          <cell r="C246">
            <v>15906</v>
          </cell>
          <cell r="R246">
            <v>2100</v>
          </cell>
        </row>
        <row r="247">
          <cell r="C247">
            <v>39801</v>
          </cell>
          <cell r="R247">
            <v>33075</v>
          </cell>
        </row>
        <row r="248">
          <cell r="C248">
            <v>39802</v>
          </cell>
          <cell r="R248">
            <v>33075</v>
          </cell>
        </row>
        <row r="249">
          <cell r="C249">
            <v>39803</v>
          </cell>
          <cell r="R249">
            <v>220500</v>
          </cell>
        </row>
        <row r="250">
          <cell r="C250">
            <v>39804</v>
          </cell>
          <cell r="R250">
            <v>33075</v>
          </cell>
        </row>
        <row r="251">
          <cell r="C251">
            <v>11301</v>
          </cell>
          <cell r="R251">
            <v>2017126.32</v>
          </cell>
        </row>
        <row r="252">
          <cell r="C252">
            <v>11302</v>
          </cell>
          <cell r="R252">
            <v>2017126.32</v>
          </cell>
        </row>
        <row r="253">
          <cell r="C253">
            <v>11304</v>
          </cell>
          <cell r="R253">
            <v>194993.16</v>
          </cell>
        </row>
        <row r="254">
          <cell r="C254">
            <v>13101</v>
          </cell>
          <cell r="R254">
            <v>237600</v>
          </cell>
        </row>
        <row r="255">
          <cell r="C255">
            <v>13201</v>
          </cell>
          <cell r="R255">
            <v>76361.399999999994</v>
          </cell>
        </row>
        <row r="256">
          <cell r="C256">
            <v>13203</v>
          </cell>
          <cell r="R256">
            <v>1097093.28</v>
          </cell>
        </row>
        <row r="257">
          <cell r="C257">
            <v>13401</v>
          </cell>
          <cell r="R257">
            <v>129234.96</v>
          </cell>
        </row>
        <row r="258">
          <cell r="C258">
            <v>14101</v>
          </cell>
          <cell r="R258">
            <v>192000</v>
          </cell>
        </row>
        <row r="259">
          <cell r="C259">
            <v>14102</v>
          </cell>
          <cell r="R259">
            <v>732000</v>
          </cell>
        </row>
        <row r="260">
          <cell r="C260">
            <v>14103</v>
          </cell>
          <cell r="R260">
            <v>21600</v>
          </cell>
        </row>
        <row r="261">
          <cell r="C261">
            <v>15201</v>
          </cell>
          <cell r="R261">
            <v>39183.72</v>
          </cell>
        </row>
        <row r="262">
          <cell r="C262">
            <v>15401</v>
          </cell>
          <cell r="R262">
            <v>98702.52</v>
          </cell>
        </row>
        <row r="263">
          <cell r="C263">
            <v>15404</v>
          </cell>
          <cell r="R263">
            <v>166000</v>
          </cell>
        </row>
        <row r="264">
          <cell r="C264">
            <v>15405</v>
          </cell>
          <cell r="R264">
            <v>93778.559999999998</v>
          </cell>
        </row>
        <row r="265">
          <cell r="C265">
            <v>15407</v>
          </cell>
          <cell r="R265">
            <v>99360</v>
          </cell>
        </row>
        <row r="266">
          <cell r="C266">
            <v>15903</v>
          </cell>
          <cell r="R266">
            <v>69000</v>
          </cell>
        </row>
        <row r="267">
          <cell r="C267">
            <v>15904</v>
          </cell>
          <cell r="R267">
            <v>20000</v>
          </cell>
        </row>
        <row r="268">
          <cell r="C268">
            <v>15905</v>
          </cell>
          <cell r="R268">
            <v>28000</v>
          </cell>
        </row>
        <row r="269">
          <cell r="C269">
            <v>39801</v>
          </cell>
          <cell r="R269">
            <v>19980</v>
          </cell>
        </row>
        <row r="270">
          <cell r="C270">
            <v>39802</v>
          </cell>
          <cell r="R270">
            <v>19980</v>
          </cell>
        </row>
        <row r="271">
          <cell r="C271">
            <v>39803</v>
          </cell>
          <cell r="R271">
            <v>133200</v>
          </cell>
        </row>
        <row r="272">
          <cell r="C272">
            <v>39804</v>
          </cell>
          <cell r="R272">
            <v>19980</v>
          </cell>
        </row>
        <row r="273">
          <cell r="C273">
            <v>11301</v>
          </cell>
          <cell r="R273">
            <v>465884.64</v>
          </cell>
        </row>
        <row r="274">
          <cell r="C274">
            <v>11302</v>
          </cell>
          <cell r="R274">
            <v>465884.64</v>
          </cell>
        </row>
        <row r="275">
          <cell r="C275">
            <v>11303</v>
          </cell>
          <cell r="R275">
            <v>247800.36</v>
          </cell>
        </row>
        <row r="276">
          <cell r="C276">
            <v>11304</v>
          </cell>
          <cell r="R276">
            <v>672205.2</v>
          </cell>
        </row>
        <row r="277">
          <cell r="C277">
            <v>13101</v>
          </cell>
          <cell r="R277">
            <v>26400</v>
          </cell>
        </row>
        <row r="278">
          <cell r="C278">
            <v>13201</v>
          </cell>
          <cell r="R278">
            <v>33434.879999999997</v>
          </cell>
        </row>
        <row r="279">
          <cell r="C279">
            <v>13203</v>
          </cell>
          <cell r="R279">
            <v>426693.36</v>
          </cell>
        </row>
        <row r="280">
          <cell r="C280">
            <v>13401</v>
          </cell>
          <cell r="R280">
            <v>291470.40000000002</v>
          </cell>
        </row>
        <row r="281">
          <cell r="C281">
            <v>14101</v>
          </cell>
          <cell r="R281">
            <v>45600</v>
          </cell>
        </row>
        <row r="282">
          <cell r="C282">
            <v>14102</v>
          </cell>
          <cell r="R282">
            <v>168000</v>
          </cell>
        </row>
        <row r="283">
          <cell r="C283">
            <v>14103</v>
          </cell>
          <cell r="R283">
            <v>21600</v>
          </cell>
        </row>
        <row r="284">
          <cell r="C284">
            <v>15201</v>
          </cell>
          <cell r="R284">
            <v>13628.76</v>
          </cell>
        </row>
        <row r="285">
          <cell r="C285">
            <v>15401</v>
          </cell>
          <cell r="R285">
            <v>23238.959999999999</v>
          </cell>
        </row>
        <row r="286">
          <cell r="C286">
            <v>15403</v>
          </cell>
          <cell r="R286">
            <v>8000</v>
          </cell>
        </row>
        <row r="287">
          <cell r="C287">
            <v>15404</v>
          </cell>
          <cell r="R287">
            <v>33000</v>
          </cell>
        </row>
        <row r="288">
          <cell r="C288">
            <v>15405</v>
          </cell>
          <cell r="R288">
            <v>12960</v>
          </cell>
        </row>
        <row r="289">
          <cell r="C289">
            <v>15407</v>
          </cell>
          <cell r="R289">
            <v>17280</v>
          </cell>
        </row>
        <row r="290">
          <cell r="C290">
            <v>15903</v>
          </cell>
          <cell r="R290">
            <v>27000</v>
          </cell>
        </row>
        <row r="291">
          <cell r="C291">
            <v>15904</v>
          </cell>
          <cell r="R291">
            <v>30000</v>
          </cell>
        </row>
        <row r="292">
          <cell r="C292">
            <v>15905</v>
          </cell>
          <cell r="R292">
            <v>2000</v>
          </cell>
        </row>
        <row r="293">
          <cell r="C293">
            <v>17101</v>
          </cell>
          <cell r="R293">
            <v>936000</v>
          </cell>
        </row>
        <row r="294">
          <cell r="C294">
            <v>21101</v>
          </cell>
          <cell r="R294">
            <v>120000</v>
          </cell>
        </row>
        <row r="295">
          <cell r="C295">
            <v>21102</v>
          </cell>
          <cell r="R295">
            <v>20000</v>
          </cell>
        </row>
        <row r="296">
          <cell r="C296">
            <v>21401</v>
          </cell>
          <cell r="R296">
            <v>60000</v>
          </cell>
        </row>
        <row r="297">
          <cell r="C297">
            <v>22101</v>
          </cell>
          <cell r="R297">
            <v>57500</v>
          </cell>
        </row>
        <row r="298">
          <cell r="C298">
            <v>24601</v>
          </cell>
          <cell r="R298">
            <v>2000</v>
          </cell>
        </row>
        <row r="299">
          <cell r="C299">
            <v>24907</v>
          </cell>
          <cell r="R299">
            <v>2500</v>
          </cell>
        </row>
        <row r="300">
          <cell r="C300">
            <v>25601</v>
          </cell>
          <cell r="R300">
            <v>500</v>
          </cell>
        </row>
        <row r="301">
          <cell r="C301">
            <v>26101</v>
          </cell>
          <cell r="R301">
            <v>60500</v>
          </cell>
        </row>
        <row r="302">
          <cell r="C302">
            <v>27101</v>
          </cell>
          <cell r="R302">
            <v>7000</v>
          </cell>
        </row>
        <row r="303">
          <cell r="C303">
            <v>27201</v>
          </cell>
          <cell r="R303">
            <v>8900</v>
          </cell>
        </row>
        <row r="304">
          <cell r="C304">
            <v>29101</v>
          </cell>
          <cell r="R304">
            <v>600</v>
          </cell>
        </row>
        <row r="305">
          <cell r="C305">
            <v>29301</v>
          </cell>
          <cell r="R305">
            <v>600</v>
          </cell>
        </row>
        <row r="306">
          <cell r="C306">
            <v>29401</v>
          </cell>
          <cell r="R306">
            <v>12000</v>
          </cell>
        </row>
        <row r="307">
          <cell r="C307">
            <v>29601</v>
          </cell>
          <cell r="R307">
            <v>13000</v>
          </cell>
        </row>
        <row r="308">
          <cell r="C308">
            <v>29602</v>
          </cell>
          <cell r="R308">
            <v>6000</v>
          </cell>
        </row>
        <row r="309">
          <cell r="C309">
            <v>29901</v>
          </cell>
          <cell r="R309">
            <v>2000</v>
          </cell>
        </row>
        <row r="310">
          <cell r="C310">
            <v>31101</v>
          </cell>
          <cell r="R310">
            <v>13645</v>
          </cell>
        </row>
        <row r="311">
          <cell r="C311">
            <v>31302</v>
          </cell>
          <cell r="R311">
            <v>6000</v>
          </cell>
        </row>
        <row r="312">
          <cell r="C312">
            <v>31401</v>
          </cell>
          <cell r="R312">
            <v>62734.559999999998</v>
          </cell>
        </row>
        <row r="313">
          <cell r="C313">
            <v>31701</v>
          </cell>
          <cell r="R313">
            <v>145687.32</v>
          </cell>
        </row>
        <row r="314">
          <cell r="C314">
            <v>33301</v>
          </cell>
          <cell r="R314">
            <v>60000</v>
          </cell>
        </row>
        <row r="315">
          <cell r="C315">
            <v>33601</v>
          </cell>
          <cell r="R315">
            <v>9000</v>
          </cell>
        </row>
        <row r="316">
          <cell r="C316">
            <v>33902</v>
          </cell>
          <cell r="R316">
            <v>50000</v>
          </cell>
        </row>
        <row r="317">
          <cell r="C317">
            <v>34101</v>
          </cell>
          <cell r="R317">
            <v>2945845.24</v>
          </cell>
        </row>
        <row r="318">
          <cell r="C318">
            <v>34501</v>
          </cell>
          <cell r="R318">
            <v>10000</v>
          </cell>
        </row>
        <row r="319">
          <cell r="C319">
            <v>35501</v>
          </cell>
          <cell r="R319">
            <v>8000</v>
          </cell>
        </row>
        <row r="320">
          <cell r="C320">
            <v>37101</v>
          </cell>
          <cell r="R320">
            <v>10000</v>
          </cell>
        </row>
        <row r="321">
          <cell r="C321">
            <v>37201</v>
          </cell>
          <cell r="R321">
            <v>300</v>
          </cell>
        </row>
        <row r="322">
          <cell r="C322">
            <v>37203</v>
          </cell>
          <cell r="R322">
            <v>1500</v>
          </cell>
        </row>
        <row r="323">
          <cell r="C323">
            <v>37204</v>
          </cell>
          <cell r="R323">
            <v>1000</v>
          </cell>
        </row>
        <row r="324">
          <cell r="C324">
            <v>37501</v>
          </cell>
          <cell r="R324">
            <v>6000</v>
          </cell>
        </row>
        <row r="325">
          <cell r="C325">
            <v>37502</v>
          </cell>
          <cell r="R325">
            <v>12000</v>
          </cell>
        </row>
        <row r="326">
          <cell r="C326">
            <v>37503</v>
          </cell>
          <cell r="R326">
            <v>12000</v>
          </cell>
        </row>
        <row r="327">
          <cell r="C327">
            <v>39101</v>
          </cell>
          <cell r="R327">
            <v>200500</v>
          </cell>
        </row>
        <row r="328">
          <cell r="C328">
            <v>39501</v>
          </cell>
          <cell r="R328">
            <v>31512067.960000001</v>
          </cell>
        </row>
        <row r="329">
          <cell r="C329">
            <v>39502</v>
          </cell>
          <cell r="R329">
            <v>5548432.3600000003</v>
          </cell>
        </row>
        <row r="330">
          <cell r="C330">
            <v>39601</v>
          </cell>
          <cell r="R330">
            <v>120000</v>
          </cell>
        </row>
        <row r="331">
          <cell r="C331">
            <v>39801</v>
          </cell>
          <cell r="R331">
            <v>11760</v>
          </cell>
        </row>
        <row r="332">
          <cell r="C332">
            <v>39802</v>
          </cell>
          <cell r="R332">
            <v>11760</v>
          </cell>
        </row>
        <row r="333">
          <cell r="C333">
            <v>39803</v>
          </cell>
          <cell r="R333">
            <v>78400</v>
          </cell>
        </row>
        <row r="334">
          <cell r="C334">
            <v>39804</v>
          </cell>
          <cell r="R334">
            <v>11760</v>
          </cell>
        </row>
        <row r="335">
          <cell r="C335">
            <v>39902</v>
          </cell>
          <cell r="R335">
            <v>300000</v>
          </cell>
        </row>
        <row r="336">
          <cell r="C336">
            <v>44101</v>
          </cell>
          <cell r="R336">
            <v>20000</v>
          </cell>
        </row>
        <row r="337">
          <cell r="C337">
            <v>51101</v>
          </cell>
          <cell r="R337">
            <v>20000</v>
          </cell>
        </row>
        <row r="338">
          <cell r="C338">
            <v>51501</v>
          </cell>
          <cell r="R338">
            <v>77000</v>
          </cell>
        </row>
        <row r="339">
          <cell r="C339">
            <v>94101</v>
          </cell>
          <cell r="R339">
            <v>260000</v>
          </cell>
        </row>
        <row r="340">
          <cell r="C340">
            <v>99110</v>
          </cell>
          <cell r="R340">
            <v>23669233</v>
          </cell>
        </row>
        <row r="341">
          <cell r="C341">
            <v>11303</v>
          </cell>
          <cell r="R341">
            <v>206500.32</v>
          </cell>
        </row>
        <row r="342">
          <cell r="C342">
            <v>13201</v>
          </cell>
          <cell r="R342">
            <v>3728.52</v>
          </cell>
        </row>
        <row r="343">
          <cell r="C343">
            <v>13203</v>
          </cell>
          <cell r="R343">
            <v>56305.2</v>
          </cell>
        </row>
        <row r="344">
          <cell r="C344">
            <v>13401</v>
          </cell>
          <cell r="R344">
            <v>162042.72</v>
          </cell>
        </row>
        <row r="345">
          <cell r="C345">
            <v>15201</v>
          </cell>
          <cell r="R345">
            <v>1703.64</v>
          </cell>
        </row>
        <row r="346">
          <cell r="C346">
            <v>15403</v>
          </cell>
          <cell r="R346">
            <v>8000</v>
          </cell>
        </row>
        <row r="347">
          <cell r="C347">
            <v>15404</v>
          </cell>
          <cell r="R347">
            <v>10000</v>
          </cell>
        </row>
        <row r="348">
          <cell r="C348">
            <v>15903</v>
          </cell>
          <cell r="R348">
            <v>3000</v>
          </cell>
        </row>
        <row r="349">
          <cell r="C349">
            <v>21101</v>
          </cell>
          <cell r="R349">
            <v>12000</v>
          </cell>
        </row>
        <row r="350">
          <cell r="C350">
            <v>22101</v>
          </cell>
          <cell r="R350">
            <v>6000</v>
          </cell>
        </row>
        <row r="351">
          <cell r="C351">
            <v>25301</v>
          </cell>
          <cell r="R351">
            <v>2000</v>
          </cell>
        </row>
        <row r="352">
          <cell r="C352">
            <v>26101</v>
          </cell>
          <cell r="R352">
            <v>48400</v>
          </cell>
        </row>
        <row r="353">
          <cell r="C353">
            <v>29201</v>
          </cell>
          <cell r="R353">
            <v>500</v>
          </cell>
        </row>
        <row r="354">
          <cell r="C354">
            <v>29401</v>
          </cell>
          <cell r="R354">
            <v>1000</v>
          </cell>
        </row>
        <row r="355">
          <cell r="C355">
            <v>29602</v>
          </cell>
          <cell r="R355">
            <v>6500</v>
          </cell>
        </row>
        <row r="356">
          <cell r="C356">
            <v>31801</v>
          </cell>
          <cell r="R356">
            <v>1000</v>
          </cell>
        </row>
        <row r="357">
          <cell r="C357">
            <v>33601</v>
          </cell>
          <cell r="R357">
            <v>6000</v>
          </cell>
        </row>
        <row r="358">
          <cell r="C358">
            <v>33902</v>
          </cell>
          <cell r="R358">
            <v>20000</v>
          </cell>
        </row>
        <row r="359">
          <cell r="C359">
            <v>37201</v>
          </cell>
          <cell r="R359">
            <v>2400</v>
          </cell>
        </row>
        <row r="360">
          <cell r="C360">
            <v>37204</v>
          </cell>
          <cell r="R360">
            <v>800</v>
          </cell>
        </row>
        <row r="361">
          <cell r="C361">
            <v>37501</v>
          </cell>
          <cell r="R361">
            <v>6000</v>
          </cell>
        </row>
        <row r="362">
          <cell r="C362">
            <v>37502</v>
          </cell>
          <cell r="R362">
            <v>9000</v>
          </cell>
        </row>
        <row r="363">
          <cell r="C363">
            <v>37503</v>
          </cell>
          <cell r="R363">
            <v>9000</v>
          </cell>
        </row>
        <row r="364">
          <cell r="C364">
            <v>39801</v>
          </cell>
          <cell r="R364">
            <v>1537.5</v>
          </cell>
        </row>
        <row r="365">
          <cell r="C365">
            <v>39802</v>
          </cell>
          <cell r="R365">
            <v>1537.5</v>
          </cell>
        </row>
        <row r="366">
          <cell r="C366">
            <v>39803</v>
          </cell>
          <cell r="R366">
            <v>10250</v>
          </cell>
        </row>
        <row r="367">
          <cell r="C367">
            <v>39804</v>
          </cell>
          <cell r="R367">
            <v>1537.5</v>
          </cell>
        </row>
        <row r="368">
          <cell r="C368">
            <v>11301</v>
          </cell>
          <cell r="R368">
            <v>1641867.36</v>
          </cell>
        </row>
        <row r="369">
          <cell r="C369">
            <v>11302</v>
          </cell>
          <cell r="R369">
            <v>1641867.36</v>
          </cell>
        </row>
        <row r="370">
          <cell r="C370">
            <v>11303</v>
          </cell>
          <cell r="R370">
            <v>173755.32</v>
          </cell>
        </row>
        <row r="371">
          <cell r="C371">
            <v>11304</v>
          </cell>
          <cell r="R371">
            <v>1085125.2</v>
          </cell>
        </row>
        <row r="372">
          <cell r="C372">
            <v>12201</v>
          </cell>
          <cell r="R372">
            <v>0</v>
          </cell>
        </row>
        <row r="373">
          <cell r="C373">
            <v>13101</v>
          </cell>
          <cell r="R373">
            <v>86400</v>
          </cell>
        </row>
        <row r="374">
          <cell r="C374">
            <v>13201</v>
          </cell>
          <cell r="R374">
            <v>82019.399999999994</v>
          </cell>
        </row>
        <row r="375">
          <cell r="C375">
            <v>13203</v>
          </cell>
          <cell r="R375">
            <v>1092808.2</v>
          </cell>
        </row>
        <row r="376">
          <cell r="C376">
            <v>13401</v>
          </cell>
          <cell r="R376">
            <v>267086.64</v>
          </cell>
        </row>
        <row r="377">
          <cell r="C377">
            <v>14101</v>
          </cell>
          <cell r="R377">
            <v>156000</v>
          </cell>
        </row>
        <row r="378">
          <cell r="C378">
            <v>14102</v>
          </cell>
          <cell r="R378">
            <v>600000</v>
          </cell>
        </row>
        <row r="379">
          <cell r="C379">
            <v>14103</v>
          </cell>
          <cell r="R379">
            <v>120000</v>
          </cell>
        </row>
        <row r="380">
          <cell r="C380">
            <v>15201</v>
          </cell>
          <cell r="R380">
            <v>39182.04</v>
          </cell>
        </row>
        <row r="381">
          <cell r="C381">
            <v>15401</v>
          </cell>
          <cell r="R381">
            <v>79666.320000000007</v>
          </cell>
        </row>
        <row r="382">
          <cell r="C382">
            <v>15402</v>
          </cell>
          <cell r="R382">
            <v>0</v>
          </cell>
        </row>
        <row r="383">
          <cell r="C383">
            <v>15403</v>
          </cell>
          <cell r="R383">
            <v>6000</v>
          </cell>
        </row>
        <row r="384">
          <cell r="C384">
            <v>15404</v>
          </cell>
          <cell r="R384">
            <v>132000</v>
          </cell>
        </row>
        <row r="385">
          <cell r="C385">
            <v>15405</v>
          </cell>
          <cell r="R385">
            <v>60480</v>
          </cell>
        </row>
        <row r="386">
          <cell r="C386">
            <v>15406</v>
          </cell>
          <cell r="R386">
            <v>8400</v>
          </cell>
        </row>
        <row r="387">
          <cell r="C387">
            <v>15407</v>
          </cell>
          <cell r="R387">
            <v>60480</v>
          </cell>
        </row>
        <row r="388">
          <cell r="C388">
            <v>15902</v>
          </cell>
          <cell r="R388">
            <v>5000</v>
          </cell>
        </row>
        <row r="389">
          <cell r="C389">
            <v>15903</v>
          </cell>
          <cell r="R389">
            <v>72000</v>
          </cell>
        </row>
        <row r="390">
          <cell r="C390">
            <v>15904</v>
          </cell>
          <cell r="R390">
            <v>80000</v>
          </cell>
        </row>
        <row r="391">
          <cell r="C391">
            <v>15905</v>
          </cell>
          <cell r="R391">
            <v>2000</v>
          </cell>
        </row>
        <row r="392">
          <cell r="C392">
            <v>21101</v>
          </cell>
          <cell r="R392">
            <v>90000</v>
          </cell>
        </row>
        <row r="393">
          <cell r="C393">
            <v>21401</v>
          </cell>
          <cell r="R393">
            <v>15000</v>
          </cell>
        </row>
        <row r="394">
          <cell r="C394">
            <v>21402</v>
          </cell>
          <cell r="R394">
            <v>12000</v>
          </cell>
        </row>
        <row r="395">
          <cell r="C395">
            <v>21601</v>
          </cell>
          <cell r="R395">
            <v>500</v>
          </cell>
        </row>
        <row r="396">
          <cell r="C396">
            <v>24601</v>
          </cell>
          <cell r="R396">
            <v>1000</v>
          </cell>
        </row>
        <row r="397">
          <cell r="C397">
            <v>25601</v>
          </cell>
          <cell r="R397">
            <v>1500</v>
          </cell>
        </row>
        <row r="398">
          <cell r="C398">
            <v>26101</v>
          </cell>
          <cell r="R398">
            <v>18150</v>
          </cell>
        </row>
        <row r="399">
          <cell r="C399">
            <v>29201</v>
          </cell>
          <cell r="R399">
            <v>2000</v>
          </cell>
        </row>
        <row r="400">
          <cell r="C400">
            <v>29401</v>
          </cell>
          <cell r="R400">
            <v>8000</v>
          </cell>
        </row>
        <row r="401">
          <cell r="C401">
            <v>31101</v>
          </cell>
          <cell r="R401">
            <v>55943</v>
          </cell>
        </row>
        <row r="402">
          <cell r="C402">
            <v>31401</v>
          </cell>
          <cell r="R402">
            <v>13140</v>
          </cell>
        </row>
        <row r="403">
          <cell r="C403">
            <v>32604</v>
          </cell>
          <cell r="R403">
            <v>810250</v>
          </cell>
        </row>
        <row r="404">
          <cell r="C404">
            <v>34301</v>
          </cell>
          <cell r="R404">
            <v>2280000</v>
          </cell>
        </row>
        <row r="405">
          <cell r="C405">
            <v>37201</v>
          </cell>
          <cell r="R405">
            <v>14400</v>
          </cell>
        </row>
        <row r="406">
          <cell r="C406">
            <v>39801</v>
          </cell>
          <cell r="R406">
            <v>21900</v>
          </cell>
        </row>
        <row r="407">
          <cell r="C407">
            <v>39802</v>
          </cell>
          <cell r="R407">
            <v>21900</v>
          </cell>
        </row>
        <row r="408">
          <cell r="C408">
            <v>39803</v>
          </cell>
          <cell r="R408">
            <v>146000</v>
          </cell>
        </row>
        <row r="409">
          <cell r="C409">
            <v>39804</v>
          </cell>
          <cell r="R409">
            <v>21900</v>
          </cell>
        </row>
        <row r="410">
          <cell r="C410">
            <v>51501</v>
          </cell>
          <cell r="R410">
            <v>45000</v>
          </cell>
        </row>
        <row r="411">
          <cell r="C411">
            <v>11301</v>
          </cell>
          <cell r="R411">
            <v>647455.68000000005</v>
          </cell>
        </row>
        <row r="412">
          <cell r="C412">
            <v>11302</v>
          </cell>
          <cell r="R412">
            <v>647455.68000000005</v>
          </cell>
        </row>
        <row r="413">
          <cell r="C413">
            <v>11303</v>
          </cell>
          <cell r="R413">
            <v>352722.24</v>
          </cell>
        </row>
        <row r="414">
          <cell r="C414">
            <v>11304</v>
          </cell>
          <cell r="R414">
            <v>378744</v>
          </cell>
        </row>
        <row r="415">
          <cell r="C415">
            <v>13101</v>
          </cell>
          <cell r="R415">
            <v>12000</v>
          </cell>
        </row>
        <row r="416">
          <cell r="C416">
            <v>13201</v>
          </cell>
          <cell r="R416">
            <v>36587.4</v>
          </cell>
        </row>
        <row r="417">
          <cell r="C417">
            <v>13203</v>
          </cell>
          <cell r="R417">
            <v>482424</v>
          </cell>
        </row>
        <row r="418">
          <cell r="C418">
            <v>13401</v>
          </cell>
          <cell r="R418">
            <v>166308.48000000001</v>
          </cell>
        </row>
        <row r="419">
          <cell r="C419">
            <v>14101</v>
          </cell>
          <cell r="R419">
            <v>67200</v>
          </cell>
        </row>
        <row r="420">
          <cell r="C420">
            <v>14102</v>
          </cell>
          <cell r="R420">
            <v>236400</v>
          </cell>
        </row>
        <row r="421">
          <cell r="C421">
            <v>14103</v>
          </cell>
          <cell r="R421">
            <v>54000</v>
          </cell>
        </row>
        <row r="422">
          <cell r="C422">
            <v>15201</v>
          </cell>
          <cell r="R422">
            <v>15332.28</v>
          </cell>
        </row>
        <row r="423">
          <cell r="C423">
            <v>15401</v>
          </cell>
          <cell r="R423">
            <v>32039.279999999999</v>
          </cell>
        </row>
        <row r="424">
          <cell r="C424">
            <v>15403</v>
          </cell>
          <cell r="R424">
            <v>11000</v>
          </cell>
        </row>
        <row r="425">
          <cell r="C425">
            <v>15404</v>
          </cell>
          <cell r="R425">
            <v>60000</v>
          </cell>
        </row>
        <row r="426">
          <cell r="C426">
            <v>15405</v>
          </cell>
          <cell r="R426">
            <v>21600</v>
          </cell>
        </row>
        <row r="427">
          <cell r="C427">
            <v>15407</v>
          </cell>
          <cell r="R427">
            <v>21600</v>
          </cell>
        </row>
        <row r="428">
          <cell r="C428">
            <v>15902</v>
          </cell>
          <cell r="R428">
            <v>11000</v>
          </cell>
        </row>
        <row r="429">
          <cell r="C429">
            <v>15903</v>
          </cell>
          <cell r="R429">
            <v>27000</v>
          </cell>
        </row>
        <row r="430">
          <cell r="C430">
            <v>15904</v>
          </cell>
          <cell r="R430">
            <v>25000</v>
          </cell>
        </row>
        <row r="431">
          <cell r="C431">
            <v>15905</v>
          </cell>
          <cell r="R431">
            <v>4000</v>
          </cell>
        </row>
        <row r="432">
          <cell r="C432">
            <v>15906</v>
          </cell>
          <cell r="R432">
            <v>700</v>
          </cell>
        </row>
        <row r="433">
          <cell r="C433">
            <v>21101</v>
          </cell>
          <cell r="R433">
            <v>18000</v>
          </cell>
        </row>
        <row r="434">
          <cell r="C434">
            <v>21401</v>
          </cell>
          <cell r="R434">
            <v>18000</v>
          </cell>
        </row>
        <row r="435">
          <cell r="C435">
            <v>22101</v>
          </cell>
          <cell r="R435">
            <v>500</v>
          </cell>
        </row>
        <row r="436">
          <cell r="C436">
            <v>24601</v>
          </cell>
          <cell r="R436">
            <v>1500</v>
          </cell>
        </row>
        <row r="437">
          <cell r="C437">
            <v>27101</v>
          </cell>
          <cell r="R437">
            <v>6500</v>
          </cell>
        </row>
        <row r="438">
          <cell r="C438">
            <v>29401</v>
          </cell>
          <cell r="R438">
            <v>2500</v>
          </cell>
        </row>
        <row r="439">
          <cell r="C439">
            <v>31101</v>
          </cell>
          <cell r="R439">
            <v>10231</v>
          </cell>
        </row>
        <row r="440">
          <cell r="C440">
            <v>31801</v>
          </cell>
          <cell r="R440">
            <v>2800</v>
          </cell>
        </row>
        <row r="441">
          <cell r="C441">
            <v>37201</v>
          </cell>
          <cell r="R441">
            <v>8400</v>
          </cell>
        </row>
        <row r="442">
          <cell r="C442">
            <v>37502</v>
          </cell>
          <cell r="R442">
            <v>2000</v>
          </cell>
        </row>
        <row r="443">
          <cell r="C443">
            <v>39801</v>
          </cell>
          <cell r="R443">
            <v>10050</v>
          </cell>
        </row>
        <row r="444">
          <cell r="C444">
            <v>39802</v>
          </cell>
          <cell r="R444">
            <v>10050</v>
          </cell>
        </row>
        <row r="445">
          <cell r="C445">
            <v>39803</v>
          </cell>
          <cell r="R445">
            <v>67000</v>
          </cell>
        </row>
        <row r="446">
          <cell r="C446">
            <v>39804</v>
          </cell>
          <cell r="R446">
            <v>10050</v>
          </cell>
        </row>
        <row r="447">
          <cell r="C447">
            <v>11301</v>
          </cell>
          <cell r="R447">
            <v>1716840</v>
          </cell>
        </row>
        <row r="448">
          <cell r="C448">
            <v>11302</v>
          </cell>
          <cell r="R448">
            <v>1716840</v>
          </cell>
        </row>
        <row r="449">
          <cell r="C449">
            <v>11303</v>
          </cell>
          <cell r="R449">
            <v>173755.32</v>
          </cell>
        </row>
        <row r="450">
          <cell r="C450">
            <v>11304</v>
          </cell>
          <cell r="R450">
            <v>426041.04</v>
          </cell>
        </row>
        <row r="451">
          <cell r="C451">
            <v>12201</v>
          </cell>
          <cell r="R451">
            <v>202063.68</v>
          </cell>
        </row>
        <row r="452">
          <cell r="C452">
            <v>13101</v>
          </cell>
          <cell r="R452">
            <v>64800</v>
          </cell>
        </row>
        <row r="453">
          <cell r="C453">
            <v>13201</v>
          </cell>
          <cell r="R453">
            <v>76475.06</v>
          </cell>
        </row>
        <row r="454">
          <cell r="C454">
            <v>13203</v>
          </cell>
          <cell r="R454">
            <v>1039368.36</v>
          </cell>
        </row>
        <row r="455">
          <cell r="C455">
            <v>13401</v>
          </cell>
          <cell r="R455">
            <v>148644</v>
          </cell>
        </row>
        <row r="456">
          <cell r="C456">
            <v>14101</v>
          </cell>
          <cell r="R456">
            <v>163200</v>
          </cell>
        </row>
        <row r="457">
          <cell r="C457">
            <v>14102</v>
          </cell>
          <cell r="R457">
            <v>624000</v>
          </cell>
        </row>
        <row r="458">
          <cell r="C458">
            <v>14103</v>
          </cell>
          <cell r="R458">
            <v>108000</v>
          </cell>
        </row>
        <row r="459">
          <cell r="C459">
            <v>15201</v>
          </cell>
          <cell r="R459">
            <v>27256.92</v>
          </cell>
        </row>
        <row r="460">
          <cell r="C460">
            <v>15401</v>
          </cell>
          <cell r="R460">
            <v>84548.64</v>
          </cell>
        </row>
        <row r="461">
          <cell r="C461">
            <v>15403</v>
          </cell>
          <cell r="R461">
            <v>18000</v>
          </cell>
        </row>
        <row r="462">
          <cell r="C462">
            <v>15404</v>
          </cell>
          <cell r="R462">
            <v>142000</v>
          </cell>
        </row>
        <row r="463">
          <cell r="C463">
            <v>15405</v>
          </cell>
          <cell r="R463">
            <v>47520</v>
          </cell>
        </row>
        <row r="464">
          <cell r="C464">
            <v>15407</v>
          </cell>
          <cell r="R464">
            <v>47520</v>
          </cell>
        </row>
        <row r="465">
          <cell r="C465">
            <v>15902</v>
          </cell>
          <cell r="R465">
            <v>5000</v>
          </cell>
        </row>
        <row r="466">
          <cell r="C466">
            <v>15903</v>
          </cell>
          <cell r="R466">
            <v>51000</v>
          </cell>
        </row>
        <row r="467">
          <cell r="C467">
            <v>15904</v>
          </cell>
          <cell r="R467">
            <v>25000</v>
          </cell>
        </row>
        <row r="468">
          <cell r="C468">
            <v>15905</v>
          </cell>
          <cell r="R468">
            <v>14000</v>
          </cell>
        </row>
        <row r="469">
          <cell r="C469">
            <v>15906</v>
          </cell>
          <cell r="R469">
            <v>1400</v>
          </cell>
        </row>
        <row r="470">
          <cell r="C470">
            <v>21101</v>
          </cell>
          <cell r="R470">
            <v>54000</v>
          </cell>
        </row>
        <row r="471">
          <cell r="C471">
            <v>21102</v>
          </cell>
          <cell r="R471">
            <v>10000</v>
          </cell>
        </row>
        <row r="472">
          <cell r="C472">
            <v>21201</v>
          </cell>
          <cell r="R472">
            <v>1000</v>
          </cell>
        </row>
        <row r="473">
          <cell r="C473">
            <v>21401</v>
          </cell>
          <cell r="R473">
            <v>12000</v>
          </cell>
        </row>
        <row r="474">
          <cell r="C474">
            <v>22101</v>
          </cell>
          <cell r="R474">
            <v>3000</v>
          </cell>
        </row>
        <row r="475">
          <cell r="C475">
            <v>24601</v>
          </cell>
          <cell r="R475">
            <v>500</v>
          </cell>
        </row>
        <row r="476">
          <cell r="C476">
            <v>29401</v>
          </cell>
          <cell r="R476">
            <v>3000</v>
          </cell>
        </row>
        <row r="477">
          <cell r="C477">
            <v>31101</v>
          </cell>
          <cell r="R477">
            <v>23884</v>
          </cell>
        </row>
        <row r="478">
          <cell r="C478">
            <v>33601</v>
          </cell>
          <cell r="R478">
            <v>6000</v>
          </cell>
        </row>
        <row r="479">
          <cell r="C479">
            <v>37203</v>
          </cell>
          <cell r="R479">
            <v>3500</v>
          </cell>
        </row>
        <row r="480">
          <cell r="C480">
            <v>37502</v>
          </cell>
          <cell r="R480">
            <v>5800</v>
          </cell>
        </row>
        <row r="481">
          <cell r="C481">
            <v>39801</v>
          </cell>
          <cell r="R481">
            <v>17956</v>
          </cell>
        </row>
        <row r="482">
          <cell r="C482">
            <v>39802</v>
          </cell>
          <cell r="R482">
            <v>17956</v>
          </cell>
        </row>
        <row r="483">
          <cell r="C483">
            <v>39803</v>
          </cell>
          <cell r="R483">
            <v>131040</v>
          </cell>
        </row>
        <row r="484">
          <cell r="C484">
            <v>39804</v>
          </cell>
          <cell r="R484">
            <v>17956</v>
          </cell>
        </row>
        <row r="485">
          <cell r="C485">
            <v>51501</v>
          </cell>
          <cell r="R485">
            <v>70000</v>
          </cell>
        </row>
        <row r="486">
          <cell r="C486">
            <v>56401</v>
          </cell>
          <cell r="R486">
            <v>8000</v>
          </cell>
        </row>
        <row r="487">
          <cell r="C487">
            <v>11301</v>
          </cell>
          <cell r="R487">
            <v>96752.4</v>
          </cell>
        </row>
        <row r="488">
          <cell r="C488">
            <v>11302</v>
          </cell>
          <cell r="R488">
            <v>96752.4</v>
          </cell>
        </row>
        <row r="489">
          <cell r="C489">
            <v>11303</v>
          </cell>
          <cell r="R489">
            <v>173755.32</v>
          </cell>
        </row>
        <row r="490">
          <cell r="C490">
            <v>13201</v>
          </cell>
          <cell r="R490">
            <v>6631.09</v>
          </cell>
        </row>
        <row r="491">
          <cell r="C491">
            <v>13203</v>
          </cell>
          <cell r="R491">
            <v>89459.28</v>
          </cell>
        </row>
        <row r="492">
          <cell r="C492">
            <v>13401</v>
          </cell>
          <cell r="R492">
            <v>77560.800000000003</v>
          </cell>
        </row>
        <row r="493">
          <cell r="C493">
            <v>14101</v>
          </cell>
          <cell r="R493">
            <v>12000</v>
          </cell>
        </row>
        <row r="494">
          <cell r="C494">
            <v>14102</v>
          </cell>
          <cell r="R494">
            <v>35400</v>
          </cell>
        </row>
        <row r="495">
          <cell r="C495">
            <v>14103</v>
          </cell>
          <cell r="R495">
            <v>20400</v>
          </cell>
        </row>
        <row r="496">
          <cell r="C496">
            <v>15201</v>
          </cell>
          <cell r="R496">
            <v>3407.16</v>
          </cell>
        </row>
        <row r="497">
          <cell r="C497">
            <v>15401</v>
          </cell>
          <cell r="R497">
            <v>4837.68</v>
          </cell>
        </row>
        <row r="498">
          <cell r="C498">
            <v>15403</v>
          </cell>
          <cell r="R498">
            <v>5000</v>
          </cell>
        </row>
        <row r="499">
          <cell r="C499">
            <v>15404</v>
          </cell>
          <cell r="R499">
            <v>4000</v>
          </cell>
        </row>
        <row r="500">
          <cell r="C500">
            <v>15405</v>
          </cell>
          <cell r="R500">
            <v>4320</v>
          </cell>
        </row>
        <row r="501">
          <cell r="C501">
            <v>15407</v>
          </cell>
          <cell r="R501">
            <v>4320</v>
          </cell>
        </row>
        <row r="502">
          <cell r="C502">
            <v>15903</v>
          </cell>
          <cell r="R502">
            <v>6000</v>
          </cell>
        </row>
        <row r="503">
          <cell r="C503">
            <v>15905</v>
          </cell>
          <cell r="R503">
            <v>2000</v>
          </cell>
        </row>
        <row r="504">
          <cell r="C504">
            <v>39801</v>
          </cell>
          <cell r="R504">
            <v>2205</v>
          </cell>
        </row>
        <row r="505">
          <cell r="C505">
            <v>39802</v>
          </cell>
          <cell r="R505">
            <v>2205</v>
          </cell>
        </row>
        <row r="506">
          <cell r="C506">
            <v>39803</v>
          </cell>
          <cell r="R506">
            <v>14700</v>
          </cell>
        </row>
        <row r="507">
          <cell r="C507">
            <v>39804</v>
          </cell>
          <cell r="R507">
            <v>2205</v>
          </cell>
        </row>
        <row r="508">
          <cell r="C508">
            <v>11303</v>
          </cell>
          <cell r="R508">
            <v>173755.32</v>
          </cell>
        </row>
        <row r="509">
          <cell r="C509">
            <v>11304</v>
          </cell>
          <cell r="R509">
            <v>603349.31999999995</v>
          </cell>
        </row>
        <row r="510">
          <cell r="C510">
            <v>13201</v>
          </cell>
          <cell r="R510">
            <v>14031.12</v>
          </cell>
        </row>
        <row r="511">
          <cell r="C511">
            <v>13203</v>
          </cell>
          <cell r="R511">
            <v>145971.12</v>
          </cell>
        </row>
        <row r="512">
          <cell r="C512">
            <v>13401</v>
          </cell>
          <cell r="R512">
            <v>123492.96</v>
          </cell>
        </row>
        <row r="513">
          <cell r="C513">
            <v>14103</v>
          </cell>
          <cell r="R513">
            <v>54000</v>
          </cell>
        </row>
        <row r="514">
          <cell r="C514">
            <v>15201</v>
          </cell>
          <cell r="R514">
            <v>8518.2000000000007</v>
          </cell>
        </row>
        <row r="515">
          <cell r="C515">
            <v>15402</v>
          </cell>
          <cell r="R515">
            <v>0</v>
          </cell>
        </row>
        <row r="516">
          <cell r="C516">
            <v>15403</v>
          </cell>
          <cell r="R516">
            <v>5000</v>
          </cell>
        </row>
        <row r="517">
          <cell r="C517">
            <v>15404</v>
          </cell>
          <cell r="R517">
            <v>7000</v>
          </cell>
        </row>
        <row r="518">
          <cell r="C518">
            <v>15903</v>
          </cell>
          <cell r="R518">
            <v>15000</v>
          </cell>
        </row>
        <row r="519">
          <cell r="C519">
            <v>15904</v>
          </cell>
          <cell r="R519">
            <v>20000</v>
          </cell>
        </row>
        <row r="520">
          <cell r="C520">
            <v>21101</v>
          </cell>
          <cell r="R520">
            <v>13000</v>
          </cell>
        </row>
        <row r="521">
          <cell r="C521">
            <v>21102</v>
          </cell>
          <cell r="R521">
            <v>7700</v>
          </cell>
        </row>
        <row r="522">
          <cell r="C522">
            <v>21401</v>
          </cell>
          <cell r="R522">
            <v>7500</v>
          </cell>
        </row>
        <row r="523">
          <cell r="C523">
            <v>21402</v>
          </cell>
          <cell r="R523">
            <v>3000</v>
          </cell>
        </row>
        <row r="524">
          <cell r="C524">
            <v>22101</v>
          </cell>
          <cell r="R524">
            <v>1200</v>
          </cell>
        </row>
        <row r="525">
          <cell r="C525">
            <v>24601</v>
          </cell>
          <cell r="R525">
            <v>150</v>
          </cell>
        </row>
        <row r="526">
          <cell r="C526">
            <v>27101</v>
          </cell>
          <cell r="R526">
            <v>4000</v>
          </cell>
        </row>
        <row r="527">
          <cell r="C527">
            <v>29401</v>
          </cell>
          <cell r="R527">
            <v>1500</v>
          </cell>
        </row>
        <row r="528">
          <cell r="C528">
            <v>31101</v>
          </cell>
          <cell r="R528">
            <v>5111</v>
          </cell>
        </row>
        <row r="529">
          <cell r="C529">
            <v>37201</v>
          </cell>
          <cell r="R529">
            <v>1000</v>
          </cell>
        </row>
        <row r="530">
          <cell r="C530">
            <v>39801</v>
          </cell>
          <cell r="R530">
            <v>2280</v>
          </cell>
        </row>
        <row r="531">
          <cell r="C531">
            <v>39802</v>
          </cell>
          <cell r="R531">
            <v>2280</v>
          </cell>
        </row>
        <row r="532">
          <cell r="C532">
            <v>39803</v>
          </cell>
          <cell r="R532">
            <v>15200</v>
          </cell>
        </row>
        <row r="533">
          <cell r="C533">
            <v>39804</v>
          </cell>
          <cell r="R533">
            <v>2280</v>
          </cell>
        </row>
        <row r="534">
          <cell r="C534">
            <v>51501</v>
          </cell>
          <cell r="R534">
            <v>13000</v>
          </cell>
        </row>
        <row r="535">
          <cell r="C535">
            <v>11301</v>
          </cell>
          <cell r="R535">
            <v>668783.4</v>
          </cell>
        </row>
        <row r="536">
          <cell r="C536">
            <v>11302</v>
          </cell>
          <cell r="R536">
            <v>668783.4</v>
          </cell>
        </row>
        <row r="537">
          <cell r="C537">
            <v>11303</v>
          </cell>
          <cell r="R537">
            <v>247800.36</v>
          </cell>
        </row>
        <row r="538">
          <cell r="C538">
            <v>11304</v>
          </cell>
          <cell r="R538">
            <v>368448.96</v>
          </cell>
        </row>
        <row r="539">
          <cell r="C539">
            <v>13101</v>
          </cell>
          <cell r="R539">
            <v>33600</v>
          </cell>
        </row>
        <row r="540">
          <cell r="C540">
            <v>13201</v>
          </cell>
          <cell r="R540">
            <v>35277.24</v>
          </cell>
        </row>
        <row r="541">
          <cell r="C541">
            <v>13203</v>
          </cell>
          <cell r="R541">
            <v>484252.68</v>
          </cell>
        </row>
        <row r="542">
          <cell r="C542">
            <v>13401</v>
          </cell>
          <cell r="R542">
            <v>218517.84</v>
          </cell>
        </row>
        <row r="543">
          <cell r="C543">
            <v>14101</v>
          </cell>
          <cell r="R543">
            <v>67200</v>
          </cell>
        </row>
        <row r="544">
          <cell r="C544">
            <v>14102</v>
          </cell>
          <cell r="R544">
            <v>246000</v>
          </cell>
        </row>
        <row r="545">
          <cell r="C545">
            <v>14103</v>
          </cell>
          <cell r="R545">
            <v>45600</v>
          </cell>
        </row>
        <row r="546">
          <cell r="C546">
            <v>15201</v>
          </cell>
          <cell r="R546">
            <v>15332.16</v>
          </cell>
        </row>
        <row r="547">
          <cell r="C547">
            <v>15401</v>
          </cell>
          <cell r="R547">
            <v>33051.839999999997</v>
          </cell>
        </row>
        <row r="548">
          <cell r="C548">
            <v>15403</v>
          </cell>
          <cell r="R548">
            <v>10000</v>
          </cell>
        </row>
        <row r="549">
          <cell r="C549">
            <v>15404</v>
          </cell>
          <cell r="R549">
            <v>64000</v>
          </cell>
        </row>
        <row r="550">
          <cell r="C550">
            <v>15405</v>
          </cell>
          <cell r="R550">
            <v>21600</v>
          </cell>
        </row>
        <row r="551">
          <cell r="C551">
            <v>15407</v>
          </cell>
          <cell r="R551">
            <v>21600</v>
          </cell>
        </row>
        <row r="552">
          <cell r="C552">
            <v>15903</v>
          </cell>
          <cell r="R552">
            <v>27000</v>
          </cell>
        </row>
        <row r="553">
          <cell r="C553">
            <v>15904</v>
          </cell>
          <cell r="R553">
            <v>30000</v>
          </cell>
        </row>
        <row r="554">
          <cell r="C554">
            <v>15905</v>
          </cell>
          <cell r="R554">
            <v>2000</v>
          </cell>
        </row>
        <row r="555">
          <cell r="C555">
            <v>15906</v>
          </cell>
          <cell r="R555">
            <v>700</v>
          </cell>
        </row>
        <row r="556">
          <cell r="C556">
            <v>17101</v>
          </cell>
          <cell r="R556">
            <v>187920</v>
          </cell>
        </row>
        <row r="557">
          <cell r="C557">
            <v>21101</v>
          </cell>
          <cell r="R557">
            <v>13000</v>
          </cell>
        </row>
        <row r="558">
          <cell r="C558">
            <v>21401</v>
          </cell>
          <cell r="R558">
            <v>12000</v>
          </cell>
        </row>
        <row r="559">
          <cell r="C559">
            <v>26101</v>
          </cell>
          <cell r="R559">
            <v>54000</v>
          </cell>
        </row>
        <row r="560">
          <cell r="C560">
            <v>29401</v>
          </cell>
          <cell r="R560">
            <v>8000</v>
          </cell>
        </row>
        <row r="561">
          <cell r="C561">
            <v>29601</v>
          </cell>
          <cell r="R561">
            <v>10000</v>
          </cell>
        </row>
        <row r="562">
          <cell r="C562">
            <v>29602</v>
          </cell>
          <cell r="R562">
            <v>6000</v>
          </cell>
        </row>
        <row r="563">
          <cell r="C563">
            <v>31101</v>
          </cell>
          <cell r="R563">
            <v>22176</v>
          </cell>
        </row>
        <row r="564">
          <cell r="C564">
            <v>31401</v>
          </cell>
          <cell r="R564">
            <v>62928</v>
          </cell>
        </row>
        <row r="565">
          <cell r="C565">
            <v>31701</v>
          </cell>
          <cell r="R565">
            <v>145687.32</v>
          </cell>
        </row>
        <row r="566">
          <cell r="C566">
            <v>33601</v>
          </cell>
          <cell r="R566">
            <v>34500</v>
          </cell>
        </row>
        <row r="567">
          <cell r="C567">
            <v>35501</v>
          </cell>
          <cell r="R567">
            <v>10000</v>
          </cell>
        </row>
        <row r="568">
          <cell r="C568">
            <v>36202</v>
          </cell>
          <cell r="R568">
            <v>150000</v>
          </cell>
        </row>
        <row r="569">
          <cell r="C569">
            <v>37203</v>
          </cell>
          <cell r="R569">
            <v>6000</v>
          </cell>
        </row>
        <row r="570">
          <cell r="C570">
            <v>37501</v>
          </cell>
          <cell r="R570">
            <v>6000</v>
          </cell>
        </row>
        <row r="571">
          <cell r="C571">
            <v>39801</v>
          </cell>
          <cell r="R571">
            <v>11850</v>
          </cell>
        </row>
        <row r="572">
          <cell r="C572">
            <v>39802</v>
          </cell>
          <cell r="R572">
            <v>11850</v>
          </cell>
        </row>
        <row r="573">
          <cell r="C573">
            <v>39803</v>
          </cell>
          <cell r="R573">
            <v>79000</v>
          </cell>
        </row>
        <row r="574">
          <cell r="C574">
            <v>39804</v>
          </cell>
          <cell r="R574">
            <v>11850</v>
          </cell>
        </row>
        <row r="575">
          <cell r="C575">
            <v>51101</v>
          </cell>
          <cell r="R575">
            <v>20000</v>
          </cell>
        </row>
        <row r="576">
          <cell r="C576">
            <v>51501</v>
          </cell>
          <cell r="R576">
            <v>20000</v>
          </cell>
        </row>
        <row r="577">
          <cell r="C577">
            <v>56401</v>
          </cell>
          <cell r="R577">
            <v>16000</v>
          </cell>
        </row>
        <row r="578">
          <cell r="C578">
            <v>11301</v>
          </cell>
          <cell r="R578">
            <v>2501751.48</v>
          </cell>
        </row>
        <row r="579">
          <cell r="C579">
            <v>11302</v>
          </cell>
          <cell r="R579">
            <v>2501751.48</v>
          </cell>
        </row>
        <row r="580">
          <cell r="C580">
            <v>11303</v>
          </cell>
          <cell r="R580">
            <v>0</v>
          </cell>
        </row>
        <row r="581">
          <cell r="C581">
            <v>11304</v>
          </cell>
          <cell r="R581">
            <v>1490681.04</v>
          </cell>
        </row>
        <row r="582">
          <cell r="C582">
            <v>12201</v>
          </cell>
          <cell r="R582">
            <v>199162.08</v>
          </cell>
        </row>
        <row r="583">
          <cell r="C583">
            <v>13101</v>
          </cell>
          <cell r="R583">
            <v>168000</v>
          </cell>
        </row>
        <row r="584">
          <cell r="C584">
            <v>13201</v>
          </cell>
          <cell r="R584">
            <v>120850.12</v>
          </cell>
        </row>
        <row r="585">
          <cell r="C585">
            <v>13203</v>
          </cell>
          <cell r="R585">
            <v>1585412.52</v>
          </cell>
        </row>
        <row r="586">
          <cell r="C586">
            <v>13401</v>
          </cell>
          <cell r="R586">
            <v>191189.28</v>
          </cell>
        </row>
        <row r="587">
          <cell r="C587">
            <v>14101</v>
          </cell>
          <cell r="R587">
            <v>240000</v>
          </cell>
        </row>
        <row r="588">
          <cell r="C588">
            <v>14102</v>
          </cell>
          <cell r="R588">
            <v>912000</v>
          </cell>
        </row>
        <row r="589">
          <cell r="C589">
            <v>14103</v>
          </cell>
          <cell r="R589">
            <v>342000</v>
          </cell>
        </row>
        <row r="590">
          <cell r="C590">
            <v>15201</v>
          </cell>
          <cell r="R590">
            <v>66439.56</v>
          </cell>
        </row>
        <row r="591">
          <cell r="C591">
            <v>15401</v>
          </cell>
          <cell r="R591">
            <v>123563.76</v>
          </cell>
        </row>
        <row r="592">
          <cell r="C592">
            <v>15404</v>
          </cell>
          <cell r="R592">
            <v>206000</v>
          </cell>
        </row>
        <row r="593">
          <cell r="C593">
            <v>15405</v>
          </cell>
          <cell r="R593">
            <v>91151.76</v>
          </cell>
        </row>
        <row r="594">
          <cell r="C594">
            <v>15407</v>
          </cell>
          <cell r="R594">
            <v>90720</v>
          </cell>
        </row>
        <row r="595">
          <cell r="C595">
            <v>15902</v>
          </cell>
          <cell r="R595">
            <v>21000</v>
          </cell>
        </row>
        <row r="596">
          <cell r="C596">
            <v>15903</v>
          </cell>
          <cell r="R596">
            <v>117000</v>
          </cell>
        </row>
        <row r="597">
          <cell r="C597">
            <v>15904</v>
          </cell>
          <cell r="R597">
            <v>25000</v>
          </cell>
        </row>
        <row r="598">
          <cell r="C598">
            <v>15905</v>
          </cell>
          <cell r="R598">
            <v>50000</v>
          </cell>
        </row>
        <row r="599">
          <cell r="C599">
            <v>15906</v>
          </cell>
          <cell r="R599">
            <v>700</v>
          </cell>
        </row>
        <row r="600">
          <cell r="C600">
            <v>21101</v>
          </cell>
          <cell r="R600">
            <v>12000</v>
          </cell>
        </row>
        <row r="601">
          <cell r="C601">
            <v>21401</v>
          </cell>
          <cell r="R601">
            <v>33000</v>
          </cell>
        </row>
        <row r="602">
          <cell r="C602">
            <v>26101</v>
          </cell>
          <cell r="R602">
            <v>263990.46000000002</v>
          </cell>
        </row>
        <row r="603">
          <cell r="C603">
            <v>31101</v>
          </cell>
          <cell r="R603">
            <v>42655</v>
          </cell>
        </row>
        <row r="604">
          <cell r="C604">
            <v>39801</v>
          </cell>
          <cell r="R604">
            <v>31200</v>
          </cell>
        </row>
        <row r="605">
          <cell r="C605">
            <v>39802</v>
          </cell>
          <cell r="R605">
            <v>31200</v>
          </cell>
        </row>
        <row r="606">
          <cell r="C606">
            <v>39803</v>
          </cell>
          <cell r="R606">
            <v>208000</v>
          </cell>
        </row>
        <row r="607">
          <cell r="C607">
            <v>39804</v>
          </cell>
          <cell r="R607">
            <v>31200</v>
          </cell>
        </row>
        <row r="608">
          <cell r="C608">
            <v>51101</v>
          </cell>
          <cell r="R608">
            <v>7000</v>
          </cell>
        </row>
        <row r="609">
          <cell r="C609">
            <v>51501</v>
          </cell>
          <cell r="R609">
            <v>14000</v>
          </cell>
        </row>
        <row r="610">
          <cell r="C610">
            <v>11301</v>
          </cell>
          <cell r="R610">
            <v>984528.84</v>
          </cell>
        </row>
        <row r="611">
          <cell r="C611">
            <v>11302</v>
          </cell>
          <cell r="R611">
            <v>984528.84</v>
          </cell>
        </row>
        <row r="612">
          <cell r="C612">
            <v>11303</v>
          </cell>
          <cell r="R612">
            <v>0</v>
          </cell>
        </row>
        <row r="613">
          <cell r="C613">
            <v>11304</v>
          </cell>
          <cell r="R613">
            <v>1048301.28</v>
          </cell>
        </row>
        <row r="614">
          <cell r="C614">
            <v>12201</v>
          </cell>
          <cell r="R614">
            <v>331639.8</v>
          </cell>
        </row>
        <row r="615">
          <cell r="C615">
            <v>13101</v>
          </cell>
          <cell r="R615">
            <v>52800</v>
          </cell>
        </row>
        <row r="616">
          <cell r="C616">
            <v>13201</v>
          </cell>
          <cell r="R616">
            <v>60468</v>
          </cell>
        </row>
        <row r="617">
          <cell r="C617">
            <v>13203</v>
          </cell>
          <cell r="R617">
            <v>721965.96</v>
          </cell>
        </row>
        <row r="618">
          <cell r="C618">
            <v>13401</v>
          </cell>
          <cell r="R618">
            <v>94170.240000000005</v>
          </cell>
        </row>
        <row r="619">
          <cell r="C619">
            <v>14101</v>
          </cell>
          <cell r="R619">
            <v>96000</v>
          </cell>
        </row>
        <row r="620">
          <cell r="C620">
            <v>14102</v>
          </cell>
          <cell r="R620">
            <v>360000</v>
          </cell>
        </row>
        <row r="621">
          <cell r="C621">
            <v>14103</v>
          </cell>
          <cell r="R621">
            <v>192000</v>
          </cell>
        </row>
        <row r="622">
          <cell r="C622">
            <v>15201</v>
          </cell>
          <cell r="R622">
            <v>37479</v>
          </cell>
        </row>
        <row r="623">
          <cell r="C623">
            <v>15401</v>
          </cell>
          <cell r="R623">
            <v>48516</v>
          </cell>
        </row>
        <row r="624">
          <cell r="C624">
            <v>15404</v>
          </cell>
          <cell r="R624">
            <v>84000</v>
          </cell>
        </row>
        <row r="625">
          <cell r="C625">
            <v>15405</v>
          </cell>
          <cell r="R625">
            <v>34560</v>
          </cell>
        </row>
        <row r="626">
          <cell r="C626">
            <v>15407</v>
          </cell>
          <cell r="R626">
            <v>38880</v>
          </cell>
        </row>
        <row r="627">
          <cell r="C627">
            <v>15902</v>
          </cell>
          <cell r="R627">
            <v>10000</v>
          </cell>
        </row>
        <row r="628">
          <cell r="C628">
            <v>15903</v>
          </cell>
          <cell r="R628">
            <v>66000</v>
          </cell>
        </row>
        <row r="629">
          <cell r="C629">
            <v>15904</v>
          </cell>
          <cell r="R629">
            <v>45000</v>
          </cell>
        </row>
        <row r="630">
          <cell r="C630">
            <v>15905</v>
          </cell>
          <cell r="R630">
            <v>16000</v>
          </cell>
        </row>
        <row r="631">
          <cell r="C631">
            <v>21101</v>
          </cell>
          <cell r="R631">
            <v>24000</v>
          </cell>
        </row>
        <row r="632">
          <cell r="C632">
            <v>21401</v>
          </cell>
          <cell r="R632">
            <v>12000</v>
          </cell>
        </row>
        <row r="633">
          <cell r="C633">
            <v>25301</v>
          </cell>
          <cell r="R633">
            <v>2000</v>
          </cell>
        </row>
        <row r="634">
          <cell r="C634">
            <v>26101</v>
          </cell>
          <cell r="R634">
            <v>148000</v>
          </cell>
        </row>
        <row r="635">
          <cell r="C635">
            <v>27101</v>
          </cell>
          <cell r="R635">
            <v>6000</v>
          </cell>
        </row>
        <row r="636">
          <cell r="C636">
            <v>29101</v>
          </cell>
          <cell r="R636">
            <v>10000</v>
          </cell>
        </row>
        <row r="637">
          <cell r="C637">
            <v>29401</v>
          </cell>
          <cell r="R637">
            <v>12000</v>
          </cell>
        </row>
        <row r="638">
          <cell r="C638">
            <v>29601</v>
          </cell>
          <cell r="R638">
            <v>21000</v>
          </cell>
        </row>
        <row r="639">
          <cell r="C639">
            <v>29602</v>
          </cell>
          <cell r="R639">
            <v>20000</v>
          </cell>
        </row>
        <row r="640">
          <cell r="C640">
            <v>31101</v>
          </cell>
          <cell r="R640">
            <v>115245</v>
          </cell>
        </row>
        <row r="641">
          <cell r="C641">
            <v>31401</v>
          </cell>
          <cell r="R641">
            <v>33675.29</v>
          </cell>
        </row>
        <row r="642">
          <cell r="C642">
            <v>32201</v>
          </cell>
          <cell r="R642">
            <v>180000</v>
          </cell>
        </row>
        <row r="643">
          <cell r="C643">
            <v>35501</v>
          </cell>
          <cell r="R643">
            <v>20000</v>
          </cell>
        </row>
        <row r="644">
          <cell r="C644">
            <v>37201</v>
          </cell>
          <cell r="R644">
            <v>101400</v>
          </cell>
        </row>
        <row r="645">
          <cell r="C645">
            <v>39801</v>
          </cell>
          <cell r="R645">
            <v>17850</v>
          </cell>
        </row>
        <row r="646">
          <cell r="C646">
            <v>39802</v>
          </cell>
          <cell r="R646">
            <v>17850</v>
          </cell>
        </row>
        <row r="647">
          <cell r="C647">
            <v>39803</v>
          </cell>
          <cell r="R647">
            <v>119000</v>
          </cell>
        </row>
        <row r="648">
          <cell r="C648">
            <v>39804</v>
          </cell>
          <cell r="R648">
            <v>17850</v>
          </cell>
        </row>
        <row r="649">
          <cell r="C649">
            <v>51101</v>
          </cell>
          <cell r="R649">
            <v>14000</v>
          </cell>
        </row>
        <row r="650">
          <cell r="C650">
            <v>51501</v>
          </cell>
          <cell r="R650">
            <v>36000</v>
          </cell>
        </row>
        <row r="651">
          <cell r="C651">
            <v>52301</v>
          </cell>
          <cell r="R651">
            <v>7200</v>
          </cell>
        </row>
        <row r="652">
          <cell r="C652">
            <v>54101</v>
          </cell>
          <cell r="R652">
            <v>293450</v>
          </cell>
        </row>
        <row r="653">
          <cell r="C653">
            <v>56401</v>
          </cell>
          <cell r="R653">
            <v>18000</v>
          </cell>
        </row>
        <row r="654">
          <cell r="C654">
            <v>11301</v>
          </cell>
          <cell r="R654">
            <v>4831423.8</v>
          </cell>
        </row>
        <row r="655">
          <cell r="C655">
            <v>11302</v>
          </cell>
          <cell r="R655">
            <v>4831423.8</v>
          </cell>
        </row>
        <row r="656">
          <cell r="C656">
            <v>11303</v>
          </cell>
          <cell r="R656">
            <v>178966.92</v>
          </cell>
        </row>
        <row r="657">
          <cell r="C657">
            <v>11304</v>
          </cell>
          <cell r="R657">
            <v>626701.68000000005</v>
          </cell>
        </row>
        <row r="658">
          <cell r="C658">
            <v>12201</v>
          </cell>
          <cell r="R658">
            <v>115382.64</v>
          </cell>
        </row>
        <row r="659">
          <cell r="C659">
            <v>13101</v>
          </cell>
          <cell r="R659">
            <v>494400</v>
          </cell>
        </row>
        <row r="660">
          <cell r="C660">
            <v>13201</v>
          </cell>
          <cell r="R660">
            <v>191098.2</v>
          </cell>
        </row>
        <row r="661">
          <cell r="C661">
            <v>13202</v>
          </cell>
          <cell r="R661">
            <v>0</v>
          </cell>
        </row>
        <row r="662">
          <cell r="C662">
            <v>13203</v>
          </cell>
          <cell r="R662">
            <v>2703175.32</v>
          </cell>
        </row>
        <row r="663">
          <cell r="C663">
            <v>13401</v>
          </cell>
          <cell r="R663">
            <v>189049.68</v>
          </cell>
        </row>
        <row r="664">
          <cell r="C664">
            <v>14101</v>
          </cell>
          <cell r="R664">
            <v>444000</v>
          </cell>
        </row>
        <row r="665">
          <cell r="C665">
            <v>14102</v>
          </cell>
          <cell r="R665">
            <v>1752000</v>
          </cell>
        </row>
        <row r="666">
          <cell r="C666">
            <v>14103</v>
          </cell>
          <cell r="R666">
            <v>78000</v>
          </cell>
        </row>
        <row r="667">
          <cell r="C667">
            <v>15201</v>
          </cell>
          <cell r="R667">
            <v>105619.44</v>
          </cell>
        </row>
        <row r="668">
          <cell r="C668">
            <v>15401</v>
          </cell>
          <cell r="R668">
            <v>239765.76000000001</v>
          </cell>
        </row>
        <row r="669">
          <cell r="C669">
            <v>15403</v>
          </cell>
          <cell r="R669">
            <v>5000</v>
          </cell>
        </row>
        <row r="670">
          <cell r="C670">
            <v>15404</v>
          </cell>
          <cell r="R670">
            <v>340000</v>
          </cell>
        </row>
        <row r="671">
          <cell r="C671">
            <v>15405</v>
          </cell>
          <cell r="R671">
            <v>229206.48</v>
          </cell>
        </row>
        <row r="672">
          <cell r="C672">
            <v>15406</v>
          </cell>
          <cell r="R672">
            <v>0</v>
          </cell>
        </row>
        <row r="673">
          <cell r="C673">
            <v>15407</v>
          </cell>
          <cell r="R673">
            <v>228960</v>
          </cell>
        </row>
        <row r="674">
          <cell r="C674">
            <v>15902</v>
          </cell>
          <cell r="R674">
            <v>23000</v>
          </cell>
        </row>
        <row r="675">
          <cell r="C675">
            <v>15903</v>
          </cell>
          <cell r="R675">
            <v>186000</v>
          </cell>
        </row>
        <row r="676">
          <cell r="C676">
            <v>15904</v>
          </cell>
          <cell r="R676">
            <v>90000</v>
          </cell>
        </row>
        <row r="677">
          <cell r="C677">
            <v>15905</v>
          </cell>
          <cell r="R677">
            <v>70000</v>
          </cell>
        </row>
        <row r="678">
          <cell r="C678">
            <v>15906</v>
          </cell>
          <cell r="R678">
            <v>3500</v>
          </cell>
        </row>
        <row r="679">
          <cell r="C679">
            <v>21101</v>
          </cell>
          <cell r="R679">
            <v>30000</v>
          </cell>
        </row>
        <row r="680">
          <cell r="C680">
            <v>21401</v>
          </cell>
          <cell r="R680">
            <v>12000</v>
          </cell>
        </row>
        <row r="681">
          <cell r="C681">
            <v>25301</v>
          </cell>
          <cell r="R681">
            <v>1200</v>
          </cell>
        </row>
        <row r="682">
          <cell r="C682">
            <v>26101</v>
          </cell>
          <cell r="R682">
            <v>148000</v>
          </cell>
        </row>
        <row r="683">
          <cell r="C683">
            <v>27101</v>
          </cell>
          <cell r="R683">
            <v>6000</v>
          </cell>
        </row>
        <row r="684">
          <cell r="C684">
            <v>29101</v>
          </cell>
          <cell r="R684">
            <v>5000</v>
          </cell>
        </row>
        <row r="685">
          <cell r="C685">
            <v>29401</v>
          </cell>
          <cell r="R685">
            <v>6000</v>
          </cell>
        </row>
        <row r="686">
          <cell r="C686">
            <v>29601</v>
          </cell>
          <cell r="R686">
            <v>15600</v>
          </cell>
        </row>
        <row r="687">
          <cell r="C687">
            <v>29602</v>
          </cell>
          <cell r="R687">
            <v>30000</v>
          </cell>
        </row>
        <row r="688">
          <cell r="C688">
            <v>31101</v>
          </cell>
          <cell r="R688">
            <v>45131</v>
          </cell>
        </row>
        <row r="689">
          <cell r="C689">
            <v>31401</v>
          </cell>
          <cell r="R689">
            <v>13926.24</v>
          </cell>
        </row>
        <row r="690">
          <cell r="C690">
            <v>35501</v>
          </cell>
          <cell r="R690">
            <v>30000</v>
          </cell>
        </row>
        <row r="691">
          <cell r="C691">
            <v>37201</v>
          </cell>
          <cell r="R691">
            <v>234000</v>
          </cell>
        </row>
        <row r="692">
          <cell r="C692">
            <v>39801</v>
          </cell>
          <cell r="R692">
            <v>50400</v>
          </cell>
        </row>
        <row r="693">
          <cell r="C693">
            <v>39802</v>
          </cell>
          <cell r="R693">
            <v>50400</v>
          </cell>
        </row>
        <row r="694">
          <cell r="C694">
            <v>39803</v>
          </cell>
          <cell r="R694">
            <v>336000</v>
          </cell>
        </row>
        <row r="695">
          <cell r="C695">
            <v>39804</v>
          </cell>
          <cell r="R695">
            <v>50400</v>
          </cell>
        </row>
        <row r="696">
          <cell r="C696">
            <v>51101</v>
          </cell>
          <cell r="R696">
            <v>30000</v>
          </cell>
        </row>
        <row r="697">
          <cell r="C697">
            <v>51501</v>
          </cell>
          <cell r="R697">
            <v>48000</v>
          </cell>
        </row>
        <row r="698">
          <cell r="C698">
            <v>52301</v>
          </cell>
          <cell r="R698">
            <v>6500</v>
          </cell>
        </row>
        <row r="699">
          <cell r="C699">
            <v>54101</v>
          </cell>
          <cell r="R699">
            <v>293450</v>
          </cell>
        </row>
        <row r="700">
          <cell r="C700">
            <v>56401</v>
          </cell>
          <cell r="R700">
            <v>7000</v>
          </cell>
        </row>
        <row r="701">
          <cell r="C701">
            <v>11301</v>
          </cell>
          <cell r="R701">
            <v>1551779.88</v>
          </cell>
        </row>
        <row r="702">
          <cell r="C702">
            <v>11302</v>
          </cell>
          <cell r="R702">
            <v>1551779.88</v>
          </cell>
        </row>
        <row r="703">
          <cell r="C703">
            <v>11303</v>
          </cell>
          <cell r="R703">
            <v>173755.32</v>
          </cell>
        </row>
        <row r="704">
          <cell r="C704">
            <v>11304</v>
          </cell>
          <cell r="R704">
            <v>583221.6</v>
          </cell>
        </row>
        <row r="705">
          <cell r="C705">
            <v>12201</v>
          </cell>
          <cell r="R705">
            <v>244442.04</v>
          </cell>
        </row>
        <row r="706">
          <cell r="C706">
            <v>13101</v>
          </cell>
          <cell r="R706">
            <v>122400</v>
          </cell>
        </row>
        <row r="707">
          <cell r="C707">
            <v>13201</v>
          </cell>
          <cell r="R707">
            <v>74117.64</v>
          </cell>
        </row>
        <row r="708">
          <cell r="C708">
            <v>13203</v>
          </cell>
          <cell r="R708">
            <v>974964.24</v>
          </cell>
        </row>
        <row r="709">
          <cell r="C709">
            <v>13401</v>
          </cell>
          <cell r="R709">
            <v>87948</v>
          </cell>
        </row>
        <row r="710">
          <cell r="C710">
            <v>14101</v>
          </cell>
          <cell r="R710">
            <v>146400</v>
          </cell>
        </row>
        <row r="711">
          <cell r="C711">
            <v>14102</v>
          </cell>
          <cell r="R711">
            <v>564000</v>
          </cell>
        </row>
        <row r="712">
          <cell r="C712">
            <v>14103</v>
          </cell>
          <cell r="R712">
            <v>72000</v>
          </cell>
        </row>
        <row r="713">
          <cell r="C713">
            <v>15201</v>
          </cell>
          <cell r="R713">
            <v>35774.879999999997</v>
          </cell>
        </row>
        <row r="714">
          <cell r="C714">
            <v>15401</v>
          </cell>
          <cell r="R714">
            <v>73655.399999999994</v>
          </cell>
        </row>
        <row r="715">
          <cell r="C715">
            <v>15403</v>
          </cell>
          <cell r="R715">
            <v>5000</v>
          </cell>
        </row>
        <row r="716">
          <cell r="C716">
            <v>15404</v>
          </cell>
          <cell r="R716">
            <v>140000</v>
          </cell>
        </row>
        <row r="717">
          <cell r="C717">
            <v>15405</v>
          </cell>
          <cell r="R717">
            <v>56160</v>
          </cell>
        </row>
        <row r="718">
          <cell r="C718">
            <v>15407</v>
          </cell>
          <cell r="R718">
            <v>56160</v>
          </cell>
        </row>
        <row r="719">
          <cell r="C719">
            <v>15903</v>
          </cell>
          <cell r="R719">
            <v>69000</v>
          </cell>
        </row>
        <row r="720">
          <cell r="C720">
            <v>15904</v>
          </cell>
          <cell r="R720">
            <v>35000</v>
          </cell>
        </row>
        <row r="721">
          <cell r="C721">
            <v>15905</v>
          </cell>
          <cell r="R721">
            <v>22000</v>
          </cell>
        </row>
        <row r="722">
          <cell r="C722">
            <v>21101</v>
          </cell>
          <cell r="R722">
            <v>24000</v>
          </cell>
        </row>
        <row r="723">
          <cell r="C723">
            <v>21401</v>
          </cell>
          <cell r="R723">
            <v>24000</v>
          </cell>
        </row>
        <row r="724">
          <cell r="C724">
            <v>25301</v>
          </cell>
          <cell r="R724">
            <v>3600</v>
          </cell>
        </row>
        <row r="725">
          <cell r="C725">
            <v>26101</v>
          </cell>
          <cell r="R725">
            <v>66000</v>
          </cell>
        </row>
        <row r="726">
          <cell r="C726">
            <v>27101</v>
          </cell>
          <cell r="R726">
            <v>6000</v>
          </cell>
        </row>
        <row r="727">
          <cell r="C727">
            <v>29101</v>
          </cell>
          <cell r="R727">
            <v>8000</v>
          </cell>
        </row>
        <row r="728">
          <cell r="C728">
            <v>29401</v>
          </cell>
          <cell r="R728">
            <v>7200</v>
          </cell>
        </row>
        <row r="729">
          <cell r="C729">
            <v>29601</v>
          </cell>
          <cell r="R729">
            <v>12000</v>
          </cell>
        </row>
        <row r="730">
          <cell r="C730">
            <v>29602</v>
          </cell>
          <cell r="R730">
            <v>5000</v>
          </cell>
        </row>
        <row r="731">
          <cell r="C731">
            <v>31101</v>
          </cell>
          <cell r="R731">
            <v>49668</v>
          </cell>
        </row>
        <row r="732">
          <cell r="C732">
            <v>31401</v>
          </cell>
          <cell r="R732">
            <v>16356</v>
          </cell>
        </row>
        <row r="733">
          <cell r="C733">
            <v>32201</v>
          </cell>
          <cell r="R733">
            <v>180000</v>
          </cell>
        </row>
        <row r="734">
          <cell r="C734">
            <v>35501</v>
          </cell>
          <cell r="R734">
            <v>5000</v>
          </cell>
        </row>
        <row r="735">
          <cell r="C735">
            <v>37201</v>
          </cell>
          <cell r="R735">
            <v>117000</v>
          </cell>
        </row>
        <row r="736">
          <cell r="C736">
            <v>39801</v>
          </cell>
          <cell r="R736">
            <v>18675</v>
          </cell>
        </row>
        <row r="737">
          <cell r="C737">
            <v>39802</v>
          </cell>
          <cell r="R737">
            <v>18675</v>
          </cell>
        </row>
        <row r="738">
          <cell r="C738">
            <v>39803</v>
          </cell>
          <cell r="R738">
            <v>124500</v>
          </cell>
        </row>
        <row r="739">
          <cell r="C739">
            <v>39804</v>
          </cell>
          <cell r="R739">
            <v>18675</v>
          </cell>
        </row>
        <row r="740">
          <cell r="C740">
            <v>51101</v>
          </cell>
          <cell r="R740">
            <v>14000</v>
          </cell>
        </row>
        <row r="741">
          <cell r="C741">
            <v>51501</v>
          </cell>
          <cell r="R741">
            <v>30000</v>
          </cell>
        </row>
        <row r="742">
          <cell r="C742">
            <v>51901</v>
          </cell>
          <cell r="R742">
            <v>9600</v>
          </cell>
        </row>
        <row r="743">
          <cell r="C743">
            <v>56401</v>
          </cell>
          <cell r="R743">
            <v>6500</v>
          </cell>
        </row>
        <row r="744">
          <cell r="C744">
            <v>11301</v>
          </cell>
          <cell r="R744">
            <v>1529532.36</v>
          </cell>
        </row>
        <row r="745">
          <cell r="C745">
            <v>11302</v>
          </cell>
          <cell r="R745">
            <v>1529532.36</v>
          </cell>
        </row>
        <row r="746">
          <cell r="C746">
            <v>11304</v>
          </cell>
          <cell r="R746">
            <v>374392.56</v>
          </cell>
        </row>
        <row r="747">
          <cell r="C747">
            <v>12201</v>
          </cell>
          <cell r="R747">
            <v>140662.07999999999</v>
          </cell>
        </row>
        <row r="748">
          <cell r="C748">
            <v>13101</v>
          </cell>
          <cell r="R748">
            <v>117600</v>
          </cell>
        </row>
        <row r="749">
          <cell r="C749">
            <v>13201</v>
          </cell>
          <cell r="R749">
            <v>64532.76</v>
          </cell>
        </row>
        <row r="750">
          <cell r="C750">
            <v>13203</v>
          </cell>
          <cell r="R750">
            <v>881373.84</v>
          </cell>
        </row>
        <row r="751">
          <cell r="C751">
            <v>13401</v>
          </cell>
          <cell r="R751">
            <v>146922.23999999999</v>
          </cell>
        </row>
        <row r="752">
          <cell r="C752">
            <v>14101</v>
          </cell>
          <cell r="R752">
            <v>144000</v>
          </cell>
        </row>
        <row r="753">
          <cell r="C753">
            <v>14102</v>
          </cell>
          <cell r="R753">
            <v>552000</v>
          </cell>
        </row>
        <row r="754">
          <cell r="C754">
            <v>14103</v>
          </cell>
          <cell r="R754">
            <v>30000</v>
          </cell>
        </row>
        <row r="755">
          <cell r="C755">
            <v>15201</v>
          </cell>
          <cell r="R755">
            <v>34071</v>
          </cell>
        </row>
        <row r="756">
          <cell r="C756">
            <v>15401</v>
          </cell>
          <cell r="R756">
            <v>75534.240000000005</v>
          </cell>
        </row>
        <row r="757">
          <cell r="C757">
            <v>15404</v>
          </cell>
          <cell r="R757">
            <v>140000</v>
          </cell>
        </row>
        <row r="758">
          <cell r="C758">
            <v>15405</v>
          </cell>
          <cell r="R758">
            <v>60480</v>
          </cell>
        </row>
        <row r="759">
          <cell r="C759">
            <v>15407</v>
          </cell>
          <cell r="R759">
            <v>64800</v>
          </cell>
        </row>
        <row r="760">
          <cell r="C760">
            <v>15903</v>
          </cell>
          <cell r="R760">
            <v>60000</v>
          </cell>
        </row>
        <row r="761">
          <cell r="C761">
            <v>15904</v>
          </cell>
          <cell r="R761">
            <v>40000</v>
          </cell>
        </row>
        <row r="762">
          <cell r="C762">
            <v>15905</v>
          </cell>
          <cell r="R762">
            <v>16000</v>
          </cell>
        </row>
        <row r="763">
          <cell r="C763">
            <v>15906</v>
          </cell>
          <cell r="R763">
            <v>1400</v>
          </cell>
        </row>
        <row r="764">
          <cell r="C764">
            <v>21101</v>
          </cell>
          <cell r="R764">
            <v>19440</v>
          </cell>
        </row>
        <row r="765">
          <cell r="C765">
            <v>21401</v>
          </cell>
          <cell r="R765">
            <v>12000</v>
          </cell>
        </row>
        <row r="766">
          <cell r="C766">
            <v>26101</v>
          </cell>
          <cell r="R766">
            <v>66000</v>
          </cell>
        </row>
        <row r="767">
          <cell r="C767">
            <v>27101</v>
          </cell>
          <cell r="R767">
            <v>6000</v>
          </cell>
        </row>
        <row r="768">
          <cell r="C768">
            <v>29401</v>
          </cell>
          <cell r="R768">
            <v>16000</v>
          </cell>
        </row>
        <row r="769">
          <cell r="C769">
            <v>29601</v>
          </cell>
          <cell r="R769">
            <v>6600</v>
          </cell>
        </row>
        <row r="770">
          <cell r="C770">
            <v>29602</v>
          </cell>
          <cell r="R770">
            <v>5000</v>
          </cell>
        </row>
        <row r="771">
          <cell r="C771">
            <v>31101</v>
          </cell>
          <cell r="R771">
            <v>67408</v>
          </cell>
        </row>
        <row r="772">
          <cell r="C772">
            <v>31401</v>
          </cell>
          <cell r="R772">
            <v>16356</v>
          </cell>
        </row>
        <row r="773">
          <cell r="C773">
            <v>32201</v>
          </cell>
          <cell r="R773">
            <v>180000</v>
          </cell>
        </row>
        <row r="774">
          <cell r="C774">
            <v>35501</v>
          </cell>
          <cell r="R774">
            <v>5000</v>
          </cell>
        </row>
        <row r="775">
          <cell r="C775">
            <v>37201</v>
          </cell>
          <cell r="R775">
            <v>93600</v>
          </cell>
        </row>
        <row r="776">
          <cell r="C776">
            <v>39801</v>
          </cell>
          <cell r="R776">
            <v>20400</v>
          </cell>
        </row>
        <row r="777">
          <cell r="C777">
            <v>39802</v>
          </cell>
          <cell r="R777">
            <v>20400</v>
          </cell>
        </row>
        <row r="778">
          <cell r="C778">
            <v>39803</v>
          </cell>
          <cell r="R778">
            <v>136000</v>
          </cell>
        </row>
        <row r="779">
          <cell r="C779">
            <v>39804</v>
          </cell>
          <cell r="R779">
            <v>20400</v>
          </cell>
        </row>
        <row r="780">
          <cell r="C780">
            <v>51101</v>
          </cell>
          <cell r="R780">
            <v>7000</v>
          </cell>
        </row>
        <row r="781">
          <cell r="C781">
            <v>51501</v>
          </cell>
          <cell r="R781">
            <v>18000</v>
          </cell>
        </row>
        <row r="782">
          <cell r="C782">
            <v>56401</v>
          </cell>
          <cell r="R782">
            <v>6500</v>
          </cell>
        </row>
        <row r="783">
          <cell r="C783">
            <v>11301</v>
          </cell>
          <cell r="R783">
            <v>286541.40000000002</v>
          </cell>
        </row>
        <row r="784">
          <cell r="C784">
            <v>11302</v>
          </cell>
          <cell r="R784">
            <v>286541.40000000002</v>
          </cell>
        </row>
        <row r="785">
          <cell r="C785">
            <v>11303</v>
          </cell>
          <cell r="R785">
            <v>206500.32</v>
          </cell>
        </row>
        <row r="786">
          <cell r="C786">
            <v>11304</v>
          </cell>
          <cell r="R786">
            <v>715429.44</v>
          </cell>
        </row>
        <row r="787">
          <cell r="C787">
            <v>13101</v>
          </cell>
          <cell r="R787">
            <v>16800</v>
          </cell>
        </row>
        <row r="788">
          <cell r="C788">
            <v>13201</v>
          </cell>
          <cell r="R788">
            <v>26993.279999999999</v>
          </cell>
        </row>
        <row r="789">
          <cell r="C789">
            <v>13203</v>
          </cell>
          <cell r="R789">
            <v>326773.44</v>
          </cell>
        </row>
        <row r="790">
          <cell r="C790">
            <v>13401</v>
          </cell>
          <cell r="R790">
            <v>361065.36</v>
          </cell>
        </row>
        <row r="791">
          <cell r="C791">
            <v>14101</v>
          </cell>
          <cell r="R791">
            <v>30000</v>
          </cell>
        </row>
        <row r="792">
          <cell r="C792">
            <v>14102</v>
          </cell>
          <cell r="R792">
            <v>105600</v>
          </cell>
        </row>
        <row r="793">
          <cell r="C793">
            <v>14103</v>
          </cell>
          <cell r="R793">
            <v>66000</v>
          </cell>
        </row>
        <row r="794">
          <cell r="C794">
            <v>15201</v>
          </cell>
          <cell r="R794">
            <v>13628.88</v>
          </cell>
        </row>
        <row r="795">
          <cell r="C795">
            <v>15401</v>
          </cell>
          <cell r="R795">
            <v>14030.04</v>
          </cell>
        </row>
        <row r="796">
          <cell r="C796">
            <v>15403</v>
          </cell>
          <cell r="R796">
            <v>6000</v>
          </cell>
        </row>
        <row r="797">
          <cell r="C797">
            <v>15404</v>
          </cell>
          <cell r="R797">
            <v>40000</v>
          </cell>
        </row>
        <row r="798">
          <cell r="C798">
            <v>15405</v>
          </cell>
          <cell r="R798">
            <v>8640</v>
          </cell>
        </row>
        <row r="799">
          <cell r="C799">
            <v>15407</v>
          </cell>
          <cell r="R799">
            <v>8640</v>
          </cell>
        </row>
        <row r="800">
          <cell r="C800">
            <v>15903</v>
          </cell>
          <cell r="R800">
            <v>24000</v>
          </cell>
        </row>
        <row r="801">
          <cell r="C801">
            <v>15904</v>
          </cell>
          <cell r="R801">
            <v>15000</v>
          </cell>
        </row>
        <row r="802">
          <cell r="C802">
            <v>15905</v>
          </cell>
          <cell r="R802">
            <v>6000</v>
          </cell>
        </row>
        <row r="803">
          <cell r="C803">
            <v>21101</v>
          </cell>
          <cell r="R803">
            <v>16000</v>
          </cell>
        </row>
        <row r="804">
          <cell r="C804">
            <v>21401</v>
          </cell>
          <cell r="R804">
            <v>10000</v>
          </cell>
        </row>
        <row r="805">
          <cell r="C805">
            <v>29401</v>
          </cell>
          <cell r="R805">
            <v>6000</v>
          </cell>
        </row>
        <row r="806">
          <cell r="C806">
            <v>37201</v>
          </cell>
          <cell r="R806">
            <v>7800</v>
          </cell>
        </row>
        <row r="807">
          <cell r="C807">
            <v>37501</v>
          </cell>
          <cell r="R807">
            <v>6000</v>
          </cell>
        </row>
        <row r="808">
          <cell r="C808">
            <v>39801</v>
          </cell>
          <cell r="R808">
            <v>10170</v>
          </cell>
        </row>
        <row r="809">
          <cell r="C809">
            <v>39802</v>
          </cell>
          <cell r="R809">
            <v>10170</v>
          </cell>
        </row>
        <row r="810">
          <cell r="C810">
            <v>39803</v>
          </cell>
          <cell r="R810">
            <v>67800</v>
          </cell>
        </row>
        <row r="811">
          <cell r="C811">
            <v>39804</v>
          </cell>
          <cell r="R811">
            <v>10170</v>
          </cell>
        </row>
        <row r="812">
          <cell r="C812">
            <v>51101</v>
          </cell>
          <cell r="R812">
            <v>20000</v>
          </cell>
        </row>
        <row r="813">
          <cell r="C813">
            <v>51501</v>
          </cell>
          <cell r="R813">
            <v>16000</v>
          </cell>
        </row>
        <row r="814">
          <cell r="C814">
            <v>56401</v>
          </cell>
          <cell r="R814">
            <v>7000</v>
          </cell>
        </row>
        <row r="815">
          <cell r="C815">
            <v>11301</v>
          </cell>
          <cell r="R815">
            <v>1495617.84</v>
          </cell>
        </row>
        <row r="816">
          <cell r="C816">
            <v>11302</v>
          </cell>
          <cell r="R816">
            <v>1495617.84</v>
          </cell>
        </row>
        <row r="817">
          <cell r="C817">
            <v>11304</v>
          </cell>
          <cell r="R817">
            <v>404262.12</v>
          </cell>
        </row>
        <row r="818">
          <cell r="C818">
            <v>12201</v>
          </cell>
          <cell r="R818">
            <v>0</v>
          </cell>
        </row>
        <row r="819">
          <cell r="C819">
            <v>13101</v>
          </cell>
          <cell r="R819">
            <v>124800</v>
          </cell>
        </row>
        <row r="820">
          <cell r="C820">
            <v>13201</v>
          </cell>
          <cell r="R820">
            <v>61307.64</v>
          </cell>
        </row>
        <row r="821">
          <cell r="C821">
            <v>13203</v>
          </cell>
          <cell r="R821">
            <v>856730.88</v>
          </cell>
        </row>
        <row r="822">
          <cell r="C822">
            <v>13401</v>
          </cell>
          <cell r="R822">
            <v>119027.28</v>
          </cell>
        </row>
        <row r="823">
          <cell r="C823">
            <v>14101</v>
          </cell>
          <cell r="R823">
            <v>141600</v>
          </cell>
        </row>
        <row r="824">
          <cell r="C824">
            <v>14102</v>
          </cell>
          <cell r="R824">
            <v>552000</v>
          </cell>
        </row>
        <row r="825">
          <cell r="C825">
            <v>14103</v>
          </cell>
          <cell r="R825">
            <v>36000</v>
          </cell>
        </row>
        <row r="826">
          <cell r="C826">
            <v>15201</v>
          </cell>
          <cell r="R826">
            <v>27256.92</v>
          </cell>
        </row>
        <row r="827">
          <cell r="C827">
            <v>15401</v>
          </cell>
          <cell r="R827">
            <v>73778.28</v>
          </cell>
        </row>
        <row r="828">
          <cell r="C828">
            <v>15404</v>
          </cell>
          <cell r="R828">
            <v>20000</v>
          </cell>
        </row>
        <row r="829">
          <cell r="C829">
            <v>15405</v>
          </cell>
          <cell r="R829">
            <v>51840</v>
          </cell>
        </row>
        <row r="830">
          <cell r="C830">
            <v>15407</v>
          </cell>
          <cell r="R830">
            <v>51840</v>
          </cell>
        </row>
        <row r="831">
          <cell r="C831">
            <v>15903</v>
          </cell>
          <cell r="R831">
            <v>48000</v>
          </cell>
        </row>
        <row r="832">
          <cell r="C832">
            <v>15904</v>
          </cell>
          <cell r="R832">
            <v>25000</v>
          </cell>
        </row>
        <row r="833">
          <cell r="C833">
            <v>15905</v>
          </cell>
          <cell r="R833">
            <v>16000</v>
          </cell>
        </row>
        <row r="834">
          <cell r="C834">
            <v>15906</v>
          </cell>
          <cell r="R834">
            <v>700</v>
          </cell>
        </row>
        <row r="835">
          <cell r="C835">
            <v>21101</v>
          </cell>
          <cell r="R835">
            <v>18000</v>
          </cell>
        </row>
        <row r="836">
          <cell r="C836">
            <v>21401</v>
          </cell>
          <cell r="R836">
            <v>12000</v>
          </cell>
        </row>
        <row r="837">
          <cell r="C837">
            <v>26101</v>
          </cell>
          <cell r="R837">
            <v>66000</v>
          </cell>
        </row>
        <row r="838">
          <cell r="C838">
            <v>27101</v>
          </cell>
          <cell r="R838">
            <v>3000</v>
          </cell>
        </row>
        <row r="839">
          <cell r="C839">
            <v>29101</v>
          </cell>
          <cell r="R839">
            <v>5000</v>
          </cell>
        </row>
        <row r="840">
          <cell r="C840">
            <v>29601</v>
          </cell>
          <cell r="R840">
            <v>10000</v>
          </cell>
        </row>
        <row r="841">
          <cell r="C841">
            <v>29602</v>
          </cell>
          <cell r="R841">
            <v>4000</v>
          </cell>
        </row>
        <row r="842">
          <cell r="C842">
            <v>31101</v>
          </cell>
          <cell r="R842">
            <v>20469</v>
          </cell>
        </row>
        <row r="843">
          <cell r="C843">
            <v>33601</v>
          </cell>
          <cell r="R843">
            <v>120000</v>
          </cell>
        </row>
        <row r="844">
          <cell r="C844">
            <v>35501</v>
          </cell>
          <cell r="R844">
            <v>5000</v>
          </cell>
        </row>
        <row r="845">
          <cell r="C845">
            <v>37201</v>
          </cell>
          <cell r="R845">
            <v>23400</v>
          </cell>
        </row>
        <row r="846">
          <cell r="C846">
            <v>39801</v>
          </cell>
          <cell r="R846">
            <v>16650</v>
          </cell>
        </row>
        <row r="847">
          <cell r="C847">
            <v>39802</v>
          </cell>
          <cell r="R847">
            <v>16650</v>
          </cell>
        </row>
        <row r="848">
          <cell r="C848">
            <v>39803</v>
          </cell>
          <cell r="R848">
            <v>111000</v>
          </cell>
        </row>
        <row r="849">
          <cell r="C849">
            <v>39804</v>
          </cell>
          <cell r="R849">
            <v>16650</v>
          </cell>
        </row>
        <row r="850">
          <cell r="C850">
            <v>51101</v>
          </cell>
          <cell r="R850">
            <v>7000</v>
          </cell>
        </row>
        <row r="851">
          <cell r="C851">
            <v>51501</v>
          </cell>
          <cell r="R851">
            <v>12000</v>
          </cell>
        </row>
        <row r="852">
          <cell r="C852">
            <v>51901</v>
          </cell>
          <cell r="R852">
            <v>7000</v>
          </cell>
        </row>
        <row r="853">
          <cell r="C853">
            <v>11301</v>
          </cell>
          <cell r="R853">
            <v>320963.03999999998</v>
          </cell>
        </row>
        <row r="854">
          <cell r="C854">
            <v>11302</v>
          </cell>
          <cell r="R854">
            <v>320963.03999999998</v>
          </cell>
        </row>
        <row r="855">
          <cell r="C855">
            <v>11303</v>
          </cell>
          <cell r="R855">
            <v>178966.92</v>
          </cell>
        </row>
        <row r="856">
          <cell r="C856">
            <v>11304</v>
          </cell>
          <cell r="R856">
            <v>357888.96</v>
          </cell>
        </row>
        <row r="857">
          <cell r="C857">
            <v>12201</v>
          </cell>
          <cell r="R857">
            <v>139823.4</v>
          </cell>
        </row>
        <row r="858">
          <cell r="C858">
            <v>13101</v>
          </cell>
          <cell r="R858">
            <v>7200</v>
          </cell>
        </row>
        <row r="859">
          <cell r="C859">
            <v>13201</v>
          </cell>
          <cell r="R859">
            <v>23808.15</v>
          </cell>
        </row>
        <row r="860">
          <cell r="C860">
            <v>13203</v>
          </cell>
          <cell r="R860">
            <v>268039.44</v>
          </cell>
        </row>
        <row r="861">
          <cell r="C861">
            <v>13401</v>
          </cell>
          <cell r="R861">
            <v>40090.559999999998</v>
          </cell>
        </row>
        <row r="862">
          <cell r="C862">
            <v>14101</v>
          </cell>
          <cell r="R862">
            <v>36000</v>
          </cell>
        </row>
        <row r="863">
          <cell r="C863">
            <v>14102</v>
          </cell>
          <cell r="R863">
            <v>117600</v>
          </cell>
        </row>
        <row r="864">
          <cell r="C864">
            <v>14103</v>
          </cell>
          <cell r="R864">
            <v>48000</v>
          </cell>
        </row>
        <row r="865">
          <cell r="C865">
            <v>15201</v>
          </cell>
          <cell r="R865">
            <v>17035.919999999998</v>
          </cell>
        </row>
        <row r="866">
          <cell r="C866">
            <v>15401</v>
          </cell>
          <cell r="R866">
            <v>15494.4</v>
          </cell>
        </row>
        <row r="867">
          <cell r="C867">
            <v>15403</v>
          </cell>
          <cell r="R867">
            <v>7000</v>
          </cell>
        </row>
        <row r="868">
          <cell r="C868">
            <v>15404</v>
          </cell>
          <cell r="R868">
            <v>34000</v>
          </cell>
        </row>
        <row r="869">
          <cell r="C869">
            <v>15405</v>
          </cell>
          <cell r="R869">
            <v>21600</v>
          </cell>
        </row>
        <row r="870">
          <cell r="C870">
            <v>15407</v>
          </cell>
          <cell r="R870">
            <v>21600</v>
          </cell>
        </row>
        <row r="871">
          <cell r="C871">
            <v>15902</v>
          </cell>
          <cell r="R871">
            <v>5000</v>
          </cell>
        </row>
        <row r="872">
          <cell r="C872">
            <v>15903</v>
          </cell>
          <cell r="R872">
            <v>30000</v>
          </cell>
        </row>
        <row r="873">
          <cell r="C873">
            <v>15904</v>
          </cell>
          <cell r="R873">
            <v>5000</v>
          </cell>
        </row>
        <row r="874">
          <cell r="C874">
            <v>15905</v>
          </cell>
          <cell r="R874">
            <v>8000</v>
          </cell>
        </row>
        <row r="875">
          <cell r="C875">
            <v>21101</v>
          </cell>
          <cell r="R875">
            <v>6000</v>
          </cell>
        </row>
        <row r="876">
          <cell r="C876">
            <v>21401</v>
          </cell>
          <cell r="R876">
            <v>6000</v>
          </cell>
        </row>
        <row r="877">
          <cell r="C877">
            <v>26101</v>
          </cell>
          <cell r="R877">
            <v>66000</v>
          </cell>
        </row>
        <row r="878">
          <cell r="C878">
            <v>27101</v>
          </cell>
          <cell r="R878">
            <v>4000</v>
          </cell>
        </row>
        <row r="879">
          <cell r="C879">
            <v>29401</v>
          </cell>
          <cell r="R879">
            <v>2000</v>
          </cell>
        </row>
        <row r="880">
          <cell r="C880">
            <v>29601</v>
          </cell>
          <cell r="R880">
            <v>4000</v>
          </cell>
        </row>
        <row r="881">
          <cell r="C881">
            <v>29602</v>
          </cell>
          <cell r="R881">
            <v>4000</v>
          </cell>
        </row>
        <row r="882">
          <cell r="C882">
            <v>31101</v>
          </cell>
          <cell r="R882">
            <v>18764</v>
          </cell>
        </row>
        <row r="883">
          <cell r="C883">
            <v>35501</v>
          </cell>
          <cell r="R883">
            <v>4000</v>
          </cell>
        </row>
        <row r="884">
          <cell r="C884">
            <v>37201</v>
          </cell>
          <cell r="R884">
            <v>54600</v>
          </cell>
        </row>
        <row r="885">
          <cell r="C885">
            <v>39801</v>
          </cell>
          <cell r="R885">
            <v>6525</v>
          </cell>
        </row>
        <row r="886">
          <cell r="C886">
            <v>39802</v>
          </cell>
          <cell r="R886">
            <v>6525</v>
          </cell>
        </row>
        <row r="887">
          <cell r="C887">
            <v>39803</v>
          </cell>
          <cell r="R887">
            <v>43500</v>
          </cell>
        </row>
        <row r="888">
          <cell r="C888">
            <v>39804</v>
          </cell>
          <cell r="R888">
            <v>6525</v>
          </cell>
        </row>
        <row r="889">
          <cell r="C889">
            <v>51101</v>
          </cell>
          <cell r="R889">
            <v>7000</v>
          </cell>
        </row>
        <row r="890">
          <cell r="C890">
            <v>51501</v>
          </cell>
          <cell r="R890">
            <v>8000</v>
          </cell>
        </row>
        <row r="891">
          <cell r="C891">
            <v>11301</v>
          </cell>
          <cell r="R891">
            <v>989140.8</v>
          </cell>
        </row>
        <row r="892">
          <cell r="C892">
            <v>11302</v>
          </cell>
          <cell r="R892">
            <v>989140.8</v>
          </cell>
        </row>
        <row r="893">
          <cell r="C893">
            <v>11303</v>
          </cell>
          <cell r="R893">
            <v>178966.92</v>
          </cell>
        </row>
        <row r="894">
          <cell r="C894">
            <v>11304</v>
          </cell>
          <cell r="R894">
            <v>639099</v>
          </cell>
        </row>
        <row r="895">
          <cell r="C895">
            <v>13101</v>
          </cell>
          <cell r="R895">
            <v>96000</v>
          </cell>
        </row>
        <row r="896">
          <cell r="C896">
            <v>13201</v>
          </cell>
          <cell r="R896">
            <v>50489.64</v>
          </cell>
        </row>
        <row r="897">
          <cell r="C897">
            <v>13203</v>
          </cell>
          <cell r="R897">
            <v>667754.76</v>
          </cell>
        </row>
        <row r="898">
          <cell r="C898">
            <v>13401</v>
          </cell>
          <cell r="R898">
            <v>78603.360000000001</v>
          </cell>
        </row>
        <row r="899">
          <cell r="C899">
            <v>14101</v>
          </cell>
          <cell r="R899">
            <v>96000</v>
          </cell>
        </row>
        <row r="900">
          <cell r="C900">
            <v>14102</v>
          </cell>
          <cell r="R900">
            <v>360000</v>
          </cell>
        </row>
        <row r="901">
          <cell r="C901">
            <v>14103</v>
          </cell>
          <cell r="R901">
            <v>104400</v>
          </cell>
        </row>
        <row r="902">
          <cell r="C902">
            <v>15201</v>
          </cell>
          <cell r="R902">
            <v>27257.040000000001</v>
          </cell>
        </row>
        <row r="903">
          <cell r="C903">
            <v>15401</v>
          </cell>
          <cell r="R903">
            <v>48064.68</v>
          </cell>
        </row>
        <row r="904">
          <cell r="C904">
            <v>15403</v>
          </cell>
          <cell r="R904">
            <v>5000</v>
          </cell>
        </row>
        <row r="905">
          <cell r="C905">
            <v>15404</v>
          </cell>
          <cell r="R905">
            <v>90000</v>
          </cell>
        </row>
        <row r="906">
          <cell r="C906">
            <v>15405</v>
          </cell>
          <cell r="R906">
            <v>43200</v>
          </cell>
        </row>
        <row r="907">
          <cell r="C907">
            <v>15407</v>
          </cell>
          <cell r="R907">
            <v>43200</v>
          </cell>
        </row>
        <row r="908">
          <cell r="C908">
            <v>15903</v>
          </cell>
          <cell r="R908">
            <v>51000</v>
          </cell>
        </row>
        <row r="909">
          <cell r="C909">
            <v>15904</v>
          </cell>
          <cell r="R909">
            <v>5000</v>
          </cell>
        </row>
        <row r="910">
          <cell r="C910">
            <v>15905</v>
          </cell>
          <cell r="R910">
            <v>22000</v>
          </cell>
        </row>
        <row r="911">
          <cell r="C911">
            <v>21101</v>
          </cell>
          <cell r="R911">
            <v>15600</v>
          </cell>
        </row>
        <row r="912">
          <cell r="C912">
            <v>21401</v>
          </cell>
          <cell r="R912">
            <v>12000</v>
          </cell>
        </row>
        <row r="913">
          <cell r="C913">
            <v>23801</v>
          </cell>
          <cell r="R913">
            <v>2000000</v>
          </cell>
        </row>
        <row r="914">
          <cell r="C914">
            <v>26101</v>
          </cell>
          <cell r="R914">
            <v>123000</v>
          </cell>
        </row>
        <row r="915">
          <cell r="C915">
            <v>27101</v>
          </cell>
          <cell r="R915">
            <v>6000</v>
          </cell>
        </row>
        <row r="916">
          <cell r="C916">
            <v>29101</v>
          </cell>
          <cell r="R916">
            <v>6000</v>
          </cell>
        </row>
        <row r="917">
          <cell r="C917">
            <v>29401</v>
          </cell>
          <cell r="R917">
            <v>12000</v>
          </cell>
        </row>
        <row r="918">
          <cell r="C918">
            <v>29601</v>
          </cell>
          <cell r="R918">
            <v>13200</v>
          </cell>
        </row>
        <row r="919">
          <cell r="C919">
            <v>29602</v>
          </cell>
          <cell r="R919">
            <v>12000</v>
          </cell>
        </row>
        <row r="920">
          <cell r="C920">
            <v>29801</v>
          </cell>
          <cell r="R920">
            <v>150000</v>
          </cell>
        </row>
        <row r="921">
          <cell r="C921">
            <v>31101</v>
          </cell>
          <cell r="R921">
            <v>20469</v>
          </cell>
        </row>
        <row r="922">
          <cell r="C922">
            <v>31401</v>
          </cell>
          <cell r="R922">
            <v>2711.64</v>
          </cell>
        </row>
        <row r="923">
          <cell r="C923">
            <v>35501</v>
          </cell>
          <cell r="R923">
            <v>10000</v>
          </cell>
        </row>
        <row r="924">
          <cell r="C924">
            <v>37201</v>
          </cell>
          <cell r="R924">
            <v>85800</v>
          </cell>
        </row>
        <row r="925">
          <cell r="C925">
            <v>39801</v>
          </cell>
          <cell r="R925">
            <v>12300</v>
          </cell>
        </row>
        <row r="926">
          <cell r="C926">
            <v>39802</v>
          </cell>
          <cell r="R926">
            <v>12300</v>
          </cell>
        </row>
        <row r="927">
          <cell r="C927">
            <v>39803</v>
          </cell>
          <cell r="R927">
            <v>82000</v>
          </cell>
        </row>
        <row r="928">
          <cell r="C928">
            <v>39804</v>
          </cell>
          <cell r="R928">
            <v>12300</v>
          </cell>
        </row>
        <row r="929">
          <cell r="C929">
            <v>51101</v>
          </cell>
          <cell r="R929">
            <v>7000</v>
          </cell>
        </row>
        <row r="930">
          <cell r="C930">
            <v>51501</v>
          </cell>
          <cell r="R930">
            <v>14400</v>
          </cell>
        </row>
        <row r="931">
          <cell r="C931">
            <v>51901</v>
          </cell>
          <cell r="R931">
            <v>7000</v>
          </cell>
        </row>
        <row r="932">
          <cell r="C932">
            <v>11301</v>
          </cell>
          <cell r="R932">
            <v>702209.64</v>
          </cell>
        </row>
        <row r="933">
          <cell r="C933">
            <v>11302</v>
          </cell>
          <cell r="R933">
            <v>702209.64</v>
          </cell>
        </row>
        <row r="934">
          <cell r="C934">
            <v>11304</v>
          </cell>
          <cell r="R934">
            <v>948344.4</v>
          </cell>
        </row>
        <row r="935">
          <cell r="C935">
            <v>12201</v>
          </cell>
          <cell r="R935">
            <v>68155.8</v>
          </cell>
        </row>
        <row r="936">
          <cell r="C936">
            <v>13101</v>
          </cell>
          <cell r="R936">
            <v>72000</v>
          </cell>
        </row>
        <row r="937">
          <cell r="C937">
            <v>13201</v>
          </cell>
          <cell r="R937">
            <v>43711.08</v>
          </cell>
        </row>
        <row r="938">
          <cell r="C938">
            <v>13203</v>
          </cell>
          <cell r="R938">
            <v>534347.64</v>
          </cell>
        </row>
        <row r="939">
          <cell r="C939">
            <v>13401</v>
          </cell>
          <cell r="R939">
            <v>49673.52</v>
          </cell>
        </row>
        <row r="940">
          <cell r="C940">
            <v>14101</v>
          </cell>
          <cell r="R940">
            <v>72000</v>
          </cell>
        </row>
        <row r="941">
          <cell r="C941">
            <v>14102</v>
          </cell>
          <cell r="R941">
            <v>256800</v>
          </cell>
        </row>
        <row r="942">
          <cell r="C942">
            <v>14103</v>
          </cell>
          <cell r="R942">
            <v>156000</v>
          </cell>
        </row>
        <row r="943">
          <cell r="C943">
            <v>15201</v>
          </cell>
          <cell r="R943">
            <v>28960.92</v>
          </cell>
        </row>
        <row r="944">
          <cell r="C944">
            <v>15401</v>
          </cell>
          <cell r="R944">
            <v>34561.199999999997</v>
          </cell>
        </row>
        <row r="945">
          <cell r="C945">
            <v>15404</v>
          </cell>
          <cell r="R945">
            <v>70000</v>
          </cell>
        </row>
        <row r="946">
          <cell r="C946">
            <v>15405</v>
          </cell>
          <cell r="R946">
            <v>34560</v>
          </cell>
        </row>
        <row r="947">
          <cell r="C947">
            <v>15407</v>
          </cell>
          <cell r="R947">
            <v>34560</v>
          </cell>
        </row>
        <row r="948">
          <cell r="C948">
            <v>15903</v>
          </cell>
          <cell r="R948">
            <v>51000</v>
          </cell>
        </row>
        <row r="949">
          <cell r="C949">
            <v>15904</v>
          </cell>
          <cell r="R949">
            <v>15000</v>
          </cell>
        </row>
        <row r="950">
          <cell r="C950">
            <v>15905</v>
          </cell>
          <cell r="R950">
            <v>26000</v>
          </cell>
        </row>
        <row r="951">
          <cell r="C951">
            <v>21101</v>
          </cell>
          <cell r="R951">
            <v>14400</v>
          </cell>
        </row>
        <row r="952">
          <cell r="C952">
            <v>21401</v>
          </cell>
          <cell r="R952">
            <v>6000</v>
          </cell>
        </row>
        <row r="953">
          <cell r="C953">
            <v>26101</v>
          </cell>
          <cell r="R953">
            <v>66000</v>
          </cell>
        </row>
        <row r="954">
          <cell r="C954">
            <v>27101</v>
          </cell>
          <cell r="R954">
            <v>4000</v>
          </cell>
        </row>
        <row r="955">
          <cell r="C955">
            <v>29401</v>
          </cell>
          <cell r="R955">
            <v>7200</v>
          </cell>
        </row>
        <row r="956">
          <cell r="C956">
            <v>29601</v>
          </cell>
          <cell r="R956">
            <v>5000</v>
          </cell>
        </row>
        <row r="957">
          <cell r="C957">
            <v>29602</v>
          </cell>
          <cell r="R957">
            <v>8000</v>
          </cell>
        </row>
        <row r="958">
          <cell r="C958">
            <v>31101</v>
          </cell>
          <cell r="R958">
            <v>29005</v>
          </cell>
        </row>
        <row r="959">
          <cell r="C959">
            <v>35501</v>
          </cell>
          <cell r="R959">
            <v>8000</v>
          </cell>
        </row>
        <row r="960">
          <cell r="C960">
            <v>37201</v>
          </cell>
          <cell r="R960">
            <v>109200</v>
          </cell>
        </row>
        <row r="961">
          <cell r="C961">
            <v>39801</v>
          </cell>
          <cell r="R961">
            <v>11220</v>
          </cell>
        </row>
        <row r="962">
          <cell r="C962">
            <v>39802</v>
          </cell>
          <cell r="R962">
            <v>11220</v>
          </cell>
        </row>
        <row r="963">
          <cell r="C963">
            <v>39803</v>
          </cell>
          <cell r="R963">
            <v>74800</v>
          </cell>
        </row>
        <row r="964">
          <cell r="C964">
            <v>39804</v>
          </cell>
          <cell r="R964">
            <v>11220</v>
          </cell>
        </row>
        <row r="965">
          <cell r="C965">
            <v>51101</v>
          </cell>
          <cell r="R965">
            <v>10000</v>
          </cell>
        </row>
        <row r="966">
          <cell r="C966">
            <v>51501</v>
          </cell>
          <cell r="R966">
            <v>12000</v>
          </cell>
        </row>
        <row r="967">
          <cell r="C967">
            <v>11301</v>
          </cell>
          <cell r="R967">
            <v>53658.96</v>
          </cell>
        </row>
        <row r="968">
          <cell r="C968">
            <v>11302</v>
          </cell>
          <cell r="R968">
            <v>53658.96</v>
          </cell>
        </row>
        <row r="969">
          <cell r="C969">
            <v>11303</v>
          </cell>
          <cell r="R969">
            <v>0</v>
          </cell>
        </row>
        <row r="970">
          <cell r="C970">
            <v>11304</v>
          </cell>
          <cell r="R970">
            <v>505459.20000000001</v>
          </cell>
        </row>
        <row r="971">
          <cell r="C971">
            <v>13201</v>
          </cell>
          <cell r="R971">
            <v>11064</v>
          </cell>
        </row>
        <row r="972">
          <cell r="C972">
            <v>13203</v>
          </cell>
          <cell r="R972">
            <v>112563.24</v>
          </cell>
        </row>
        <row r="973">
          <cell r="C973">
            <v>13401</v>
          </cell>
          <cell r="R973">
            <v>194157.84</v>
          </cell>
        </row>
        <row r="974">
          <cell r="C974">
            <v>14101</v>
          </cell>
          <cell r="R974">
            <v>7200</v>
          </cell>
        </row>
        <row r="975">
          <cell r="C975">
            <v>14102</v>
          </cell>
          <cell r="R975">
            <v>20400</v>
          </cell>
        </row>
        <row r="976">
          <cell r="C976">
            <v>14103</v>
          </cell>
          <cell r="R976">
            <v>42000</v>
          </cell>
        </row>
        <row r="977">
          <cell r="C977">
            <v>15201</v>
          </cell>
          <cell r="R977">
            <v>8518.08</v>
          </cell>
        </row>
        <row r="978">
          <cell r="C978">
            <v>15401</v>
          </cell>
          <cell r="R978">
            <v>2682.96</v>
          </cell>
        </row>
        <row r="979">
          <cell r="C979">
            <v>15404</v>
          </cell>
          <cell r="R979">
            <v>9000</v>
          </cell>
        </row>
        <row r="980">
          <cell r="C980">
            <v>15405</v>
          </cell>
          <cell r="R980">
            <v>4320</v>
          </cell>
        </row>
        <row r="981">
          <cell r="C981">
            <v>15407</v>
          </cell>
          <cell r="R981">
            <v>4320</v>
          </cell>
        </row>
        <row r="982">
          <cell r="C982">
            <v>15903</v>
          </cell>
          <cell r="R982">
            <v>15000</v>
          </cell>
        </row>
        <row r="983">
          <cell r="C983">
            <v>15904</v>
          </cell>
          <cell r="R983">
            <v>10000</v>
          </cell>
        </row>
        <row r="984">
          <cell r="C984">
            <v>15905</v>
          </cell>
          <cell r="R984">
            <v>4000</v>
          </cell>
        </row>
        <row r="985">
          <cell r="C985">
            <v>21101</v>
          </cell>
          <cell r="R985">
            <v>14000</v>
          </cell>
        </row>
        <row r="986">
          <cell r="C986">
            <v>21401</v>
          </cell>
          <cell r="R986">
            <v>4000</v>
          </cell>
        </row>
        <row r="987">
          <cell r="C987">
            <v>26101</v>
          </cell>
          <cell r="R987">
            <v>17567.439999999999</v>
          </cell>
        </row>
        <row r="988">
          <cell r="C988">
            <v>29401</v>
          </cell>
          <cell r="R988">
            <v>4000</v>
          </cell>
        </row>
        <row r="989">
          <cell r="C989">
            <v>31101</v>
          </cell>
          <cell r="R989">
            <v>5111</v>
          </cell>
        </row>
        <row r="990">
          <cell r="C990">
            <v>39801</v>
          </cell>
          <cell r="R990">
            <v>3405</v>
          </cell>
        </row>
        <row r="991">
          <cell r="C991">
            <v>39802</v>
          </cell>
          <cell r="R991">
            <v>3405</v>
          </cell>
        </row>
        <row r="992">
          <cell r="C992">
            <v>39803</v>
          </cell>
          <cell r="R992">
            <v>22700</v>
          </cell>
        </row>
        <row r="993">
          <cell r="C993">
            <v>39804</v>
          </cell>
          <cell r="R993">
            <v>3405</v>
          </cell>
        </row>
        <row r="994">
          <cell r="C994">
            <v>51101</v>
          </cell>
          <cell r="R994">
            <v>7000</v>
          </cell>
        </row>
        <row r="995">
          <cell r="C995">
            <v>51501</v>
          </cell>
          <cell r="R995">
            <v>14500</v>
          </cell>
        </row>
        <row r="996">
          <cell r="C996">
            <v>56401</v>
          </cell>
          <cell r="R996">
            <v>12000</v>
          </cell>
        </row>
        <row r="997">
          <cell r="C997">
            <v>11301</v>
          </cell>
          <cell r="R997">
            <v>930016.32</v>
          </cell>
        </row>
        <row r="998">
          <cell r="C998">
            <v>11302</v>
          </cell>
          <cell r="R998">
            <v>930016.32</v>
          </cell>
        </row>
        <row r="999">
          <cell r="C999">
            <v>11304</v>
          </cell>
          <cell r="R999">
            <v>499498.32</v>
          </cell>
        </row>
        <row r="1000">
          <cell r="C1000">
            <v>12201</v>
          </cell>
          <cell r="R1000">
            <v>88987.44</v>
          </cell>
        </row>
        <row r="1001">
          <cell r="C1001">
            <v>13101</v>
          </cell>
          <cell r="R1001">
            <v>43200</v>
          </cell>
        </row>
        <row r="1002">
          <cell r="C1002">
            <v>13201</v>
          </cell>
          <cell r="R1002">
            <v>44209.36</v>
          </cell>
        </row>
        <row r="1003">
          <cell r="C1003">
            <v>13203</v>
          </cell>
          <cell r="R1003">
            <v>581507.28</v>
          </cell>
        </row>
        <row r="1004">
          <cell r="C1004">
            <v>13401</v>
          </cell>
          <cell r="R1004">
            <v>37724.879999999997</v>
          </cell>
        </row>
        <row r="1005">
          <cell r="C1005">
            <v>14101</v>
          </cell>
          <cell r="R1005">
            <v>91200</v>
          </cell>
        </row>
        <row r="1006">
          <cell r="C1006">
            <v>14102</v>
          </cell>
          <cell r="R1006">
            <v>342000</v>
          </cell>
        </row>
        <row r="1007">
          <cell r="C1007">
            <v>14103</v>
          </cell>
          <cell r="R1007">
            <v>42000</v>
          </cell>
        </row>
        <row r="1008">
          <cell r="C1008">
            <v>15201</v>
          </cell>
          <cell r="R1008">
            <v>18739.32</v>
          </cell>
        </row>
        <row r="1009">
          <cell r="C1009">
            <v>15401</v>
          </cell>
          <cell r="R1009">
            <v>45942.48</v>
          </cell>
        </row>
        <row r="1010">
          <cell r="C1010">
            <v>15404</v>
          </cell>
          <cell r="R1010">
            <v>100000</v>
          </cell>
        </row>
        <row r="1011">
          <cell r="C1011">
            <v>15405</v>
          </cell>
          <cell r="R1011">
            <v>30240</v>
          </cell>
        </row>
        <row r="1012">
          <cell r="C1012">
            <v>15407</v>
          </cell>
          <cell r="R1012">
            <v>30240</v>
          </cell>
        </row>
        <row r="1013">
          <cell r="C1013">
            <v>15902</v>
          </cell>
          <cell r="R1013">
            <v>18000</v>
          </cell>
        </row>
        <row r="1014">
          <cell r="C1014">
            <v>15903</v>
          </cell>
          <cell r="R1014">
            <v>33000</v>
          </cell>
        </row>
        <row r="1015">
          <cell r="C1015">
            <v>15904</v>
          </cell>
          <cell r="R1015">
            <v>35000</v>
          </cell>
        </row>
        <row r="1016">
          <cell r="C1016">
            <v>15906</v>
          </cell>
          <cell r="R1016">
            <v>1400</v>
          </cell>
        </row>
        <row r="1017">
          <cell r="C1017">
            <v>21101</v>
          </cell>
          <cell r="R1017">
            <v>33600</v>
          </cell>
        </row>
        <row r="1018">
          <cell r="C1018">
            <v>21401</v>
          </cell>
          <cell r="R1018">
            <v>17900</v>
          </cell>
        </row>
        <row r="1019">
          <cell r="C1019">
            <v>29401</v>
          </cell>
          <cell r="R1019">
            <v>5000</v>
          </cell>
        </row>
        <row r="1020">
          <cell r="C1020">
            <v>31101</v>
          </cell>
          <cell r="R1020">
            <v>11936</v>
          </cell>
        </row>
        <row r="1021">
          <cell r="C1021">
            <v>39801</v>
          </cell>
          <cell r="R1021">
            <v>11805</v>
          </cell>
        </row>
        <row r="1022">
          <cell r="C1022">
            <v>39802</v>
          </cell>
          <cell r="R1022">
            <v>11805</v>
          </cell>
        </row>
        <row r="1023">
          <cell r="C1023">
            <v>39803</v>
          </cell>
          <cell r="R1023">
            <v>78700</v>
          </cell>
        </row>
        <row r="1024">
          <cell r="C1024">
            <v>39804</v>
          </cell>
          <cell r="R1024">
            <v>11805</v>
          </cell>
        </row>
        <row r="1025">
          <cell r="C1025">
            <v>51101</v>
          </cell>
          <cell r="R1025">
            <v>7000</v>
          </cell>
        </row>
        <row r="1026">
          <cell r="C1026">
            <v>51501</v>
          </cell>
          <cell r="R1026">
            <v>22000</v>
          </cell>
        </row>
        <row r="1027">
          <cell r="C1027">
            <v>56401</v>
          </cell>
          <cell r="R1027">
            <v>8000</v>
          </cell>
        </row>
        <row r="1028">
          <cell r="C1028">
            <v>11301</v>
          </cell>
          <cell r="R1028">
            <v>2015909.16</v>
          </cell>
        </row>
        <row r="1029">
          <cell r="C1029">
            <v>11302</v>
          </cell>
          <cell r="R1029">
            <v>2015909.16</v>
          </cell>
        </row>
        <row r="1030">
          <cell r="C1030">
            <v>11303</v>
          </cell>
          <cell r="R1030">
            <v>178966.92</v>
          </cell>
        </row>
        <row r="1031">
          <cell r="C1031">
            <v>11304</v>
          </cell>
          <cell r="R1031">
            <v>1411831.44</v>
          </cell>
        </row>
        <row r="1032">
          <cell r="C1032">
            <v>12201</v>
          </cell>
          <cell r="R1032">
            <v>272615.64</v>
          </cell>
        </row>
        <row r="1033">
          <cell r="C1033">
            <v>13101</v>
          </cell>
          <cell r="R1033">
            <v>184800</v>
          </cell>
        </row>
        <row r="1034">
          <cell r="C1034">
            <v>13201</v>
          </cell>
          <cell r="R1034">
            <v>106441.69</v>
          </cell>
        </row>
        <row r="1035">
          <cell r="C1035">
            <v>13202</v>
          </cell>
          <cell r="R1035">
            <v>0</v>
          </cell>
        </row>
        <row r="1036">
          <cell r="C1036">
            <v>13203</v>
          </cell>
          <cell r="R1036">
            <v>1361166.96</v>
          </cell>
        </row>
        <row r="1037">
          <cell r="C1037">
            <v>13401</v>
          </cell>
          <cell r="R1037">
            <v>236256.96</v>
          </cell>
        </row>
        <row r="1038">
          <cell r="C1038">
            <v>14101</v>
          </cell>
          <cell r="R1038">
            <v>192000</v>
          </cell>
        </row>
        <row r="1039">
          <cell r="C1039">
            <v>14102</v>
          </cell>
          <cell r="R1039">
            <v>732000</v>
          </cell>
        </row>
        <row r="1040">
          <cell r="C1040">
            <v>14103</v>
          </cell>
          <cell r="R1040">
            <v>312000</v>
          </cell>
        </row>
        <row r="1041">
          <cell r="C1041">
            <v>15201</v>
          </cell>
          <cell r="R1041">
            <v>74957.52</v>
          </cell>
        </row>
        <row r="1042">
          <cell r="C1042">
            <v>15401</v>
          </cell>
          <cell r="R1042">
            <v>99432.6</v>
          </cell>
        </row>
        <row r="1043">
          <cell r="C1043">
            <v>15403</v>
          </cell>
          <cell r="R1043">
            <v>7000</v>
          </cell>
        </row>
        <row r="1044">
          <cell r="C1044">
            <v>15404</v>
          </cell>
          <cell r="R1044">
            <v>150000</v>
          </cell>
        </row>
        <row r="1045">
          <cell r="C1045">
            <v>15405</v>
          </cell>
          <cell r="R1045">
            <v>95040</v>
          </cell>
        </row>
        <row r="1046">
          <cell r="C1046">
            <v>15407</v>
          </cell>
          <cell r="R1046">
            <v>95040</v>
          </cell>
        </row>
        <row r="1047">
          <cell r="C1047">
            <v>15903</v>
          </cell>
          <cell r="R1047">
            <v>132000</v>
          </cell>
        </row>
        <row r="1048">
          <cell r="C1048">
            <v>15904</v>
          </cell>
          <cell r="R1048">
            <v>30000</v>
          </cell>
        </row>
        <row r="1049">
          <cell r="C1049">
            <v>15905</v>
          </cell>
          <cell r="R1049">
            <v>66000</v>
          </cell>
        </row>
        <row r="1050">
          <cell r="C1050">
            <v>21101</v>
          </cell>
          <cell r="R1050">
            <v>14400</v>
          </cell>
        </row>
        <row r="1051">
          <cell r="C1051">
            <v>21401</v>
          </cell>
          <cell r="R1051">
            <v>11400</v>
          </cell>
        </row>
        <row r="1052">
          <cell r="C1052">
            <v>26101</v>
          </cell>
          <cell r="R1052">
            <v>132000</v>
          </cell>
        </row>
        <row r="1053">
          <cell r="C1053">
            <v>27101</v>
          </cell>
          <cell r="R1053">
            <v>10000</v>
          </cell>
        </row>
        <row r="1054">
          <cell r="C1054">
            <v>29401</v>
          </cell>
          <cell r="R1054">
            <v>6000</v>
          </cell>
        </row>
        <row r="1055">
          <cell r="C1055">
            <v>29601</v>
          </cell>
          <cell r="R1055">
            <v>10000</v>
          </cell>
        </row>
        <row r="1056">
          <cell r="C1056">
            <v>29602</v>
          </cell>
          <cell r="R1056">
            <v>10000</v>
          </cell>
        </row>
        <row r="1057">
          <cell r="C1057">
            <v>31101</v>
          </cell>
          <cell r="R1057">
            <v>52892</v>
          </cell>
        </row>
        <row r="1058">
          <cell r="C1058">
            <v>35501</v>
          </cell>
          <cell r="R1058">
            <v>10000</v>
          </cell>
        </row>
        <row r="1059">
          <cell r="C1059">
            <v>37201</v>
          </cell>
          <cell r="R1059">
            <v>234000</v>
          </cell>
        </row>
        <row r="1060">
          <cell r="C1060">
            <v>39801</v>
          </cell>
          <cell r="R1060">
            <v>29175</v>
          </cell>
        </row>
        <row r="1061">
          <cell r="C1061">
            <v>39802</v>
          </cell>
          <cell r="R1061">
            <v>29175</v>
          </cell>
        </row>
        <row r="1062">
          <cell r="C1062">
            <v>39803</v>
          </cell>
          <cell r="R1062">
            <v>194500</v>
          </cell>
        </row>
        <row r="1063">
          <cell r="C1063">
            <v>39804</v>
          </cell>
          <cell r="R1063">
            <v>29175</v>
          </cell>
        </row>
        <row r="1064">
          <cell r="C1064">
            <v>51101</v>
          </cell>
          <cell r="R1064">
            <v>7000</v>
          </cell>
        </row>
        <row r="1065">
          <cell r="C1065">
            <v>51501</v>
          </cell>
          <cell r="R1065">
            <v>15000</v>
          </cell>
        </row>
        <row r="1066">
          <cell r="C1066">
            <v>56401</v>
          </cell>
          <cell r="R1066">
            <v>10500</v>
          </cell>
        </row>
        <row r="1067">
          <cell r="C1067">
            <v>11301</v>
          </cell>
          <cell r="R1067">
            <v>408139.44</v>
          </cell>
        </row>
        <row r="1068">
          <cell r="C1068">
            <v>11302</v>
          </cell>
          <cell r="R1068">
            <v>408139.44</v>
          </cell>
        </row>
        <row r="1069">
          <cell r="C1069">
            <v>11304</v>
          </cell>
          <cell r="R1069">
            <v>140845.56</v>
          </cell>
        </row>
        <row r="1070">
          <cell r="C1070">
            <v>13101</v>
          </cell>
          <cell r="R1070">
            <v>12000</v>
          </cell>
        </row>
        <row r="1071">
          <cell r="C1071">
            <v>13201</v>
          </cell>
          <cell r="R1071">
            <v>17281.439999999999</v>
          </cell>
        </row>
        <row r="1072">
          <cell r="C1072">
            <v>13203</v>
          </cell>
          <cell r="R1072">
            <v>238881.12</v>
          </cell>
        </row>
        <row r="1073">
          <cell r="C1073">
            <v>14101</v>
          </cell>
          <cell r="R1073">
            <v>42000</v>
          </cell>
        </row>
        <row r="1074">
          <cell r="C1074">
            <v>14102</v>
          </cell>
          <cell r="R1074">
            <v>151200</v>
          </cell>
        </row>
        <row r="1075">
          <cell r="C1075">
            <v>14103</v>
          </cell>
          <cell r="R1075">
            <v>30000</v>
          </cell>
        </row>
        <row r="1076">
          <cell r="C1076">
            <v>15201</v>
          </cell>
          <cell r="R1076">
            <v>6814.2</v>
          </cell>
        </row>
        <row r="1077">
          <cell r="C1077">
            <v>15401</v>
          </cell>
          <cell r="R1077">
            <v>19773.72</v>
          </cell>
        </row>
        <row r="1078">
          <cell r="C1078">
            <v>15404</v>
          </cell>
          <cell r="R1078">
            <v>36000</v>
          </cell>
        </row>
        <row r="1079">
          <cell r="C1079">
            <v>15405</v>
          </cell>
          <cell r="R1079">
            <v>12960</v>
          </cell>
        </row>
        <row r="1080">
          <cell r="C1080">
            <v>15407</v>
          </cell>
          <cell r="R1080">
            <v>12960</v>
          </cell>
        </row>
        <row r="1081">
          <cell r="C1081">
            <v>15902</v>
          </cell>
          <cell r="R1081">
            <v>5000</v>
          </cell>
        </row>
        <row r="1082">
          <cell r="C1082">
            <v>15903</v>
          </cell>
          <cell r="R1082">
            <v>12000</v>
          </cell>
        </row>
        <row r="1083">
          <cell r="C1083">
            <v>15904</v>
          </cell>
          <cell r="R1083">
            <v>15000</v>
          </cell>
        </row>
        <row r="1084">
          <cell r="C1084">
            <v>21101</v>
          </cell>
          <cell r="R1084">
            <v>19200</v>
          </cell>
        </row>
        <row r="1085">
          <cell r="C1085">
            <v>21401</v>
          </cell>
          <cell r="R1085">
            <v>27600</v>
          </cell>
        </row>
        <row r="1086">
          <cell r="C1086">
            <v>29401</v>
          </cell>
          <cell r="R1086">
            <v>12000</v>
          </cell>
        </row>
        <row r="1087">
          <cell r="C1087">
            <v>31101</v>
          </cell>
          <cell r="R1087">
            <v>10231</v>
          </cell>
        </row>
        <row r="1088">
          <cell r="C1088">
            <v>33601</v>
          </cell>
          <cell r="R1088">
            <v>936000</v>
          </cell>
        </row>
        <row r="1089">
          <cell r="C1089">
            <v>39801</v>
          </cell>
          <cell r="R1089">
            <v>4755</v>
          </cell>
        </row>
        <row r="1090">
          <cell r="C1090">
            <v>39802</v>
          </cell>
          <cell r="R1090">
            <v>4755</v>
          </cell>
        </row>
        <row r="1091">
          <cell r="C1091">
            <v>39803</v>
          </cell>
          <cell r="R1091">
            <v>31700</v>
          </cell>
        </row>
        <row r="1092">
          <cell r="C1092">
            <v>39804</v>
          </cell>
          <cell r="R1092">
            <v>4755</v>
          </cell>
        </row>
        <row r="1093">
          <cell r="C1093">
            <v>51101</v>
          </cell>
          <cell r="R1093">
            <v>15000</v>
          </cell>
        </row>
        <row r="1094">
          <cell r="C1094">
            <v>51501</v>
          </cell>
          <cell r="R1094">
            <v>15000</v>
          </cell>
        </row>
        <row r="1095">
          <cell r="C1095">
            <v>21101</v>
          </cell>
          <cell r="R1095">
            <v>36000</v>
          </cell>
        </row>
        <row r="1096">
          <cell r="C1096">
            <v>21401</v>
          </cell>
          <cell r="R1096">
            <v>18000</v>
          </cell>
        </row>
        <row r="1097">
          <cell r="C1097">
            <v>24907</v>
          </cell>
          <cell r="R1097">
            <v>4000</v>
          </cell>
        </row>
        <row r="1098">
          <cell r="C1098">
            <v>25601</v>
          </cell>
          <cell r="R1098">
            <v>6000</v>
          </cell>
        </row>
        <row r="1099">
          <cell r="C1099">
            <v>26101</v>
          </cell>
          <cell r="R1099">
            <v>386400</v>
          </cell>
        </row>
        <row r="1100">
          <cell r="C1100">
            <v>27101</v>
          </cell>
          <cell r="R1100">
            <v>10000</v>
          </cell>
        </row>
        <row r="1101">
          <cell r="C1101">
            <v>29101</v>
          </cell>
          <cell r="R1101">
            <v>16000</v>
          </cell>
        </row>
        <row r="1102">
          <cell r="C1102">
            <v>29401</v>
          </cell>
          <cell r="R1102">
            <v>20000</v>
          </cell>
        </row>
        <row r="1103">
          <cell r="C1103">
            <v>29601</v>
          </cell>
          <cell r="R1103">
            <v>30000</v>
          </cell>
        </row>
        <row r="1104">
          <cell r="C1104">
            <v>29602</v>
          </cell>
          <cell r="R1104">
            <v>30000</v>
          </cell>
        </row>
        <row r="1105">
          <cell r="C1105">
            <v>35501</v>
          </cell>
          <cell r="R1105">
            <v>30000</v>
          </cell>
        </row>
        <row r="1106">
          <cell r="C1106">
            <v>37201</v>
          </cell>
          <cell r="R1106">
            <v>117000</v>
          </cell>
        </row>
        <row r="1107">
          <cell r="C1107">
            <v>51501</v>
          </cell>
          <cell r="R1107">
            <v>30000</v>
          </cell>
        </row>
        <row r="1108">
          <cell r="C1108">
            <v>11301</v>
          </cell>
          <cell r="R1108">
            <v>909698.52</v>
          </cell>
        </row>
        <row r="1109">
          <cell r="C1109">
            <v>11302</v>
          </cell>
          <cell r="R1109">
            <v>909698.52</v>
          </cell>
        </row>
        <row r="1110">
          <cell r="C1110">
            <v>11303</v>
          </cell>
          <cell r="R1110">
            <v>426767.28</v>
          </cell>
        </row>
        <row r="1111">
          <cell r="C1111">
            <v>11304</v>
          </cell>
          <cell r="R1111">
            <v>4482592.92</v>
          </cell>
        </row>
        <row r="1112">
          <cell r="C1112">
            <v>12201</v>
          </cell>
          <cell r="R1112">
            <v>1572508.8</v>
          </cell>
        </row>
        <row r="1113">
          <cell r="C1113">
            <v>13101</v>
          </cell>
          <cell r="R1113">
            <v>43200</v>
          </cell>
        </row>
        <row r="1114">
          <cell r="C1114">
            <v>13201</v>
          </cell>
          <cell r="R1114">
            <v>149883.97</v>
          </cell>
        </row>
        <row r="1115">
          <cell r="C1115">
            <v>13202</v>
          </cell>
          <cell r="R1115">
            <v>51493.2</v>
          </cell>
        </row>
        <row r="1116">
          <cell r="C1116">
            <v>13203</v>
          </cell>
          <cell r="R1116">
            <v>1471443.24</v>
          </cell>
        </row>
        <row r="1117">
          <cell r="C1117">
            <v>13301</v>
          </cell>
          <cell r="R1117">
            <v>348122.64</v>
          </cell>
        </row>
        <row r="1118">
          <cell r="C1118">
            <v>13401</v>
          </cell>
          <cell r="R1118">
            <v>604377.36</v>
          </cell>
        </row>
        <row r="1119">
          <cell r="C1119">
            <v>14101</v>
          </cell>
          <cell r="R1119">
            <v>90000</v>
          </cell>
        </row>
        <row r="1120">
          <cell r="C1120">
            <v>14102</v>
          </cell>
          <cell r="R1120">
            <v>330000</v>
          </cell>
        </row>
        <row r="1121">
          <cell r="C1121">
            <v>14103</v>
          </cell>
          <cell r="R1121">
            <v>744000</v>
          </cell>
        </row>
        <row r="1122">
          <cell r="C1122">
            <v>15201</v>
          </cell>
          <cell r="R1122">
            <v>119253.96</v>
          </cell>
        </row>
        <row r="1123">
          <cell r="C1123">
            <v>15401</v>
          </cell>
          <cell r="R1123">
            <v>44591.4</v>
          </cell>
        </row>
        <row r="1124">
          <cell r="C1124">
            <v>15402</v>
          </cell>
          <cell r="R1124">
            <v>37674</v>
          </cell>
        </row>
        <row r="1125">
          <cell r="C1125">
            <v>15403</v>
          </cell>
          <cell r="R1125">
            <v>13000</v>
          </cell>
        </row>
        <row r="1126">
          <cell r="C1126">
            <v>15404</v>
          </cell>
          <cell r="R1126">
            <v>104000</v>
          </cell>
        </row>
        <row r="1127">
          <cell r="C1127">
            <v>15405</v>
          </cell>
          <cell r="R1127">
            <v>34560</v>
          </cell>
        </row>
        <row r="1128">
          <cell r="C1128">
            <v>15407</v>
          </cell>
          <cell r="R1128">
            <v>38880</v>
          </cell>
        </row>
        <row r="1129">
          <cell r="C1129">
            <v>15903</v>
          </cell>
          <cell r="R1129">
            <v>210000</v>
          </cell>
        </row>
        <row r="1130">
          <cell r="C1130">
            <v>15904</v>
          </cell>
          <cell r="R1130">
            <v>25000</v>
          </cell>
        </row>
        <row r="1131">
          <cell r="C1131">
            <v>15905</v>
          </cell>
          <cell r="R1131">
            <v>82000</v>
          </cell>
        </row>
        <row r="1132">
          <cell r="C1132">
            <v>15906</v>
          </cell>
          <cell r="R1132">
            <v>700</v>
          </cell>
        </row>
        <row r="1133">
          <cell r="C1133">
            <v>17101</v>
          </cell>
          <cell r="R1133">
            <v>187920</v>
          </cell>
        </row>
        <row r="1134">
          <cell r="C1134">
            <v>21101</v>
          </cell>
          <cell r="R1134">
            <v>15000</v>
          </cell>
        </row>
        <row r="1135">
          <cell r="C1135">
            <v>21401</v>
          </cell>
          <cell r="R1135">
            <v>11250</v>
          </cell>
        </row>
        <row r="1136">
          <cell r="C1136">
            <v>22101</v>
          </cell>
          <cell r="R1136">
            <v>6750</v>
          </cell>
        </row>
        <row r="1137">
          <cell r="C1137">
            <v>24101</v>
          </cell>
          <cell r="R1137">
            <v>3000</v>
          </cell>
        </row>
        <row r="1138">
          <cell r="C1138">
            <v>24201</v>
          </cell>
          <cell r="R1138">
            <v>3000</v>
          </cell>
        </row>
        <row r="1139">
          <cell r="C1139">
            <v>24401</v>
          </cell>
          <cell r="R1139">
            <v>3000</v>
          </cell>
        </row>
        <row r="1140">
          <cell r="C1140">
            <v>24601</v>
          </cell>
          <cell r="R1140">
            <v>6000</v>
          </cell>
        </row>
        <row r="1141">
          <cell r="C1141">
            <v>24907</v>
          </cell>
          <cell r="R1141">
            <v>9000</v>
          </cell>
        </row>
        <row r="1142">
          <cell r="C1142">
            <v>25301</v>
          </cell>
          <cell r="R1142">
            <v>9000</v>
          </cell>
        </row>
        <row r="1143">
          <cell r="C1143">
            <v>25601</v>
          </cell>
          <cell r="R1143">
            <v>9000</v>
          </cell>
        </row>
        <row r="1144">
          <cell r="C1144">
            <v>25905</v>
          </cell>
          <cell r="R1144">
            <v>600</v>
          </cell>
        </row>
        <row r="1145">
          <cell r="C1145">
            <v>26101</v>
          </cell>
          <cell r="R1145">
            <v>369362.93</v>
          </cell>
        </row>
        <row r="1146">
          <cell r="C1146">
            <v>26102</v>
          </cell>
          <cell r="R1146">
            <v>6750</v>
          </cell>
        </row>
        <row r="1147">
          <cell r="C1147">
            <v>27201</v>
          </cell>
          <cell r="R1147">
            <v>9000</v>
          </cell>
        </row>
        <row r="1148">
          <cell r="C1148">
            <v>27401</v>
          </cell>
          <cell r="R1148">
            <v>27000</v>
          </cell>
        </row>
        <row r="1149">
          <cell r="C1149">
            <v>29101</v>
          </cell>
          <cell r="R1149">
            <v>26250</v>
          </cell>
        </row>
        <row r="1150">
          <cell r="C1150">
            <v>29201</v>
          </cell>
          <cell r="R1150">
            <v>4500</v>
          </cell>
        </row>
        <row r="1151">
          <cell r="C1151">
            <v>29301</v>
          </cell>
          <cell r="R1151">
            <v>5400</v>
          </cell>
        </row>
        <row r="1152">
          <cell r="C1152">
            <v>29401</v>
          </cell>
          <cell r="R1152">
            <v>5400</v>
          </cell>
        </row>
        <row r="1153">
          <cell r="C1153">
            <v>29501</v>
          </cell>
          <cell r="R1153">
            <v>5400</v>
          </cell>
        </row>
        <row r="1154">
          <cell r="C1154">
            <v>29601</v>
          </cell>
          <cell r="R1154">
            <v>21000</v>
          </cell>
        </row>
        <row r="1155">
          <cell r="C1155">
            <v>29602</v>
          </cell>
          <cell r="R1155">
            <v>18000</v>
          </cell>
        </row>
        <row r="1156">
          <cell r="C1156">
            <v>29801</v>
          </cell>
          <cell r="R1156">
            <v>15000</v>
          </cell>
        </row>
        <row r="1157">
          <cell r="C1157">
            <v>29901</v>
          </cell>
          <cell r="R1157">
            <v>4500</v>
          </cell>
        </row>
        <row r="1158">
          <cell r="C1158">
            <v>31101</v>
          </cell>
          <cell r="R1158">
            <v>73459</v>
          </cell>
        </row>
        <row r="1159">
          <cell r="C1159">
            <v>31401</v>
          </cell>
          <cell r="R1159">
            <v>65448</v>
          </cell>
        </row>
        <row r="1160">
          <cell r="C1160">
            <v>31701</v>
          </cell>
          <cell r="R1160">
            <v>145687.32</v>
          </cell>
        </row>
        <row r="1161">
          <cell r="C1161">
            <v>32601</v>
          </cell>
          <cell r="R1161">
            <v>396000</v>
          </cell>
        </row>
        <row r="1162">
          <cell r="C1162">
            <v>33601</v>
          </cell>
          <cell r="R1162">
            <v>4500</v>
          </cell>
        </row>
        <row r="1163">
          <cell r="C1163">
            <v>33902</v>
          </cell>
          <cell r="R1163">
            <v>75000</v>
          </cell>
        </row>
        <row r="1164">
          <cell r="C1164">
            <v>35101</v>
          </cell>
          <cell r="R1164">
            <v>20250</v>
          </cell>
        </row>
        <row r="1165">
          <cell r="C1165">
            <v>35501</v>
          </cell>
          <cell r="R1165">
            <v>15000</v>
          </cell>
        </row>
        <row r="1166">
          <cell r="C1166">
            <v>35701</v>
          </cell>
          <cell r="R1166">
            <v>450000</v>
          </cell>
        </row>
        <row r="1167">
          <cell r="C1167">
            <v>35702</v>
          </cell>
          <cell r="R1167">
            <v>360000</v>
          </cell>
        </row>
        <row r="1168">
          <cell r="C1168">
            <v>37201</v>
          </cell>
          <cell r="R1168">
            <v>27000</v>
          </cell>
        </row>
        <row r="1169">
          <cell r="C1169">
            <v>37202</v>
          </cell>
          <cell r="R1169">
            <v>3600</v>
          </cell>
        </row>
        <row r="1170">
          <cell r="C1170">
            <v>37204</v>
          </cell>
          <cell r="R1170">
            <v>3600</v>
          </cell>
        </row>
        <row r="1171">
          <cell r="C1171">
            <v>37501</v>
          </cell>
          <cell r="R1171">
            <v>13500</v>
          </cell>
        </row>
        <row r="1172">
          <cell r="C1172">
            <v>37502</v>
          </cell>
          <cell r="R1172">
            <v>9000</v>
          </cell>
        </row>
        <row r="1173">
          <cell r="C1173">
            <v>37503</v>
          </cell>
          <cell r="R1173">
            <v>13500</v>
          </cell>
        </row>
        <row r="1174">
          <cell r="C1174">
            <v>39201</v>
          </cell>
          <cell r="R1174">
            <v>1771783.56</v>
          </cell>
        </row>
        <row r="1175">
          <cell r="C1175">
            <v>39801</v>
          </cell>
          <cell r="R1175">
            <v>43500</v>
          </cell>
        </row>
        <row r="1176">
          <cell r="C1176">
            <v>39802</v>
          </cell>
          <cell r="R1176">
            <v>43500</v>
          </cell>
        </row>
        <row r="1177">
          <cell r="C1177">
            <v>39803</v>
          </cell>
          <cell r="R1177">
            <v>290000</v>
          </cell>
        </row>
        <row r="1178">
          <cell r="C1178">
            <v>39804</v>
          </cell>
          <cell r="R1178">
            <v>43500</v>
          </cell>
        </row>
        <row r="1179">
          <cell r="C1179">
            <v>39902</v>
          </cell>
          <cell r="R1179">
            <v>204000</v>
          </cell>
        </row>
        <row r="1180">
          <cell r="C1180">
            <v>51501</v>
          </cell>
          <cell r="R1180">
            <v>11250</v>
          </cell>
        </row>
        <row r="1181">
          <cell r="C1181">
            <v>56601</v>
          </cell>
          <cell r="R1181">
            <v>60000</v>
          </cell>
        </row>
        <row r="1182">
          <cell r="C1182">
            <v>11301</v>
          </cell>
          <cell r="R1182">
            <v>585509.04</v>
          </cell>
        </row>
        <row r="1183">
          <cell r="C1183">
            <v>11302</v>
          </cell>
          <cell r="R1183">
            <v>585509.04</v>
          </cell>
        </row>
        <row r="1184">
          <cell r="C1184">
            <v>11303</v>
          </cell>
          <cell r="R1184">
            <v>0</v>
          </cell>
        </row>
        <row r="1185">
          <cell r="C1185">
            <v>11304</v>
          </cell>
          <cell r="R1185">
            <v>170491.08</v>
          </cell>
        </row>
        <row r="1186">
          <cell r="C1186">
            <v>12201</v>
          </cell>
          <cell r="R1186">
            <v>799130.64</v>
          </cell>
        </row>
        <row r="1187">
          <cell r="C1187">
            <v>13101</v>
          </cell>
          <cell r="R1187">
            <v>21600</v>
          </cell>
        </row>
        <row r="1188">
          <cell r="C1188">
            <v>13201</v>
          </cell>
          <cell r="R1188">
            <v>38650.44</v>
          </cell>
        </row>
        <row r="1189">
          <cell r="C1189">
            <v>13202</v>
          </cell>
          <cell r="R1189">
            <v>11659.2</v>
          </cell>
        </row>
        <row r="1190">
          <cell r="C1190">
            <v>13203</v>
          </cell>
          <cell r="R1190">
            <v>404028.12</v>
          </cell>
        </row>
        <row r="1191">
          <cell r="C1191">
            <v>13301</v>
          </cell>
          <cell r="R1191">
            <v>50743.44</v>
          </cell>
        </row>
        <row r="1192">
          <cell r="C1192">
            <v>13401</v>
          </cell>
          <cell r="R1192">
            <v>71161.2</v>
          </cell>
        </row>
        <row r="1193">
          <cell r="C1193">
            <v>14101</v>
          </cell>
          <cell r="R1193">
            <v>60000</v>
          </cell>
        </row>
        <row r="1194">
          <cell r="C1194">
            <v>14102</v>
          </cell>
          <cell r="R1194">
            <v>216000</v>
          </cell>
        </row>
        <row r="1195">
          <cell r="C1195">
            <v>14103</v>
          </cell>
          <cell r="R1195">
            <v>168000</v>
          </cell>
        </row>
        <row r="1196">
          <cell r="C1196">
            <v>15201</v>
          </cell>
          <cell r="R1196">
            <v>32368.560000000001</v>
          </cell>
        </row>
        <row r="1197">
          <cell r="C1197">
            <v>15401</v>
          </cell>
          <cell r="R1197">
            <v>29112.959999999999</v>
          </cell>
        </row>
        <row r="1198">
          <cell r="C1198">
            <v>15402</v>
          </cell>
          <cell r="R1198">
            <v>10225.799999999999</v>
          </cell>
        </row>
        <row r="1199">
          <cell r="C1199">
            <v>15404</v>
          </cell>
          <cell r="R1199">
            <v>54000</v>
          </cell>
        </row>
        <row r="1200">
          <cell r="C1200">
            <v>15405</v>
          </cell>
          <cell r="R1200">
            <v>21600</v>
          </cell>
        </row>
        <row r="1201">
          <cell r="C1201">
            <v>15407</v>
          </cell>
          <cell r="R1201">
            <v>21600</v>
          </cell>
        </row>
        <row r="1202">
          <cell r="C1202">
            <v>15903</v>
          </cell>
          <cell r="R1202">
            <v>57000</v>
          </cell>
        </row>
        <row r="1203">
          <cell r="C1203">
            <v>15904</v>
          </cell>
          <cell r="R1203">
            <v>5000</v>
          </cell>
        </row>
        <row r="1204">
          <cell r="C1204">
            <v>15905</v>
          </cell>
          <cell r="R1204">
            <v>28000</v>
          </cell>
        </row>
        <row r="1205">
          <cell r="C1205">
            <v>15906</v>
          </cell>
          <cell r="R1205">
            <v>700</v>
          </cell>
        </row>
        <row r="1206">
          <cell r="C1206">
            <v>21101</v>
          </cell>
          <cell r="R1206">
            <v>12000</v>
          </cell>
        </row>
        <row r="1207">
          <cell r="C1207">
            <v>21401</v>
          </cell>
          <cell r="R1207">
            <v>12000</v>
          </cell>
        </row>
        <row r="1208">
          <cell r="C1208">
            <v>22101</v>
          </cell>
          <cell r="R1208">
            <v>6000</v>
          </cell>
        </row>
        <row r="1209">
          <cell r="C1209">
            <v>24101</v>
          </cell>
          <cell r="R1209">
            <v>20000</v>
          </cell>
        </row>
        <row r="1210">
          <cell r="C1210">
            <v>24201</v>
          </cell>
          <cell r="R1210">
            <v>60000</v>
          </cell>
        </row>
        <row r="1211">
          <cell r="C1211">
            <v>24401</v>
          </cell>
          <cell r="R1211">
            <v>9000</v>
          </cell>
        </row>
        <row r="1212">
          <cell r="C1212">
            <v>24601</v>
          </cell>
          <cell r="R1212">
            <v>12000</v>
          </cell>
        </row>
        <row r="1213">
          <cell r="C1213">
            <v>24907</v>
          </cell>
          <cell r="R1213">
            <v>42000</v>
          </cell>
        </row>
        <row r="1214">
          <cell r="C1214">
            <v>25601</v>
          </cell>
          <cell r="R1214">
            <v>30000</v>
          </cell>
        </row>
        <row r="1215">
          <cell r="C1215">
            <v>25908</v>
          </cell>
          <cell r="R1215">
            <v>20000</v>
          </cell>
        </row>
        <row r="1216">
          <cell r="C1216">
            <v>26101</v>
          </cell>
          <cell r="R1216">
            <v>112088.44</v>
          </cell>
        </row>
        <row r="1217">
          <cell r="C1217">
            <v>26102</v>
          </cell>
          <cell r="R1217">
            <v>5000</v>
          </cell>
        </row>
        <row r="1218">
          <cell r="C1218">
            <v>27201</v>
          </cell>
          <cell r="R1218">
            <v>20000</v>
          </cell>
        </row>
        <row r="1219">
          <cell r="C1219">
            <v>29101</v>
          </cell>
          <cell r="R1219">
            <v>21000</v>
          </cell>
        </row>
        <row r="1220">
          <cell r="C1220">
            <v>29201</v>
          </cell>
          <cell r="R1220">
            <v>6000</v>
          </cell>
        </row>
        <row r="1221">
          <cell r="C1221">
            <v>29601</v>
          </cell>
          <cell r="R1221">
            <v>20000</v>
          </cell>
        </row>
        <row r="1222">
          <cell r="C1222">
            <v>29602</v>
          </cell>
          <cell r="R1222">
            <v>20000</v>
          </cell>
        </row>
        <row r="1223">
          <cell r="C1223">
            <v>29801</v>
          </cell>
          <cell r="R1223">
            <v>26000</v>
          </cell>
        </row>
        <row r="1224">
          <cell r="C1224">
            <v>31101</v>
          </cell>
          <cell r="R1224">
            <v>27332</v>
          </cell>
        </row>
        <row r="1225">
          <cell r="C1225">
            <v>31401</v>
          </cell>
          <cell r="R1225">
            <v>8886</v>
          </cell>
        </row>
        <row r="1226">
          <cell r="C1226">
            <v>32601</v>
          </cell>
          <cell r="R1226">
            <v>120000</v>
          </cell>
        </row>
        <row r="1227">
          <cell r="C1227">
            <v>35101</v>
          </cell>
          <cell r="R1227">
            <v>6000</v>
          </cell>
        </row>
        <row r="1228">
          <cell r="C1228">
            <v>35501</v>
          </cell>
          <cell r="R1228">
            <v>20000</v>
          </cell>
        </row>
        <row r="1229">
          <cell r="C1229">
            <v>35702</v>
          </cell>
          <cell r="R1229">
            <v>25000</v>
          </cell>
        </row>
        <row r="1230">
          <cell r="C1230">
            <v>35710</v>
          </cell>
          <cell r="R1230">
            <v>300000</v>
          </cell>
        </row>
        <row r="1231">
          <cell r="C1231">
            <v>39801</v>
          </cell>
          <cell r="R1231">
            <v>10500</v>
          </cell>
        </row>
        <row r="1232">
          <cell r="C1232">
            <v>39802</v>
          </cell>
          <cell r="R1232">
            <v>10500</v>
          </cell>
        </row>
        <row r="1233">
          <cell r="C1233">
            <v>39803</v>
          </cell>
          <cell r="R1233">
            <v>70000</v>
          </cell>
        </row>
        <row r="1234">
          <cell r="C1234">
            <v>39804</v>
          </cell>
          <cell r="R1234">
            <v>10500</v>
          </cell>
        </row>
        <row r="1235">
          <cell r="C1235">
            <v>51501</v>
          </cell>
          <cell r="R1235">
            <v>40000</v>
          </cell>
        </row>
        <row r="1236">
          <cell r="C1236">
            <v>54101</v>
          </cell>
          <cell r="R1236">
            <v>1000000</v>
          </cell>
        </row>
        <row r="1237">
          <cell r="C1237">
            <v>56201</v>
          </cell>
          <cell r="R1237">
            <v>2000000</v>
          </cell>
        </row>
        <row r="1238">
          <cell r="C1238">
            <v>56401</v>
          </cell>
          <cell r="R1238">
            <v>20000</v>
          </cell>
        </row>
        <row r="1239">
          <cell r="C1239">
            <v>11301</v>
          </cell>
          <cell r="R1239">
            <v>4765258.8</v>
          </cell>
        </row>
        <row r="1240">
          <cell r="C1240">
            <v>11302</v>
          </cell>
          <cell r="R1240">
            <v>4765258.8</v>
          </cell>
        </row>
        <row r="1241">
          <cell r="C1241">
            <v>11304</v>
          </cell>
          <cell r="R1241">
            <v>719973.24</v>
          </cell>
        </row>
        <row r="1242">
          <cell r="C1242">
            <v>12201</v>
          </cell>
          <cell r="R1242">
            <v>397332</v>
          </cell>
        </row>
        <row r="1243">
          <cell r="C1243">
            <v>13101</v>
          </cell>
          <cell r="R1243">
            <v>504000</v>
          </cell>
        </row>
        <row r="1244">
          <cell r="C1244">
            <v>13201</v>
          </cell>
          <cell r="R1244">
            <v>192252.36</v>
          </cell>
        </row>
        <row r="1245">
          <cell r="C1245">
            <v>13202</v>
          </cell>
          <cell r="R1245">
            <v>82062.240000000005</v>
          </cell>
        </row>
        <row r="1246">
          <cell r="C1246">
            <v>13203</v>
          </cell>
          <cell r="R1246">
            <v>2668104.2400000002</v>
          </cell>
        </row>
        <row r="1247">
          <cell r="C1247">
            <v>13301</v>
          </cell>
          <cell r="R1247">
            <v>2090426.88</v>
          </cell>
        </row>
        <row r="1248">
          <cell r="C1248">
            <v>13401</v>
          </cell>
          <cell r="R1248">
            <v>351332.64</v>
          </cell>
        </row>
        <row r="1249">
          <cell r="C1249">
            <v>14101</v>
          </cell>
          <cell r="R1249">
            <v>456000</v>
          </cell>
        </row>
        <row r="1250">
          <cell r="C1250">
            <v>14102</v>
          </cell>
          <cell r="R1250">
            <v>1722000</v>
          </cell>
        </row>
        <row r="1251">
          <cell r="C1251">
            <v>14103</v>
          </cell>
          <cell r="R1251">
            <v>126000</v>
          </cell>
        </row>
        <row r="1252">
          <cell r="C1252">
            <v>15201</v>
          </cell>
          <cell r="R1252">
            <v>119247.96</v>
          </cell>
        </row>
        <row r="1253">
          <cell r="C1253">
            <v>15401</v>
          </cell>
          <cell r="R1253">
            <v>236083.56</v>
          </cell>
        </row>
        <row r="1254">
          <cell r="C1254">
            <v>15402</v>
          </cell>
          <cell r="R1254">
            <v>37674</v>
          </cell>
        </row>
        <row r="1255">
          <cell r="C1255">
            <v>15404</v>
          </cell>
          <cell r="R1255">
            <v>350000</v>
          </cell>
        </row>
        <row r="1256">
          <cell r="C1256">
            <v>15405</v>
          </cell>
          <cell r="R1256">
            <v>246240</v>
          </cell>
        </row>
        <row r="1257">
          <cell r="C1257">
            <v>15407</v>
          </cell>
          <cell r="R1257">
            <v>246240</v>
          </cell>
        </row>
        <row r="1258">
          <cell r="C1258">
            <v>15902</v>
          </cell>
          <cell r="R1258">
            <v>5000</v>
          </cell>
        </row>
        <row r="1259">
          <cell r="C1259">
            <v>15903</v>
          </cell>
          <cell r="R1259">
            <v>210000</v>
          </cell>
        </row>
        <row r="1260">
          <cell r="C1260">
            <v>15904</v>
          </cell>
          <cell r="R1260">
            <v>10000</v>
          </cell>
        </row>
        <row r="1261">
          <cell r="C1261">
            <v>15905</v>
          </cell>
          <cell r="R1261">
            <v>122000</v>
          </cell>
        </row>
        <row r="1262">
          <cell r="C1262">
            <v>15906</v>
          </cell>
          <cell r="R1262">
            <v>3500</v>
          </cell>
        </row>
        <row r="1263">
          <cell r="C1263">
            <v>21101</v>
          </cell>
          <cell r="R1263">
            <v>18000</v>
          </cell>
        </row>
        <row r="1264">
          <cell r="C1264">
            <v>21401</v>
          </cell>
          <cell r="R1264">
            <v>27000</v>
          </cell>
        </row>
        <row r="1265">
          <cell r="C1265">
            <v>22101</v>
          </cell>
          <cell r="R1265">
            <v>30000</v>
          </cell>
        </row>
        <row r="1266">
          <cell r="C1266">
            <v>24201</v>
          </cell>
          <cell r="R1266">
            <v>18000</v>
          </cell>
        </row>
        <row r="1267">
          <cell r="C1267">
            <v>24401</v>
          </cell>
          <cell r="R1267">
            <v>12000</v>
          </cell>
        </row>
        <row r="1268">
          <cell r="C1268">
            <v>24601</v>
          </cell>
          <cell r="R1268">
            <v>12000</v>
          </cell>
        </row>
        <row r="1269">
          <cell r="C1269">
            <v>24907</v>
          </cell>
          <cell r="R1269">
            <v>48000</v>
          </cell>
        </row>
        <row r="1270">
          <cell r="C1270">
            <v>25201</v>
          </cell>
          <cell r="R1270">
            <v>5000</v>
          </cell>
        </row>
        <row r="1271">
          <cell r="C1271">
            <v>25301</v>
          </cell>
          <cell r="R1271">
            <v>10000</v>
          </cell>
        </row>
        <row r="1272">
          <cell r="C1272">
            <v>25601</v>
          </cell>
          <cell r="R1272">
            <v>60000</v>
          </cell>
        </row>
        <row r="1273">
          <cell r="C1273">
            <v>26101</v>
          </cell>
          <cell r="R1273">
            <v>330780.2</v>
          </cell>
        </row>
        <row r="1274">
          <cell r="C1274">
            <v>26102</v>
          </cell>
          <cell r="R1274">
            <v>264000</v>
          </cell>
        </row>
        <row r="1275">
          <cell r="C1275">
            <v>27201</v>
          </cell>
          <cell r="R1275">
            <v>36000</v>
          </cell>
        </row>
        <row r="1276">
          <cell r="C1276">
            <v>27401</v>
          </cell>
          <cell r="R1276">
            <v>11000</v>
          </cell>
        </row>
        <row r="1277">
          <cell r="C1277">
            <v>29101</v>
          </cell>
          <cell r="R1277">
            <v>15000</v>
          </cell>
        </row>
        <row r="1278">
          <cell r="C1278">
            <v>29201</v>
          </cell>
          <cell r="R1278">
            <v>3000</v>
          </cell>
        </row>
        <row r="1279">
          <cell r="C1279">
            <v>29401</v>
          </cell>
          <cell r="R1279">
            <v>3000</v>
          </cell>
        </row>
        <row r="1280">
          <cell r="C1280">
            <v>29501</v>
          </cell>
          <cell r="R1280">
            <v>1000</v>
          </cell>
        </row>
        <row r="1281">
          <cell r="C1281">
            <v>29601</v>
          </cell>
          <cell r="R1281">
            <v>30000</v>
          </cell>
        </row>
        <row r="1282">
          <cell r="C1282">
            <v>29602</v>
          </cell>
          <cell r="R1282">
            <v>18000</v>
          </cell>
        </row>
        <row r="1283">
          <cell r="C1283">
            <v>29801</v>
          </cell>
          <cell r="R1283">
            <v>64000</v>
          </cell>
        </row>
        <row r="1284">
          <cell r="C1284">
            <v>31101</v>
          </cell>
          <cell r="R1284">
            <v>151618249</v>
          </cell>
        </row>
        <row r="1285">
          <cell r="C1285">
            <v>33902</v>
          </cell>
          <cell r="R1285">
            <v>12000</v>
          </cell>
        </row>
        <row r="1286">
          <cell r="C1286">
            <v>35101</v>
          </cell>
          <cell r="R1286">
            <v>10000</v>
          </cell>
        </row>
        <row r="1287">
          <cell r="C1287">
            <v>35501</v>
          </cell>
          <cell r="R1287">
            <v>60000</v>
          </cell>
        </row>
        <row r="1288">
          <cell r="C1288">
            <v>35702</v>
          </cell>
          <cell r="R1288">
            <v>264000</v>
          </cell>
        </row>
        <row r="1289">
          <cell r="C1289">
            <v>35703</v>
          </cell>
          <cell r="R1289">
            <v>6000</v>
          </cell>
        </row>
        <row r="1290">
          <cell r="C1290">
            <v>35706</v>
          </cell>
          <cell r="R1290">
            <v>7000</v>
          </cell>
        </row>
        <row r="1291">
          <cell r="C1291">
            <v>39201</v>
          </cell>
          <cell r="R1291">
            <v>11623979.880000001</v>
          </cell>
        </row>
        <row r="1292">
          <cell r="C1292">
            <v>39801</v>
          </cell>
          <cell r="R1292">
            <v>60900</v>
          </cell>
        </row>
        <row r="1293">
          <cell r="C1293">
            <v>39802</v>
          </cell>
          <cell r="R1293">
            <v>60900</v>
          </cell>
        </row>
        <row r="1294">
          <cell r="C1294">
            <v>39803</v>
          </cell>
          <cell r="R1294">
            <v>406000</v>
          </cell>
        </row>
        <row r="1295">
          <cell r="C1295">
            <v>39804</v>
          </cell>
          <cell r="R1295">
            <v>60900</v>
          </cell>
        </row>
        <row r="1296">
          <cell r="C1296">
            <v>31101</v>
          </cell>
          <cell r="R1296">
            <v>3000000</v>
          </cell>
        </row>
        <row r="1297">
          <cell r="C1297">
            <v>11301</v>
          </cell>
          <cell r="R1297">
            <v>13568588.76</v>
          </cell>
        </row>
        <row r="1298">
          <cell r="C1298">
            <v>11302</v>
          </cell>
          <cell r="R1298">
            <v>13568588.76</v>
          </cell>
        </row>
        <row r="1299">
          <cell r="C1299">
            <v>11303</v>
          </cell>
          <cell r="R1299">
            <v>357933.84</v>
          </cell>
        </row>
        <row r="1300">
          <cell r="C1300">
            <v>11304</v>
          </cell>
          <cell r="R1300">
            <v>6371430.3600000003</v>
          </cell>
        </row>
        <row r="1301">
          <cell r="C1301">
            <v>12201</v>
          </cell>
          <cell r="R1301">
            <v>3253562.16</v>
          </cell>
        </row>
        <row r="1302">
          <cell r="C1302">
            <v>13101</v>
          </cell>
          <cell r="R1302">
            <v>1452000</v>
          </cell>
        </row>
        <row r="1303">
          <cell r="C1303">
            <v>13201</v>
          </cell>
          <cell r="R1303">
            <v>670224.12</v>
          </cell>
        </row>
        <row r="1304">
          <cell r="C1304">
            <v>13202</v>
          </cell>
          <cell r="R1304">
            <v>326744.88</v>
          </cell>
        </row>
        <row r="1305">
          <cell r="C1305">
            <v>13203</v>
          </cell>
          <cell r="R1305">
            <v>8570920.3200000003</v>
          </cell>
        </row>
        <row r="1306">
          <cell r="C1306">
            <v>13301</v>
          </cell>
          <cell r="R1306">
            <v>4357726.08</v>
          </cell>
        </row>
        <row r="1307">
          <cell r="C1307">
            <v>13401</v>
          </cell>
          <cell r="R1307">
            <v>1318531.92</v>
          </cell>
        </row>
        <row r="1308">
          <cell r="C1308">
            <v>14101</v>
          </cell>
          <cell r="R1308">
            <v>1272000</v>
          </cell>
        </row>
        <row r="1309">
          <cell r="C1309">
            <v>14102</v>
          </cell>
          <cell r="R1309">
            <v>4896000</v>
          </cell>
        </row>
        <row r="1310">
          <cell r="C1310">
            <v>14103</v>
          </cell>
          <cell r="R1310">
            <v>1200000</v>
          </cell>
        </row>
        <row r="1311">
          <cell r="C1311">
            <v>15201</v>
          </cell>
          <cell r="R1311">
            <v>500849.16</v>
          </cell>
        </row>
        <row r="1312">
          <cell r="C1312">
            <v>15401</v>
          </cell>
          <cell r="R1312">
            <v>659883.96</v>
          </cell>
        </row>
        <row r="1313">
          <cell r="C1313">
            <v>15402</v>
          </cell>
          <cell r="R1313">
            <v>158230.79999999999</v>
          </cell>
        </row>
        <row r="1314">
          <cell r="C1314">
            <v>15403</v>
          </cell>
          <cell r="R1314">
            <v>13000</v>
          </cell>
        </row>
        <row r="1315">
          <cell r="C1315">
            <v>15404</v>
          </cell>
          <cell r="R1315">
            <v>816800</v>
          </cell>
        </row>
        <row r="1316">
          <cell r="C1316">
            <v>15405</v>
          </cell>
          <cell r="R1316">
            <v>764886.48</v>
          </cell>
        </row>
        <row r="1317">
          <cell r="C1317">
            <v>15407</v>
          </cell>
          <cell r="R1317">
            <v>773280</v>
          </cell>
        </row>
        <row r="1318">
          <cell r="C1318">
            <v>15902</v>
          </cell>
          <cell r="R1318">
            <v>13000</v>
          </cell>
        </row>
        <row r="1319">
          <cell r="C1319">
            <v>15903</v>
          </cell>
          <cell r="R1319">
            <v>882000</v>
          </cell>
        </row>
        <row r="1320">
          <cell r="C1320">
            <v>15904</v>
          </cell>
          <cell r="R1320">
            <v>50000</v>
          </cell>
        </row>
        <row r="1321">
          <cell r="C1321">
            <v>15905</v>
          </cell>
          <cell r="R1321">
            <v>460000</v>
          </cell>
        </row>
        <row r="1322">
          <cell r="C1322">
            <v>15906</v>
          </cell>
          <cell r="R1322">
            <v>7000</v>
          </cell>
        </row>
        <row r="1323">
          <cell r="C1323">
            <v>21101</v>
          </cell>
          <cell r="R1323">
            <v>13200</v>
          </cell>
        </row>
        <row r="1324">
          <cell r="C1324">
            <v>21401</v>
          </cell>
          <cell r="R1324">
            <v>3850</v>
          </cell>
        </row>
        <row r="1325">
          <cell r="C1325">
            <v>22101</v>
          </cell>
          <cell r="R1325">
            <v>4950</v>
          </cell>
        </row>
        <row r="1326">
          <cell r="C1326">
            <v>24401</v>
          </cell>
          <cell r="R1326">
            <v>5500</v>
          </cell>
        </row>
        <row r="1327">
          <cell r="C1327">
            <v>24601</v>
          </cell>
          <cell r="R1327">
            <v>1650</v>
          </cell>
        </row>
        <row r="1328">
          <cell r="C1328">
            <v>24907</v>
          </cell>
          <cell r="R1328">
            <v>77000</v>
          </cell>
        </row>
        <row r="1329">
          <cell r="C1329">
            <v>25301</v>
          </cell>
          <cell r="R1329">
            <v>11550</v>
          </cell>
        </row>
        <row r="1330">
          <cell r="C1330">
            <v>25601</v>
          </cell>
          <cell r="R1330">
            <v>671000</v>
          </cell>
        </row>
        <row r="1331">
          <cell r="C1331">
            <v>25905</v>
          </cell>
          <cell r="R1331">
            <v>3300</v>
          </cell>
        </row>
        <row r="1332">
          <cell r="C1332">
            <v>25908</v>
          </cell>
          <cell r="R1332">
            <v>17600</v>
          </cell>
        </row>
        <row r="1333">
          <cell r="C1333">
            <v>26101</v>
          </cell>
          <cell r="R1333">
            <v>579133.11</v>
          </cell>
        </row>
        <row r="1334">
          <cell r="C1334">
            <v>26102</v>
          </cell>
          <cell r="R1334">
            <v>2400</v>
          </cell>
        </row>
        <row r="1335">
          <cell r="C1335">
            <v>27201</v>
          </cell>
          <cell r="R1335">
            <v>27500</v>
          </cell>
        </row>
        <row r="1336">
          <cell r="C1336">
            <v>27401</v>
          </cell>
          <cell r="R1336">
            <v>18000</v>
          </cell>
        </row>
        <row r="1337">
          <cell r="C1337">
            <v>29101</v>
          </cell>
          <cell r="R1337">
            <v>84000</v>
          </cell>
        </row>
        <row r="1338">
          <cell r="C1338">
            <v>29201</v>
          </cell>
          <cell r="R1338">
            <v>2200</v>
          </cell>
        </row>
        <row r="1339">
          <cell r="C1339">
            <v>29401</v>
          </cell>
          <cell r="R1339">
            <v>3300</v>
          </cell>
        </row>
        <row r="1340">
          <cell r="C1340">
            <v>29601</v>
          </cell>
          <cell r="R1340">
            <v>83600</v>
          </cell>
        </row>
        <row r="1341">
          <cell r="C1341">
            <v>29602</v>
          </cell>
          <cell r="R1341">
            <v>66000</v>
          </cell>
        </row>
        <row r="1342">
          <cell r="C1342">
            <v>29801</v>
          </cell>
          <cell r="R1342">
            <v>638000</v>
          </cell>
        </row>
        <row r="1343">
          <cell r="C1343">
            <v>31101</v>
          </cell>
          <cell r="R1343">
            <v>73459</v>
          </cell>
        </row>
        <row r="1344">
          <cell r="C1344">
            <v>31401</v>
          </cell>
          <cell r="R1344">
            <v>6010.2</v>
          </cell>
        </row>
        <row r="1345">
          <cell r="C1345">
            <v>33601</v>
          </cell>
          <cell r="R1345">
            <v>810</v>
          </cell>
        </row>
        <row r="1346">
          <cell r="C1346">
            <v>33902</v>
          </cell>
          <cell r="R1346">
            <v>33000</v>
          </cell>
        </row>
        <row r="1347">
          <cell r="C1347">
            <v>35101</v>
          </cell>
          <cell r="R1347">
            <v>3300</v>
          </cell>
        </row>
        <row r="1348">
          <cell r="C1348">
            <v>35501</v>
          </cell>
          <cell r="R1348">
            <v>99000</v>
          </cell>
        </row>
        <row r="1349">
          <cell r="C1349">
            <v>35710</v>
          </cell>
          <cell r="R1349">
            <v>66000</v>
          </cell>
        </row>
        <row r="1350">
          <cell r="C1350">
            <v>37201</v>
          </cell>
          <cell r="R1350">
            <v>1100</v>
          </cell>
        </row>
        <row r="1351">
          <cell r="C1351">
            <v>39801</v>
          </cell>
          <cell r="R1351">
            <v>184800</v>
          </cell>
        </row>
        <row r="1352">
          <cell r="C1352">
            <v>39802</v>
          </cell>
          <cell r="R1352">
            <v>184800</v>
          </cell>
        </row>
        <row r="1353">
          <cell r="C1353">
            <v>39803</v>
          </cell>
          <cell r="R1353">
            <v>1232000</v>
          </cell>
        </row>
        <row r="1354">
          <cell r="C1354">
            <v>39804</v>
          </cell>
          <cell r="R1354">
            <v>184800</v>
          </cell>
        </row>
        <row r="1355">
          <cell r="C1355">
            <v>11301</v>
          </cell>
          <cell r="R1355">
            <v>2867207.88</v>
          </cell>
        </row>
        <row r="1356">
          <cell r="C1356">
            <v>11302</v>
          </cell>
          <cell r="R1356">
            <v>2867207.88</v>
          </cell>
        </row>
        <row r="1357">
          <cell r="C1357">
            <v>11304</v>
          </cell>
          <cell r="R1357">
            <v>833934.84</v>
          </cell>
        </row>
        <row r="1358">
          <cell r="C1358">
            <v>12201</v>
          </cell>
          <cell r="R1358">
            <v>201394.2</v>
          </cell>
        </row>
        <row r="1359">
          <cell r="C1359">
            <v>13101</v>
          </cell>
          <cell r="R1359">
            <v>249600</v>
          </cell>
        </row>
        <row r="1360">
          <cell r="C1360">
            <v>13201</v>
          </cell>
          <cell r="R1360">
            <v>122231.52</v>
          </cell>
        </row>
        <row r="1361">
          <cell r="C1361">
            <v>13202</v>
          </cell>
          <cell r="R1361">
            <v>55920.24</v>
          </cell>
        </row>
        <row r="1362">
          <cell r="C1362">
            <v>13203</v>
          </cell>
          <cell r="R1362">
            <v>1669020.6</v>
          </cell>
        </row>
        <row r="1363">
          <cell r="C1363">
            <v>13301</v>
          </cell>
          <cell r="R1363">
            <v>862642.32</v>
          </cell>
        </row>
        <row r="1364">
          <cell r="C1364">
            <v>13401</v>
          </cell>
          <cell r="R1364">
            <v>187402.8</v>
          </cell>
        </row>
        <row r="1365">
          <cell r="C1365">
            <v>14101</v>
          </cell>
          <cell r="R1365">
            <v>288000</v>
          </cell>
        </row>
        <row r="1366">
          <cell r="C1366">
            <v>14102</v>
          </cell>
          <cell r="R1366">
            <v>1038000</v>
          </cell>
        </row>
        <row r="1367">
          <cell r="C1367">
            <v>14103</v>
          </cell>
          <cell r="R1367">
            <v>240000</v>
          </cell>
        </row>
        <row r="1368">
          <cell r="C1368">
            <v>15201</v>
          </cell>
          <cell r="R1368">
            <v>68142</v>
          </cell>
        </row>
        <row r="1369">
          <cell r="C1369">
            <v>15401</v>
          </cell>
          <cell r="R1369">
            <v>141330.96</v>
          </cell>
        </row>
        <row r="1370">
          <cell r="C1370">
            <v>15402</v>
          </cell>
          <cell r="R1370">
            <v>21528</v>
          </cell>
        </row>
        <row r="1371">
          <cell r="C1371">
            <v>15404</v>
          </cell>
          <cell r="R1371">
            <v>220000</v>
          </cell>
        </row>
        <row r="1372">
          <cell r="C1372">
            <v>15405</v>
          </cell>
          <cell r="R1372">
            <v>120960</v>
          </cell>
        </row>
        <row r="1373">
          <cell r="C1373">
            <v>15407</v>
          </cell>
          <cell r="R1373">
            <v>129600</v>
          </cell>
        </row>
        <row r="1374">
          <cell r="C1374">
            <v>15902</v>
          </cell>
          <cell r="R1374">
            <v>5000</v>
          </cell>
        </row>
        <row r="1375">
          <cell r="C1375">
            <v>15903</v>
          </cell>
          <cell r="R1375">
            <v>120000</v>
          </cell>
        </row>
        <row r="1376">
          <cell r="C1376">
            <v>15904</v>
          </cell>
          <cell r="R1376">
            <v>40000</v>
          </cell>
        </row>
        <row r="1377">
          <cell r="C1377">
            <v>15905</v>
          </cell>
          <cell r="R1377">
            <v>44700</v>
          </cell>
        </row>
        <row r="1378">
          <cell r="C1378">
            <v>21101</v>
          </cell>
          <cell r="R1378">
            <v>17200</v>
          </cell>
        </row>
        <row r="1379">
          <cell r="C1379">
            <v>21201</v>
          </cell>
          <cell r="R1379">
            <v>4000</v>
          </cell>
        </row>
        <row r="1380">
          <cell r="C1380">
            <v>21401</v>
          </cell>
          <cell r="R1380">
            <v>7400</v>
          </cell>
        </row>
        <row r="1381">
          <cell r="C1381">
            <v>22101</v>
          </cell>
          <cell r="R1381">
            <v>8000</v>
          </cell>
        </row>
        <row r="1382">
          <cell r="C1382">
            <v>24101</v>
          </cell>
          <cell r="R1382">
            <v>32000</v>
          </cell>
        </row>
        <row r="1383">
          <cell r="C1383">
            <v>24201</v>
          </cell>
          <cell r="R1383">
            <v>46500</v>
          </cell>
        </row>
        <row r="1384">
          <cell r="C1384">
            <v>24401</v>
          </cell>
          <cell r="R1384">
            <v>5600</v>
          </cell>
        </row>
        <row r="1385">
          <cell r="C1385">
            <v>24501</v>
          </cell>
          <cell r="R1385">
            <v>8000</v>
          </cell>
        </row>
        <row r="1386">
          <cell r="C1386">
            <v>24601</v>
          </cell>
          <cell r="R1386">
            <v>12000</v>
          </cell>
        </row>
        <row r="1387">
          <cell r="C1387">
            <v>24907</v>
          </cell>
          <cell r="R1387">
            <v>42600</v>
          </cell>
        </row>
        <row r="1388">
          <cell r="C1388">
            <v>25201</v>
          </cell>
          <cell r="R1388">
            <v>11900</v>
          </cell>
        </row>
        <row r="1389">
          <cell r="C1389">
            <v>25301</v>
          </cell>
          <cell r="R1389">
            <v>23700</v>
          </cell>
        </row>
        <row r="1390">
          <cell r="C1390">
            <v>25401</v>
          </cell>
          <cell r="R1390">
            <v>50000</v>
          </cell>
        </row>
        <row r="1391">
          <cell r="C1391">
            <v>25501</v>
          </cell>
          <cell r="R1391">
            <v>13000</v>
          </cell>
        </row>
        <row r="1392">
          <cell r="C1392">
            <v>25601</v>
          </cell>
          <cell r="R1392">
            <v>42500</v>
          </cell>
        </row>
        <row r="1393">
          <cell r="C1393">
            <v>25901</v>
          </cell>
          <cell r="R1393">
            <v>2100000</v>
          </cell>
        </row>
        <row r="1394">
          <cell r="C1394">
            <v>25902</v>
          </cell>
          <cell r="R1394">
            <v>3340000</v>
          </cell>
        </row>
        <row r="1395">
          <cell r="C1395">
            <v>25903</v>
          </cell>
          <cell r="R1395">
            <v>2560000</v>
          </cell>
        </row>
        <row r="1396">
          <cell r="C1396">
            <v>25904</v>
          </cell>
          <cell r="R1396">
            <v>3758260.8</v>
          </cell>
        </row>
        <row r="1397">
          <cell r="C1397">
            <v>25905</v>
          </cell>
          <cell r="R1397">
            <v>1840973.94</v>
          </cell>
        </row>
        <row r="1398">
          <cell r="C1398">
            <v>25908</v>
          </cell>
          <cell r="R1398">
            <v>242000</v>
          </cell>
        </row>
        <row r="1399">
          <cell r="C1399">
            <v>26101</v>
          </cell>
          <cell r="R1399">
            <v>26392.66</v>
          </cell>
        </row>
        <row r="1400">
          <cell r="C1400">
            <v>26102</v>
          </cell>
          <cell r="R1400">
            <v>17000</v>
          </cell>
        </row>
        <row r="1401">
          <cell r="C1401">
            <v>27201</v>
          </cell>
          <cell r="R1401">
            <v>48000</v>
          </cell>
        </row>
        <row r="1402">
          <cell r="C1402">
            <v>27401</v>
          </cell>
          <cell r="R1402">
            <v>14000</v>
          </cell>
        </row>
        <row r="1403">
          <cell r="C1403">
            <v>29101</v>
          </cell>
          <cell r="R1403">
            <v>72000</v>
          </cell>
        </row>
        <row r="1404">
          <cell r="C1404">
            <v>29201</v>
          </cell>
          <cell r="R1404">
            <v>6000</v>
          </cell>
        </row>
        <row r="1405">
          <cell r="C1405">
            <v>29301</v>
          </cell>
          <cell r="R1405">
            <v>7000</v>
          </cell>
        </row>
        <row r="1406">
          <cell r="C1406">
            <v>29401</v>
          </cell>
          <cell r="R1406">
            <v>2400</v>
          </cell>
        </row>
        <row r="1407">
          <cell r="C1407">
            <v>29501</v>
          </cell>
          <cell r="R1407">
            <v>9000</v>
          </cell>
        </row>
        <row r="1408">
          <cell r="C1408">
            <v>29601</v>
          </cell>
          <cell r="R1408">
            <v>32000</v>
          </cell>
        </row>
        <row r="1409">
          <cell r="C1409">
            <v>29602</v>
          </cell>
          <cell r="R1409">
            <v>10500</v>
          </cell>
        </row>
        <row r="1410">
          <cell r="C1410">
            <v>29801</v>
          </cell>
          <cell r="R1410">
            <v>39000</v>
          </cell>
        </row>
        <row r="1411">
          <cell r="C1411">
            <v>29901</v>
          </cell>
          <cell r="R1411">
            <v>3500</v>
          </cell>
        </row>
        <row r="1412">
          <cell r="C1412">
            <v>31101</v>
          </cell>
          <cell r="R1412">
            <v>35456195</v>
          </cell>
        </row>
        <row r="1413">
          <cell r="C1413">
            <v>31401</v>
          </cell>
          <cell r="R1413">
            <v>8712</v>
          </cell>
        </row>
        <row r="1414">
          <cell r="C1414">
            <v>33601</v>
          </cell>
          <cell r="R1414">
            <v>5200</v>
          </cell>
        </row>
        <row r="1415">
          <cell r="C1415">
            <v>35101</v>
          </cell>
          <cell r="R1415">
            <v>48000</v>
          </cell>
        </row>
        <row r="1416">
          <cell r="C1416">
            <v>35501</v>
          </cell>
          <cell r="R1416">
            <v>134000</v>
          </cell>
        </row>
        <row r="1417">
          <cell r="C1417">
            <v>37203</v>
          </cell>
          <cell r="R1417">
            <v>5150</v>
          </cell>
        </row>
        <row r="1418">
          <cell r="C1418">
            <v>39201</v>
          </cell>
          <cell r="R1418">
            <v>778510.92</v>
          </cell>
        </row>
        <row r="1419">
          <cell r="C1419">
            <v>39801</v>
          </cell>
          <cell r="R1419">
            <v>40425</v>
          </cell>
        </row>
        <row r="1420">
          <cell r="C1420">
            <v>39802</v>
          </cell>
          <cell r="R1420">
            <v>40425</v>
          </cell>
        </row>
        <row r="1421">
          <cell r="C1421">
            <v>39803</v>
          </cell>
          <cell r="R1421">
            <v>269500</v>
          </cell>
        </row>
        <row r="1422">
          <cell r="C1422">
            <v>39804</v>
          </cell>
          <cell r="R1422">
            <v>40425</v>
          </cell>
        </row>
        <row r="1423">
          <cell r="C1423">
            <v>39902</v>
          </cell>
          <cell r="R1423">
            <v>216000</v>
          </cell>
        </row>
        <row r="1424">
          <cell r="C1424">
            <v>53201</v>
          </cell>
          <cell r="R1424">
            <v>40000</v>
          </cell>
        </row>
        <row r="1425">
          <cell r="C1425">
            <v>56201</v>
          </cell>
          <cell r="R1425">
            <v>320000</v>
          </cell>
        </row>
        <row r="1426">
          <cell r="C1426">
            <v>25901</v>
          </cell>
          <cell r="R1426">
            <v>900000</v>
          </cell>
        </row>
        <row r="1427">
          <cell r="C1427">
            <v>25902</v>
          </cell>
          <cell r="R1427">
            <v>1160000</v>
          </cell>
        </row>
        <row r="1428">
          <cell r="C1428">
            <v>25903</v>
          </cell>
          <cell r="R1428">
            <v>940000</v>
          </cell>
        </row>
        <row r="1429">
          <cell r="C1429">
            <v>11301</v>
          </cell>
          <cell r="R1429">
            <v>218655</v>
          </cell>
        </row>
        <row r="1430">
          <cell r="C1430">
            <v>11302</v>
          </cell>
          <cell r="R1430">
            <v>218655</v>
          </cell>
        </row>
        <row r="1431">
          <cell r="C1431">
            <v>13101</v>
          </cell>
          <cell r="R1431">
            <v>9600</v>
          </cell>
        </row>
        <row r="1432">
          <cell r="C1432">
            <v>13201</v>
          </cell>
          <cell r="R1432">
            <v>7895.88</v>
          </cell>
        </row>
        <row r="1433">
          <cell r="C1433">
            <v>13203</v>
          </cell>
          <cell r="R1433">
            <v>115401.24</v>
          </cell>
        </row>
        <row r="1434">
          <cell r="C1434">
            <v>14101</v>
          </cell>
          <cell r="R1434">
            <v>19680</v>
          </cell>
        </row>
        <row r="1435">
          <cell r="C1435">
            <v>14102</v>
          </cell>
          <cell r="R1435">
            <v>79200</v>
          </cell>
        </row>
        <row r="1436">
          <cell r="C1436">
            <v>15201</v>
          </cell>
          <cell r="R1436">
            <v>1703.52</v>
          </cell>
        </row>
        <row r="1437">
          <cell r="C1437">
            <v>15401</v>
          </cell>
          <cell r="R1437">
            <v>10902.72</v>
          </cell>
        </row>
        <row r="1438">
          <cell r="C1438">
            <v>15404</v>
          </cell>
          <cell r="R1438">
            <v>10000</v>
          </cell>
        </row>
        <row r="1439">
          <cell r="C1439">
            <v>15405</v>
          </cell>
          <cell r="R1439">
            <v>4320</v>
          </cell>
        </row>
        <row r="1440">
          <cell r="C1440">
            <v>15407</v>
          </cell>
          <cell r="R1440">
            <v>4320</v>
          </cell>
        </row>
        <row r="1441">
          <cell r="C1441">
            <v>15903</v>
          </cell>
          <cell r="R1441">
            <v>3000</v>
          </cell>
        </row>
        <row r="1442">
          <cell r="C1442">
            <v>39801</v>
          </cell>
          <cell r="R1442">
            <v>1815</v>
          </cell>
        </row>
        <row r="1443">
          <cell r="C1443">
            <v>39802</v>
          </cell>
          <cell r="R1443">
            <v>1815</v>
          </cell>
        </row>
        <row r="1444">
          <cell r="C1444">
            <v>39803</v>
          </cell>
          <cell r="R1444">
            <v>12100</v>
          </cell>
        </row>
        <row r="1445">
          <cell r="C1445">
            <v>39804</v>
          </cell>
          <cell r="R1445">
            <v>1815</v>
          </cell>
        </row>
        <row r="1446">
          <cell r="C1446">
            <v>11301</v>
          </cell>
          <cell r="R1446">
            <v>3004394.76</v>
          </cell>
        </row>
        <row r="1447">
          <cell r="C1447">
            <v>11302</v>
          </cell>
          <cell r="R1447">
            <v>3004394.76</v>
          </cell>
        </row>
        <row r="1448">
          <cell r="C1448">
            <v>11304</v>
          </cell>
          <cell r="R1448">
            <v>477569.64</v>
          </cell>
        </row>
        <row r="1449">
          <cell r="C1449">
            <v>13101</v>
          </cell>
          <cell r="R1449">
            <v>256800</v>
          </cell>
        </row>
        <row r="1450">
          <cell r="C1450">
            <v>13201</v>
          </cell>
          <cell r="R1450">
            <v>117114.84</v>
          </cell>
        </row>
        <row r="1451">
          <cell r="C1451">
            <v>13202</v>
          </cell>
          <cell r="R1451">
            <v>38020.32</v>
          </cell>
        </row>
        <row r="1452">
          <cell r="C1452">
            <v>13203</v>
          </cell>
          <cell r="R1452">
            <v>1665247.68</v>
          </cell>
        </row>
        <row r="1453">
          <cell r="C1453">
            <v>13301</v>
          </cell>
          <cell r="R1453">
            <v>221648.4</v>
          </cell>
        </row>
        <row r="1454">
          <cell r="C1454">
            <v>13401</v>
          </cell>
          <cell r="R1454">
            <v>75912.960000000006</v>
          </cell>
        </row>
        <row r="1455">
          <cell r="C1455">
            <v>14101</v>
          </cell>
          <cell r="R1455">
            <v>300000</v>
          </cell>
        </row>
        <row r="1456">
          <cell r="C1456">
            <v>14102</v>
          </cell>
          <cell r="R1456">
            <v>1086000</v>
          </cell>
        </row>
        <row r="1457">
          <cell r="C1457">
            <v>14103</v>
          </cell>
          <cell r="R1457">
            <v>78000</v>
          </cell>
        </row>
        <row r="1458">
          <cell r="C1458">
            <v>15201</v>
          </cell>
          <cell r="R1458">
            <v>57920.160000000003</v>
          </cell>
        </row>
        <row r="1459">
          <cell r="C1459">
            <v>15401</v>
          </cell>
          <cell r="R1459">
            <v>149047.20000000001</v>
          </cell>
        </row>
        <row r="1460">
          <cell r="C1460">
            <v>15402</v>
          </cell>
          <cell r="R1460">
            <v>18298.8</v>
          </cell>
        </row>
        <row r="1461">
          <cell r="C1461">
            <v>15404</v>
          </cell>
          <cell r="R1461">
            <v>250000</v>
          </cell>
        </row>
        <row r="1462">
          <cell r="C1462">
            <v>15405</v>
          </cell>
          <cell r="R1462">
            <v>129661.44</v>
          </cell>
        </row>
        <row r="1463">
          <cell r="C1463">
            <v>15407</v>
          </cell>
          <cell r="R1463">
            <v>129600</v>
          </cell>
        </row>
        <row r="1464">
          <cell r="C1464">
            <v>15902</v>
          </cell>
          <cell r="R1464">
            <v>10000</v>
          </cell>
        </row>
        <row r="1465">
          <cell r="C1465">
            <v>15903</v>
          </cell>
          <cell r="R1465">
            <v>102000</v>
          </cell>
        </row>
        <row r="1466">
          <cell r="C1466">
            <v>15904</v>
          </cell>
          <cell r="R1466">
            <v>15000</v>
          </cell>
        </row>
        <row r="1467">
          <cell r="C1467">
            <v>15905</v>
          </cell>
          <cell r="R1467">
            <v>56000</v>
          </cell>
        </row>
        <row r="1468">
          <cell r="C1468">
            <v>15906</v>
          </cell>
          <cell r="R1468">
            <v>5600</v>
          </cell>
        </row>
        <row r="1469">
          <cell r="C1469">
            <v>21101</v>
          </cell>
          <cell r="R1469">
            <v>30000</v>
          </cell>
        </row>
        <row r="1470">
          <cell r="C1470">
            <v>21401</v>
          </cell>
          <cell r="R1470">
            <v>12000</v>
          </cell>
        </row>
        <row r="1471">
          <cell r="C1471">
            <v>22101</v>
          </cell>
          <cell r="R1471">
            <v>12000</v>
          </cell>
        </row>
        <row r="1472">
          <cell r="C1472">
            <v>24401</v>
          </cell>
          <cell r="R1472">
            <v>5500</v>
          </cell>
        </row>
        <row r="1473">
          <cell r="C1473">
            <v>24601</v>
          </cell>
          <cell r="R1473">
            <v>380000</v>
          </cell>
        </row>
        <row r="1474">
          <cell r="C1474">
            <v>24907</v>
          </cell>
          <cell r="R1474">
            <v>25000</v>
          </cell>
        </row>
        <row r="1475">
          <cell r="C1475">
            <v>25601</v>
          </cell>
          <cell r="R1475">
            <v>15000</v>
          </cell>
        </row>
        <row r="1476">
          <cell r="C1476">
            <v>25905</v>
          </cell>
          <cell r="R1476">
            <v>2000</v>
          </cell>
        </row>
        <row r="1477">
          <cell r="C1477">
            <v>25908</v>
          </cell>
          <cell r="R1477">
            <v>14400</v>
          </cell>
        </row>
        <row r="1478">
          <cell r="C1478">
            <v>26101</v>
          </cell>
          <cell r="R1478">
            <v>344238.15</v>
          </cell>
        </row>
        <row r="1479">
          <cell r="C1479">
            <v>26102</v>
          </cell>
          <cell r="R1479">
            <v>72000</v>
          </cell>
        </row>
        <row r="1480">
          <cell r="C1480">
            <v>27101</v>
          </cell>
          <cell r="R1480">
            <v>30000</v>
          </cell>
        </row>
        <row r="1481">
          <cell r="C1481">
            <v>27201</v>
          </cell>
          <cell r="R1481">
            <v>50000</v>
          </cell>
        </row>
        <row r="1482">
          <cell r="C1482">
            <v>29101</v>
          </cell>
          <cell r="R1482">
            <v>60000</v>
          </cell>
        </row>
        <row r="1483">
          <cell r="C1483">
            <v>29201</v>
          </cell>
          <cell r="R1483">
            <v>5000</v>
          </cell>
        </row>
        <row r="1484">
          <cell r="C1484">
            <v>29301</v>
          </cell>
          <cell r="R1484">
            <v>5000</v>
          </cell>
        </row>
        <row r="1485">
          <cell r="C1485">
            <v>29401</v>
          </cell>
          <cell r="R1485">
            <v>6000</v>
          </cell>
        </row>
        <row r="1486">
          <cell r="C1486">
            <v>29601</v>
          </cell>
          <cell r="R1486">
            <v>40000</v>
          </cell>
        </row>
        <row r="1487">
          <cell r="C1487">
            <v>29602</v>
          </cell>
          <cell r="R1487">
            <v>120000</v>
          </cell>
        </row>
        <row r="1488">
          <cell r="C1488">
            <v>29801</v>
          </cell>
          <cell r="R1488">
            <v>120000</v>
          </cell>
        </row>
        <row r="1489">
          <cell r="C1489">
            <v>31101</v>
          </cell>
          <cell r="R1489">
            <v>67339</v>
          </cell>
        </row>
        <row r="1490">
          <cell r="C1490">
            <v>31401</v>
          </cell>
          <cell r="R1490">
            <v>8712</v>
          </cell>
        </row>
        <row r="1491">
          <cell r="C1491">
            <v>35501</v>
          </cell>
          <cell r="R1491">
            <v>180000</v>
          </cell>
        </row>
        <row r="1492">
          <cell r="C1492">
            <v>35702</v>
          </cell>
          <cell r="R1492">
            <v>24000</v>
          </cell>
        </row>
        <row r="1493">
          <cell r="C1493">
            <v>35703</v>
          </cell>
          <cell r="R1493">
            <v>15000</v>
          </cell>
        </row>
        <row r="1494">
          <cell r="C1494">
            <v>35706</v>
          </cell>
          <cell r="R1494">
            <v>180000</v>
          </cell>
        </row>
        <row r="1495">
          <cell r="C1495">
            <v>39801</v>
          </cell>
          <cell r="R1495">
            <v>32100</v>
          </cell>
        </row>
        <row r="1496">
          <cell r="C1496">
            <v>39802</v>
          </cell>
          <cell r="R1496">
            <v>32100</v>
          </cell>
        </row>
        <row r="1497">
          <cell r="C1497">
            <v>39803</v>
          </cell>
          <cell r="R1497">
            <v>214000</v>
          </cell>
        </row>
        <row r="1498">
          <cell r="C1498">
            <v>39804</v>
          </cell>
          <cell r="R1498">
            <v>32100</v>
          </cell>
        </row>
        <row r="1499">
          <cell r="C1499">
            <v>51501</v>
          </cell>
          <cell r="R1499">
            <v>45000</v>
          </cell>
        </row>
        <row r="1500">
          <cell r="C1500">
            <v>56601</v>
          </cell>
          <cell r="R1500">
            <v>100000</v>
          </cell>
        </row>
        <row r="1501">
          <cell r="C1501">
            <v>56701</v>
          </cell>
          <cell r="R1501">
            <v>100000</v>
          </cell>
        </row>
        <row r="1502">
          <cell r="C1502">
            <v>11301</v>
          </cell>
          <cell r="R1502">
            <v>5062410.96</v>
          </cell>
        </row>
        <row r="1503">
          <cell r="C1503">
            <v>11302</v>
          </cell>
          <cell r="R1503">
            <v>5062410.96</v>
          </cell>
        </row>
        <row r="1504">
          <cell r="C1504">
            <v>11303</v>
          </cell>
          <cell r="R1504">
            <v>178966.92</v>
          </cell>
        </row>
        <row r="1505">
          <cell r="C1505">
            <v>11304</v>
          </cell>
          <cell r="R1505">
            <v>749035.32</v>
          </cell>
        </row>
        <row r="1506">
          <cell r="C1506">
            <v>12201</v>
          </cell>
          <cell r="R1506">
            <v>171112.08</v>
          </cell>
        </row>
        <row r="1507">
          <cell r="C1507">
            <v>13101</v>
          </cell>
          <cell r="R1507">
            <v>381600</v>
          </cell>
        </row>
        <row r="1508">
          <cell r="C1508">
            <v>13201</v>
          </cell>
          <cell r="R1508">
            <v>202654.44</v>
          </cell>
        </row>
        <row r="1509">
          <cell r="C1509">
            <v>13202</v>
          </cell>
          <cell r="R1509">
            <v>39911.519999999997</v>
          </cell>
        </row>
        <row r="1510">
          <cell r="C1510">
            <v>13203</v>
          </cell>
          <cell r="R1510">
            <v>2850118.32</v>
          </cell>
        </row>
        <row r="1511">
          <cell r="C1511">
            <v>13301</v>
          </cell>
          <cell r="R1511">
            <v>291000.96000000002</v>
          </cell>
        </row>
        <row r="1512">
          <cell r="C1512">
            <v>13401</v>
          </cell>
          <cell r="R1512">
            <v>343517.76</v>
          </cell>
        </row>
        <row r="1513">
          <cell r="C1513">
            <v>14101</v>
          </cell>
          <cell r="R1513">
            <v>504000</v>
          </cell>
        </row>
        <row r="1514">
          <cell r="C1514">
            <v>14102</v>
          </cell>
          <cell r="R1514">
            <v>1824000</v>
          </cell>
        </row>
        <row r="1515">
          <cell r="C1515">
            <v>14103</v>
          </cell>
          <cell r="R1515">
            <v>108000</v>
          </cell>
        </row>
        <row r="1516">
          <cell r="C1516">
            <v>15201</v>
          </cell>
          <cell r="R1516">
            <v>109026.6</v>
          </cell>
        </row>
        <row r="1517">
          <cell r="C1517">
            <v>15401</v>
          </cell>
          <cell r="R1517">
            <v>249410.88</v>
          </cell>
        </row>
        <row r="1518">
          <cell r="C1518">
            <v>15402</v>
          </cell>
          <cell r="R1518">
            <v>34444.800000000003</v>
          </cell>
        </row>
        <row r="1519">
          <cell r="C1519">
            <v>15403</v>
          </cell>
          <cell r="R1519">
            <v>7000</v>
          </cell>
        </row>
        <row r="1520">
          <cell r="C1520">
            <v>15404</v>
          </cell>
          <cell r="R1520">
            <v>360000</v>
          </cell>
        </row>
        <row r="1521">
          <cell r="C1521">
            <v>15405</v>
          </cell>
          <cell r="R1521">
            <v>229021.44</v>
          </cell>
        </row>
        <row r="1522">
          <cell r="C1522">
            <v>15407</v>
          </cell>
          <cell r="R1522">
            <v>228960</v>
          </cell>
        </row>
        <row r="1523">
          <cell r="C1523">
            <v>15902</v>
          </cell>
          <cell r="R1523">
            <v>18000</v>
          </cell>
        </row>
        <row r="1524">
          <cell r="C1524">
            <v>15903</v>
          </cell>
          <cell r="R1524">
            <v>192000</v>
          </cell>
        </row>
        <row r="1525">
          <cell r="C1525">
            <v>15904</v>
          </cell>
          <cell r="R1525">
            <v>5000</v>
          </cell>
        </row>
        <row r="1526">
          <cell r="C1526">
            <v>15905</v>
          </cell>
          <cell r="R1526">
            <v>98000</v>
          </cell>
        </row>
        <row r="1527">
          <cell r="C1527">
            <v>15906</v>
          </cell>
          <cell r="R1527">
            <v>5600</v>
          </cell>
        </row>
        <row r="1528">
          <cell r="C1528">
            <v>21101</v>
          </cell>
          <cell r="R1528">
            <v>14500</v>
          </cell>
        </row>
        <row r="1529">
          <cell r="C1529">
            <v>21401</v>
          </cell>
          <cell r="R1529">
            <v>3200</v>
          </cell>
        </row>
        <row r="1530">
          <cell r="C1530">
            <v>22101</v>
          </cell>
          <cell r="R1530">
            <v>18000</v>
          </cell>
        </row>
        <row r="1531">
          <cell r="C1531">
            <v>24501</v>
          </cell>
          <cell r="R1531">
            <v>7200</v>
          </cell>
        </row>
        <row r="1532">
          <cell r="C1532">
            <v>24601</v>
          </cell>
          <cell r="R1532">
            <v>420000</v>
          </cell>
        </row>
        <row r="1533">
          <cell r="C1533">
            <v>24907</v>
          </cell>
          <cell r="R1533">
            <v>300000</v>
          </cell>
        </row>
        <row r="1534">
          <cell r="C1534">
            <v>25601</v>
          </cell>
          <cell r="R1534">
            <v>480000</v>
          </cell>
        </row>
        <row r="1535">
          <cell r="C1535">
            <v>25908</v>
          </cell>
          <cell r="R1535">
            <v>30000</v>
          </cell>
        </row>
        <row r="1536">
          <cell r="C1536">
            <v>26101</v>
          </cell>
          <cell r="R1536">
            <v>545509.07999999996</v>
          </cell>
        </row>
        <row r="1537">
          <cell r="C1537">
            <v>26102</v>
          </cell>
          <cell r="R1537">
            <v>360000</v>
          </cell>
        </row>
        <row r="1538">
          <cell r="C1538">
            <v>27101</v>
          </cell>
          <cell r="R1538">
            <v>25000</v>
          </cell>
        </row>
        <row r="1539">
          <cell r="C1539">
            <v>27201</v>
          </cell>
          <cell r="R1539">
            <v>120000</v>
          </cell>
        </row>
        <row r="1540">
          <cell r="C1540">
            <v>29101</v>
          </cell>
          <cell r="R1540">
            <v>180000</v>
          </cell>
        </row>
        <row r="1541">
          <cell r="C1541">
            <v>29201</v>
          </cell>
          <cell r="R1541">
            <v>3000</v>
          </cell>
        </row>
        <row r="1542">
          <cell r="C1542">
            <v>29601</v>
          </cell>
          <cell r="R1542">
            <v>60000</v>
          </cell>
        </row>
        <row r="1543">
          <cell r="C1543">
            <v>29602</v>
          </cell>
          <cell r="R1543">
            <v>240000</v>
          </cell>
        </row>
        <row r="1544">
          <cell r="C1544">
            <v>29801</v>
          </cell>
          <cell r="R1544">
            <v>5520000</v>
          </cell>
        </row>
        <row r="1545">
          <cell r="C1545">
            <v>31101</v>
          </cell>
          <cell r="R1545">
            <v>471418</v>
          </cell>
        </row>
        <row r="1546">
          <cell r="C1546">
            <v>35501</v>
          </cell>
          <cell r="R1546">
            <v>240000</v>
          </cell>
        </row>
        <row r="1547">
          <cell r="C1547">
            <v>35702</v>
          </cell>
          <cell r="R1547">
            <v>300000</v>
          </cell>
        </row>
        <row r="1548">
          <cell r="C1548">
            <v>35706</v>
          </cell>
          <cell r="R1548">
            <v>900000</v>
          </cell>
        </row>
        <row r="1549">
          <cell r="C1549">
            <v>37201</v>
          </cell>
          <cell r="R1549">
            <v>1000</v>
          </cell>
        </row>
        <row r="1550">
          <cell r="C1550">
            <v>37204</v>
          </cell>
          <cell r="R1550">
            <v>24000</v>
          </cell>
        </row>
        <row r="1551">
          <cell r="C1551">
            <v>39801</v>
          </cell>
          <cell r="R1551">
            <v>55725</v>
          </cell>
        </row>
        <row r="1552">
          <cell r="C1552">
            <v>39802</v>
          </cell>
          <cell r="R1552">
            <v>55725</v>
          </cell>
        </row>
        <row r="1553">
          <cell r="C1553">
            <v>39803</v>
          </cell>
          <cell r="R1553">
            <v>371500</v>
          </cell>
        </row>
        <row r="1554">
          <cell r="C1554">
            <v>39804</v>
          </cell>
          <cell r="R1554">
            <v>55725</v>
          </cell>
        </row>
        <row r="1555">
          <cell r="C1555">
            <v>39901</v>
          </cell>
          <cell r="R1555">
            <v>25000</v>
          </cell>
        </row>
        <row r="1556">
          <cell r="C1556">
            <v>56201</v>
          </cell>
          <cell r="R1556">
            <v>900000</v>
          </cell>
        </row>
        <row r="1557">
          <cell r="C1557">
            <v>56401</v>
          </cell>
          <cell r="R1557">
            <v>10000</v>
          </cell>
        </row>
        <row r="1558">
          <cell r="C1558">
            <v>56601</v>
          </cell>
          <cell r="R1558">
            <v>25000</v>
          </cell>
        </row>
        <row r="1559">
          <cell r="C1559">
            <v>56701</v>
          </cell>
          <cell r="R1559">
            <v>60000</v>
          </cell>
        </row>
        <row r="1560">
          <cell r="C1560">
            <v>11301</v>
          </cell>
          <cell r="R1560">
            <v>1343502.12</v>
          </cell>
        </row>
        <row r="1561">
          <cell r="C1561">
            <v>11302</v>
          </cell>
          <cell r="R1561">
            <v>1343502.12</v>
          </cell>
        </row>
        <row r="1562">
          <cell r="C1562">
            <v>11303</v>
          </cell>
          <cell r="R1562">
            <v>413000.64</v>
          </cell>
        </row>
        <row r="1563">
          <cell r="C1563">
            <v>11304</v>
          </cell>
          <cell r="R1563">
            <v>2314621.92</v>
          </cell>
        </row>
        <row r="1564">
          <cell r="C1564">
            <v>12201</v>
          </cell>
          <cell r="R1564">
            <v>1702321.92</v>
          </cell>
        </row>
        <row r="1565">
          <cell r="C1565">
            <v>13101</v>
          </cell>
          <cell r="R1565">
            <v>122400</v>
          </cell>
        </row>
        <row r="1566">
          <cell r="C1566">
            <v>13201</v>
          </cell>
          <cell r="R1566">
            <v>128500.44</v>
          </cell>
        </row>
        <row r="1567">
          <cell r="C1567">
            <v>13202</v>
          </cell>
          <cell r="R1567">
            <v>55969.919999999998</v>
          </cell>
        </row>
        <row r="1568">
          <cell r="C1568">
            <v>13203</v>
          </cell>
          <cell r="R1568">
            <v>1349311.44</v>
          </cell>
        </row>
        <row r="1569">
          <cell r="C1569">
            <v>13301</v>
          </cell>
          <cell r="R1569">
            <v>257285.04</v>
          </cell>
        </row>
        <row r="1570">
          <cell r="C1570">
            <v>13401</v>
          </cell>
          <cell r="R1570">
            <v>471583.2</v>
          </cell>
        </row>
        <row r="1571">
          <cell r="C1571">
            <v>14101</v>
          </cell>
          <cell r="R1571">
            <v>132000</v>
          </cell>
        </row>
        <row r="1572">
          <cell r="C1572">
            <v>14102</v>
          </cell>
          <cell r="R1572">
            <v>492000</v>
          </cell>
        </row>
        <row r="1573">
          <cell r="C1573">
            <v>14103</v>
          </cell>
          <cell r="R1573">
            <v>480000</v>
          </cell>
        </row>
        <row r="1574">
          <cell r="C1574">
            <v>15201</v>
          </cell>
          <cell r="R1574">
            <v>110734.8</v>
          </cell>
        </row>
        <row r="1575">
          <cell r="C1575">
            <v>15401</v>
          </cell>
          <cell r="R1575">
            <v>65208.72</v>
          </cell>
        </row>
        <row r="1576">
          <cell r="C1576">
            <v>15402</v>
          </cell>
          <cell r="R1576">
            <v>34983</v>
          </cell>
        </row>
        <row r="1577">
          <cell r="C1577">
            <v>15403</v>
          </cell>
          <cell r="R1577">
            <v>16000</v>
          </cell>
        </row>
        <row r="1578">
          <cell r="C1578">
            <v>15404</v>
          </cell>
          <cell r="R1578">
            <v>120000</v>
          </cell>
        </row>
        <row r="1579">
          <cell r="C1579">
            <v>15405</v>
          </cell>
          <cell r="R1579">
            <v>64861.440000000002</v>
          </cell>
        </row>
        <row r="1580">
          <cell r="C1580">
            <v>15407</v>
          </cell>
          <cell r="R1580">
            <v>64800</v>
          </cell>
        </row>
        <row r="1581">
          <cell r="C1581">
            <v>15902</v>
          </cell>
          <cell r="R1581">
            <v>5000</v>
          </cell>
        </row>
        <row r="1582">
          <cell r="C1582">
            <v>15903</v>
          </cell>
          <cell r="R1582">
            <v>198000</v>
          </cell>
        </row>
        <row r="1583">
          <cell r="C1583">
            <v>15904</v>
          </cell>
          <cell r="R1583">
            <v>30000</v>
          </cell>
        </row>
        <row r="1584">
          <cell r="C1584">
            <v>15905</v>
          </cell>
          <cell r="R1584">
            <v>82000</v>
          </cell>
        </row>
        <row r="1585">
          <cell r="C1585">
            <v>21101</v>
          </cell>
          <cell r="R1585">
            <v>12000</v>
          </cell>
        </row>
        <row r="1586">
          <cell r="C1586">
            <v>21401</v>
          </cell>
          <cell r="R1586">
            <v>12000</v>
          </cell>
        </row>
        <row r="1587">
          <cell r="C1587">
            <v>22101</v>
          </cell>
          <cell r="R1587">
            <v>7200</v>
          </cell>
        </row>
        <row r="1588">
          <cell r="C1588">
            <v>24101</v>
          </cell>
          <cell r="R1588">
            <v>5000</v>
          </cell>
        </row>
        <row r="1589">
          <cell r="C1589">
            <v>24201</v>
          </cell>
          <cell r="R1589">
            <v>60000</v>
          </cell>
        </row>
        <row r="1590">
          <cell r="C1590">
            <v>24601</v>
          </cell>
          <cell r="R1590">
            <v>4400</v>
          </cell>
        </row>
        <row r="1591">
          <cell r="C1591">
            <v>24907</v>
          </cell>
          <cell r="R1591">
            <v>10000</v>
          </cell>
        </row>
        <row r="1592">
          <cell r="C1592">
            <v>25601</v>
          </cell>
          <cell r="R1592">
            <v>15500</v>
          </cell>
        </row>
        <row r="1593">
          <cell r="C1593">
            <v>25905</v>
          </cell>
          <cell r="R1593">
            <v>500</v>
          </cell>
        </row>
        <row r="1594">
          <cell r="C1594">
            <v>25908</v>
          </cell>
          <cell r="R1594">
            <v>1200</v>
          </cell>
        </row>
        <row r="1595">
          <cell r="C1595">
            <v>26101</v>
          </cell>
          <cell r="R1595">
            <v>1319791.93</v>
          </cell>
        </row>
        <row r="1596">
          <cell r="C1596">
            <v>26102</v>
          </cell>
          <cell r="R1596">
            <v>4600</v>
          </cell>
        </row>
        <row r="1597">
          <cell r="C1597">
            <v>27201</v>
          </cell>
          <cell r="R1597">
            <v>2500</v>
          </cell>
        </row>
        <row r="1598">
          <cell r="C1598">
            <v>29101</v>
          </cell>
          <cell r="R1598">
            <v>10000</v>
          </cell>
        </row>
        <row r="1599">
          <cell r="C1599">
            <v>29201</v>
          </cell>
          <cell r="R1599">
            <v>2400</v>
          </cell>
        </row>
        <row r="1600">
          <cell r="C1600">
            <v>29401</v>
          </cell>
          <cell r="R1600">
            <v>2000</v>
          </cell>
        </row>
        <row r="1601">
          <cell r="C1601">
            <v>29601</v>
          </cell>
          <cell r="R1601">
            <v>120000</v>
          </cell>
        </row>
        <row r="1602">
          <cell r="C1602">
            <v>29602</v>
          </cell>
          <cell r="R1602">
            <v>60000</v>
          </cell>
        </row>
        <row r="1603">
          <cell r="C1603">
            <v>29801</v>
          </cell>
          <cell r="R1603">
            <v>120000</v>
          </cell>
        </row>
        <row r="1604">
          <cell r="C1604">
            <v>31101</v>
          </cell>
          <cell r="R1604">
            <v>115885</v>
          </cell>
        </row>
        <row r="1605">
          <cell r="C1605">
            <v>31401</v>
          </cell>
          <cell r="R1605">
            <v>9876</v>
          </cell>
        </row>
        <row r="1606">
          <cell r="C1606">
            <v>32601</v>
          </cell>
          <cell r="R1606">
            <v>4000000</v>
          </cell>
        </row>
        <row r="1607">
          <cell r="C1607">
            <v>33601</v>
          </cell>
          <cell r="R1607">
            <v>3600</v>
          </cell>
        </row>
        <row r="1608">
          <cell r="C1608">
            <v>35101</v>
          </cell>
          <cell r="R1608">
            <v>12000</v>
          </cell>
        </row>
        <row r="1609">
          <cell r="C1609">
            <v>35501</v>
          </cell>
          <cell r="R1609">
            <v>10000</v>
          </cell>
        </row>
        <row r="1610">
          <cell r="C1610">
            <v>35702</v>
          </cell>
          <cell r="R1610">
            <v>120000</v>
          </cell>
        </row>
        <row r="1611">
          <cell r="C1611">
            <v>37202</v>
          </cell>
          <cell r="R1611">
            <v>3900</v>
          </cell>
        </row>
        <row r="1612">
          <cell r="C1612">
            <v>37203</v>
          </cell>
          <cell r="R1612">
            <v>600</v>
          </cell>
        </row>
        <row r="1613">
          <cell r="C1613">
            <v>37204</v>
          </cell>
          <cell r="R1613">
            <v>600</v>
          </cell>
        </row>
        <row r="1614">
          <cell r="C1614">
            <v>37501</v>
          </cell>
          <cell r="R1614">
            <v>6000</v>
          </cell>
        </row>
        <row r="1615">
          <cell r="C1615">
            <v>37503</v>
          </cell>
          <cell r="R1615">
            <v>30000</v>
          </cell>
        </row>
        <row r="1616">
          <cell r="C1616">
            <v>39202</v>
          </cell>
          <cell r="R1616">
            <v>14633016</v>
          </cell>
        </row>
        <row r="1617">
          <cell r="C1617">
            <v>39801</v>
          </cell>
          <cell r="R1617">
            <v>31800</v>
          </cell>
        </row>
        <row r="1618">
          <cell r="C1618">
            <v>39802</v>
          </cell>
          <cell r="R1618">
            <v>31800</v>
          </cell>
        </row>
        <row r="1619">
          <cell r="C1619">
            <v>39803</v>
          </cell>
          <cell r="R1619">
            <v>212000</v>
          </cell>
        </row>
        <row r="1620">
          <cell r="C1620">
            <v>39804</v>
          </cell>
          <cell r="R1620">
            <v>31800</v>
          </cell>
        </row>
        <row r="1621">
          <cell r="C1621">
            <v>51501</v>
          </cell>
          <cell r="R1621">
            <v>40000</v>
          </cell>
        </row>
        <row r="1622">
          <cell r="C1622">
            <v>56401</v>
          </cell>
          <cell r="R1622">
            <v>15000</v>
          </cell>
        </row>
        <row r="1623">
          <cell r="C1623">
            <v>11301</v>
          </cell>
          <cell r="R1623">
            <v>554756.4</v>
          </cell>
        </row>
        <row r="1624">
          <cell r="C1624">
            <v>11302</v>
          </cell>
          <cell r="R1624">
            <v>554756.4</v>
          </cell>
        </row>
        <row r="1625">
          <cell r="C1625">
            <v>11303</v>
          </cell>
          <cell r="R1625">
            <v>0</v>
          </cell>
        </row>
        <row r="1626">
          <cell r="C1626">
            <v>11304</v>
          </cell>
          <cell r="R1626">
            <v>1456674.48</v>
          </cell>
        </row>
        <row r="1627">
          <cell r="C1627">
            <v>12201</v>
          </cell>
          <cell r="R1627">
            <v>1964495.52</v>
          </cell>
        </row>
        <row r="1628">
          <cell r="C1628">
            <v>13101</v>
          </cell>
          <cell r="R1628">
            <v>62400</v>
          </cell>
        </row>
        <row r="1629">
          <cell r="C1629">
            <v>13201</v>
          </cell>
          <cell r="R1629">
            <v>81804</v>
          </cell>
        </row>
        <row r="1630">
          <cell r="C1630">
            <v>13202</v>
          </cell>
          <cell r="R1630">
            <v>77136.479999999996</v>
          </cell>
        </row>
        <row r="1631">
          <cell r="C1631">
            <v>13203</v>
          </cell>
          <cell r="R1631">
            <v>699275.04</v>
          </cell>
        </row>
        <row r="1632">
          <cell r="C1632">
            <v>13301</v>
          </cell>
          <cell r="R1632">
            <v>653536.80000000005</v>
          </cell>
        </row>
        <row r="1633">
          <cell r="C1633">
            <v>13401</v>
          </cell>
          <cell r="R1633">
            <v>93760.56</v>
          </cell>
        </row>
        <row r="1634">
          <cell r="C1634">
            <v>14101</v>
          </cell>
          <cell r="R1634">
            <v>56400</v>
          </cell>
        </row>
        <row r="1635">
          <cell r="C1635">
            <v>14102</v>
          </cell>
          <cell r="R1635">
            <v>204000</v>
          </cell>
        </row>
        <row r="1636">
          <cell r="C1636">
            <v>14103</v>
          </cell>
          <cell r="R1636">
            <v>420000</v>
          </cell>
        </row>
        <row r="1637">
          <cell r="C1637">
            <v>15201</v>
          </cell>
          <cell r="R1637">
            <v>73255.92</v>
          </cell>
        </row>
        <row r="1638">
          <cell r="C1638">
            <v>15401</v>
          </cell>
          <cell r="R1638">
            <v>26888.880000000001</v>
          </cell>
        </row>
        <row r="1639">
          <cell r="C1639">
            <v>15402</v>
          </cell>
          <cell r="R1639">
            <v>23142.6</v>
          </cell>
        </row>
        <row r="1640">
          <cell r="C1640">
            <v>15404</v>
          </cell>
          <cell r="R1640">
            <v>60000</v>
          </cell>
        </row>
        <row r="1641">
          <cell r="C1641">
            <v>15405</v>
          </cell>
          <cell r="R1641">
            <v>21600</v>
          </cell>
        </row>
        <row r="1642">
          <cell r="C1642">
            <v>15407</v>
          </cell>
          <cell r="R1642">
            <v>21600</v>
          </cell>
        </row>
        <row r="1643">
          <cell r="C1643">
            <v>15903</v>
          </cell>
          <cell r="R1643">
            <v>129000</v>
          </cell>
        </row>
        <row r="1644">
          <cell r="C1644">
            <v>15904</v>
          </cell>
          <cell r="R1644">
            <v>10000</v>
          </cell>
        </row>
        <row r="1645">
          <cell r="C1645">
            <v>15905</v>
          </cell>
          <cell r="R1645">
            <v>52000</v>
          </cell>
        </row>
        <row r="1646">
          <cell r="C1646">
            <v>21101</v>
          </cell>
          <cell r="R1646">
            <v>12000</v>
          </cell>
        </row>
        <row r="1647">
          <cell r="C1647">
            <v>21401</v>
          </cell>
          <cell r="R1647">
            <v>9000</v>
          </cell>
        </row>
        <row r="1648">
          <cell r="C1648">
            <v>24301</v>
          </cell>
          <cell r="R1648">
            <v>6000</v>
          </cell>
        </row>
        <row r="1649">
          <cell r="C1649">
            <v>24601</v>
          </cell>
          <cell r="R1649">
            <v>4000</v>
          </cell>
        </row>
        <row r="1650">
          <cell r="C1650">
            <v>24907</v>
          </cell>
          <cell r="R1650">
            <v>5000</v>
          </cell>
        </row>
        <row r="1651">
          <cell r="C1651">
            <v>25601</v>
          </cell>
          <cell r="R1651">
            <v>24000</v>
          </cell>
        </row>
        <row r="1652">
          <cell r="C1652">
            <v>25905</v>
          </cell>
          <cell r="R1652">
            <v>1146626.06</v>
          </cell>
        </row>
        <row r="1653">
          <cell r="C1653">
            <v>25906</v>
          </cell>
          <cell r="R1653">
            <v>5000000</v>
          </cell>
        </row>
        <row r="1654">
          <cell r="C1654">
            <v>25907</v>
          </cell>
          <cell r="R1654">
            <v>5000000</v>
          </cell>
        </row>
        <row r="1655">
          <cell r="C1655">
            <v>26101</v>
          </cell>
          <cell r="R1655">
            <v>86262.83</v>
          </cell>
        </row>
        <row r="1656">
          <cell r="C1656">
            <v>26102</v>
          </cell>
          <cell r="R1656">
            <v>24000</v>
          </cell>
        </row>
        <row r="1657">
          <cell r="C1657">
            <v>27201</v>
          </cell>
          <cell r="R1657">
            <v>5000</v>
          </cell>
        </row>
        <row r="1658">
          <cell r="C1658">
            <v>29101</v>
          </cell>
          <cell r="R1658">
            <v>16000</v>
          </cell>
        </row>
        <row r="1659">
          <cell r="C1659">
            <v>29201</v>
          </cell>
          <cell r="R1659">
            <v>1000</v>
          </cell>
        </row>
        <row r="1660">
          <cell r="C1660">
            <v>29401</v>
          </cell>
          <cell r="R1660">
            <v>500</v>
          </cell>
        </row>
        <row r="1661">
          <cell r="C1661">
            <v>29601</v>
          </cell>
          <cell r="R1661">
            <v>8000</v>
          </cell>
        </row>
        <row r="1662">
          <cell r="C1662">
            <v>29602</v>
          </cell>
          <cell r="R1662">
            <v>6216</v>
          </cell>
        </row>
        <row r="1663">
          <cell r="C1663">
            <v>29801</v>
          </cell>
          <cell r="R1663">
            <v>24000</v>
          </cell>
        </row>
        <row r="1664">
          <cell r="C1664">
            <v>31101</v>
          </cell>
          <cell r="R1664">
            <v>14314742</v>
          </cell>
        </row>
        <row r="1665">
          <cell r="C1665">
            <v>31401</v>
          </cell>
          <cell r="R1665">
            <v>10680</v>
          </cell>
        </row>
        <row r="1666">
          <cell r="C1666">
            <v>33202</v>
          </cell>
          <cell r="R1666">
            <v>1880000</v>
          </cell>
        </row>
        <row r="1667">
          <cell r="C1667">
            <v>35501</v>
          </cell>
          <cell r="R1667">
            <v>15000</v>
          </cell>
        </row>
        <row r="1668">
          <cell r="C1668">
            <v>35705</v>
          </cell>
          <cell r="R1668">
            <v>10000</v>
          </cell>
        </row>
        <row r="1669">
          <cell r="C1669">
            <v>35709</v>
          </cell>
          <cell r="R1669">
            <v>100000</v>
          </cell>
        </row>
        <row r="1670">
          <cell r="C1670">
            <v>37201</v>
          </cell>
          <cell r="R1670">
            <v>2400</v>
          </cell>
        </row>
        <row r="1671">
          <cell r="C1671">
            <v>39801</v>
          </cell>
          <cell r="R1671">
            <v>22200</v>
          </cell>
        </row>
        <row r="1672">
          <cell r="C1672">
            <v>39802</v>
          </cell>
          <cell r="R1672">
            <v>22200</v>
          </cell>
        </row>
        <row r="1673">
          <cell r="C1673">
            <v>39803</v>
          </cell>
          <cell r="R1673">
            <v>148000</v>
          </cell>
        </row>
        <row r="1674">
          <cell r="C1674">
            <v>39804</v>
          </cell>
          <cell r="R1674">
            <v>22200</v>
          </cell>
        </row>
        <row r="1675">
          <cell r="C1675">
            <v>11301</v>
          </cell>
          <cell r="R1675">
            <v>451374.72</v>
          </cell>
        </row>
        <row r="1676">
          <cell r="C1676">
            <v>11302</v>
          </cell>
          <cell r="R1676">
            <v>451374.72</v>
          </cell>
        </row>
        <row r="1677">
          <cell r="C1677">
            <v>11304</v>
          </cell>
          <cell r="R1677">
            <v>1946361</v>
          </cell>
        </row>
        <row r="1678">
          <cell r="C1678">
            <v>12201</v>
          </cell>
          <cell r="R1678">
            <v>645289.68000000005</v>
          </cell>
        </row>
        <row r="1679">
          <cell r="C1679">
            <v>13101</v>
          </cell>
          <cell r="R1679">
            <v>28800</v>
          </cell>
        </row>
        <row r="1680">
          <cell r="C1680">
            <v>13201</v>
          </cell>
          <cell r="R1680">
            <v>63093.36</v>
          </cell>
        </row>
        <row r="1681">
          <cell r="C1681">
            <v>13202</v>
          </cell>
          <cell r="R1681">
            <v>28089.599999999999</v>
          </cell>
        </row>
        <row r="1682">
          <cell r="C1682">
            <v>13203</v>
          </cell>
          <cell r="R1682">
            <v>616393.19999999995</v>
          </cell>
        </row>
        <row r="1683">
          <cell r="C1683">
            <v>13301</v>
          </cell>
          <cell r="R1683">
            <v>142144.32000000001</v>
          </cell>
        </row>
        <row r="1684">
          <cell r="C1684">
            <v>13401</v>
          </cell>
          <cell r="R1684">
            <v>44558.400000000001</v>
          </cell>
        </row>
        <row r="1685">
          <cell r="C1685">
            <v>14101</v>
          </cell>
          <cell r="R1685">
            <v>45600</v>
          </cell>
        </row>
        <row r="1686">
          <cell r="C1686">
            <v>14102</v>
          </cell>
          <cell r="R1686">
            <v>164400</v>
          </cell>
        </row>
        <row r="1687">
          <cell r="C1687">
            <v>14103</v>
          </cell>
          <cell r="R1687">
            <v>300000</v>
          </cell>
        </row>
        <row r="1688">
          <cell r="C1688">
            <v>15201</v>
          </cell>
          <cell r="R1688">
            <v>51108.72</v>
          </cell>
        </row>
        <row r="1689">
          <cell r="C1689">
            <v>15401</v>
          </cell>
          <cell r="R1689">
            <v>22405.200000000001</v>
          </cell>
        </row>
        <row r="1690">
          <cell r="C1690">
            <v>15402</v>
          </cell>
          <cell r="R1690">
            <v>17181.96</v>
          </cell>
        </row>
        <row r="1691">
          <cell r="C1691">
            <v>15404</v>
          </cell>
          <cell r="R1691">
            <v>44000</v>
          </cell>
        </row>
        <row r="1692">
          <cell r="C1692">
            <v>15405</v>
          </cell>
          <cell r="R1692">
            <v>21600</v>
          </cell>
        </row>
        <row r="1693">
          <cell r="C1693">
            <v>15407</v>
          </cell>
          <cell r="R1693">
            <v>25920</v>
          </cell>
        </row>
        <row r="1694">
          <cell r="C1694">
            <v>15903</v>
          </cell>
          <cell r="R1694">
            <v>96000</v>
          </cell>
        </row>
        <row r="1695">
          <cell r="C1695">
            <v>15904</v>
          </cell>
          <cell r="R1695">
            <v>30000</v>
          </cell>
        </row>
        <row r="1696">
          <cell r="C1696">
            <v>15905</v>
          </cell>
          <cell r="R1696">
            <v>10000</v>
          </cell>
        </row>
        <row r="1697">
          <cell r="C1697">
            <v>39801</v>
          </cell>
          <cell r="R1697">
            <v>15840</v>
          </cell>
        </row>
        <row r="1698">
          <cell r="C1698">
            <v>39802</v>
          </cell>
          <cell r="R1698">
            <v>15840</v>
          </cell>
        </row>
        <row r="1699">
          <cell r="C1699">
            <v>39803</v>
          </cell>
          <cell r="R1699">
            <v>105600</v>
          </cell>
        </row>
        <row r="1700">
          <cell r="C1700">
            <v>39804</v>
          </cell>
          <cell r="R1700">
            <v>15840</v>
          </cell>
        </row>
        <row r="1701">
          <cell r="C1701">
            <v>11301</v>
          </cell>
          <cell r="R1701">
            <v>909568.2</v>
          </cell>
        </row>
        <row r="1702">
          <cell r="C1702">
            <v>11302</v>
          </cell>
          <cell r="R1702">
            <v>909568.2</v>
          </cell>
        </row>
        <row r="1703">
          <cell r="C1703">
            <v>11304</v>
          </cell>
          <cell r="R1703">
            <v>531439.80000000005</v>
          </cell>
        </row>
        <row r="1704">
          <cell r="C1704">
            <v>13101</v>
          </cell>
          <cell r="R1704">
            <v>50400</v>
          </cell>
        </row>
        <row r="1705">
          <cell r="C1705">
            <v>13201</v>
          </cell>
          <cell r="R1705">
            <v>42441</v>
          </cell>
        </row>
        <row r="1706">
          <cell r="C1706">
            <v>13202</v>
          </cell>
          <cell r="R1706">
            <v>36459.599999999999</v>
          </cell>
        </row>
        <row r="1707">
          <cell r="C1707">
            <v>13203</v>
          </cell>
          <cell r="R1707">
            <v>568623.24</v>
          </cell>
        </row>
        <row r="1708">
          <cell r="C1708">
            <v>13301</v>
          </cell>
          <cell r="R1708">
            <v>338764.79999999999</v>
          </cell>
        </row>
        <row r="1709">
          <cell r="C1709">
            <v>13401</v>
          </cell>
          <cell r="R1709">
            <v>30163.68</v>
          </cell>
        </row>
        <row r="1710">
          <cell r="C1710">
            <v>14101</v>
          </cell>
          <cell r="R1710">
            <v>91200</v>
          </cell>
        </row>
        <row r="1711">
          <cell r="C1711">
            <v>14102</v>
          </cell>
          <cell r="R1711">
            <v>336000</v>
          </cell>
        </row>
        <row r="1712">
          <cell r="C1712">
            <v>14103</v>
          </cell>
          <cell r="R1712">
            <v>102000</v>
          </cell>
        </row>
        <row r="1713">
          <cell r="C1713">
            <v>15201</v>
          </cell>
          <cell r="R1713">
            <v>30664.080000000002</v>
          </cell>
        </row>
        <row r="1714">
          <cell r="C1714">
            <v>15401</v>
          </cell>
          <cell r="R1714">
            <v>44663.88</v>
          </cell>
        </row>
        <row r="1715">
          <cell r="C1715">
            <v>15402</v>
          </cell>
          <cell r="R1715">
            <v>9687.6</v>
          </cell>
        </row>
        <row r="1716">
          <cell r="C1716">
            <v>15404</v>
          </cell>
          <cell r="R1716">
            <v>74000</v>
          </cell>
        </row>
        <row r="1717">
          <cell r="C1717">
            <v>15405</v>
          </cell>
          <cell r="R1717">
            <v>51840</v>
          </cell>
        </row>
        <row r="1718">
          <cell r="C1718">
            <v>15407</v>
          </cell>
          <cell r="R1718">
            <v>51840</v>
          </cell>
        </row>
        <row r="1719">
          <cell r="C1719">
            <v>15903</v>
          </cell>
          <cell r="R1719">
            <v>54000</v>
          </cell>
        </row>
        <row r="1720">
          <cell r="C1720">
            <v>15904</v>
          </cell>
          <cell r="R1720">
            <v>20000</v>
          </cell>
        </row>
        <row r="1721">
          <cell r="C1721">
            <v>15905</v>
          </cell>
          <cell r="R1721">
            <v>22000</v>
          </cell>
        </row>
        <row r="1722">
          <cell r="C1722">
            <v>15906</v>
          </cell>
          <cell r="R1722">
            <v>1400</v>
          </cell>
        </row>
        <row r="1723">
          <cell r="C1723">
            <v>39801</v>
          </cell>
          <cell r="R1723">
            <v>12870</v>
          </cell>
        </row>
        <row r="1724">
          <cell r="C1724">
            <v>39802</v>
          </cell>
          <cell r="R1724">
            <v>12870</v>
          </cell>
        </row>
        <row r="1725">
          <cell r="C1725">
            <v>39803</v>
          </cell>
          <cell r="R1725">
            <v>85800</v>
          </cell>
        </row>
        <row r="1726">
          <cell r="C1726">
            <v>39804</v>
          </cell>
          <cell r="R1726">
            <v>12870</v>
          </cell>
        </row>
        <row r="1727">
          <cell r="C1727">
            <v>11301</v>
          </cell>
          <cell r="R1727">
            <v>377929.08</v>
          </cell>
        </row>
        <row r="1728">
          <cell r="C1728">
            <v>11302</v>
          </cell>
          <cell r="R1728">
            <v>377929.08</v>
          </cell>
        </row>
        <row r="1729">
          <cell r="C1729">
            <v>11304</v>
          </cell>
          <cell r="R1729">
            <v>239347.68</v>
          </cell>
        </row>
        <row r="1730">
          <cell r="C1730">
            <v>13101</v>
          </cell>
          <cell r="R1730">
            <v>28800</v>
          </cell>
        </row>
        <row r="1731">
          <cell r="C1731">
            <v>13201</v>
          </cell>
          <cell r="R1731">
            <v>17969.04</v>
          </cell>
        </row>
        <row r="1732">
          <cell r="C1732">
            <v>13202</v>
          </cell>
          <cell r="R1732">
            <v>13934.64</v>
          </cell>
        </row>
        <row r="1733">
          <cell r="C1733">
            <v>13203</v>
          </cell>
          <cell r="R1733">
            <v>239353.8</v>
          </cell>
        </row>
        <row r="1734">
          <cell r="C1734">
            <v>13301</v>
          </cell>
          <cell r="R1734">
            <v>301205.52</v>
          </cell>
        </row>
        <row r="1735">
          <cell r="C1735">
            <v>13401</v>
          </cell>
          <cell r="R1735">
            <v>38742.480000000003</v>
          </cell>
        </row>
        <row r="1736">
          <cell r="C1736">
            <v>14101</v>
          </cell>
          <cell r="R1736">
            <v>38400</v>
          </cell>
        </row>
        <row r="1737">
          <cell r="C1737">
            <v>14102</v>
          </cell>
          <cell r="R1737">
            <v>138000</v>
          </cell>
        </row>
        <row r="1738">
          <cell r="C1738">
            <v>14103</v>
          </cell>
          <cell r="R1738">
            <v>90000</v>
          </cell>
        </row>
        <row r="1739">
          <cell r="C1739">
            <v>15201</v>
          </cell>
          <cell r="R1739">
            <v>13628.64</v>
          </cell>
        </row>
        <row r="1740">
          <cell r="C1740">
            <v>15401</v>
          </cell>
          <cell r="R1740">
            <v>18539.04</v>
          </cell>
        </row>
        <row r="1741">
          <cell r="C1741">
            <v>15402</v>
          </cell>
          <cell r="R1741">
            <v>4305.6000000000004</v>
          </cell>
        </row>
        <row r="1742">
          <cell r="C1742">
            <v>15404</v>
          </cell>
          <cell r="R1742">
            <v>25000</v>
          </cell>
        </row>
        <row r="1743">
          <cell r="C1743">
            <v>15405</v>
          </cell>
          <cell r="R1743">
            <v>21600</v>
          </cell>
        </row>
        <row r="1744">
          <cell r="C1744">
            <v>15407</v>
          </cell>
          <cell r="R1744">
            <v>21600</v>
          </cell>
        </row>
        <row r="1745">
          <cell r="C1745">
            <v>15903</v>
          </cell>
          <cell r="R1745">
            <v>24000</v>
          </cell>
        </row>
        <row r="1746">
          <cell r="C1746">
            <v>15905</v>
          </cell>
          <cell r="R1746">
            <v>14000</v>
          </cell>
        </row>
        <row r="1747">
          <cell r="C1747">
            <v>39801</v>
          </cell>
          <cell r="R1747">
            <v>6405</v>
          </cell>
        </row>
        <row r="1748">
          <cell r="C1748">
            <v>39802</v>
          </cell>
          <cell r="R1748">
            <v>6405</v>
          </cell>
        </row>
        <row r="1749">
          <cell r="C1749">
            <v>39803</v>
          </cell>
          <cell r="R1749">
            <v>42700</v>
          </cell>
        </row>
        <row r="1750">
          <cell r="C1750">
            <v>39804</v>
          </cell>
          <cell r="R1750">
            <v>6405</v>
          </cell>
        </row>
        <row r="1751">
          <cell r="C1751">
            <v>11301</v>
          </cell>
          <cell r="R1751">
            <v>383517.48</v>
          </cell>
        </row>
        <row r="1752">
          <cell r="C1752">
            <v>11302</v>
          </cell>
          <cell r="R1752">
            <v>383517.48</v>
          </cell>
        </row>
        <row r="1753">
          <cell r="C1753">
            <v>11304</v>
          </cell>
          <cell r="R1753">
            <v>315732.71999999997</v>
          </cell>
        </row>
        <row r="1754">
          <cell r="C1754">
            <v>13101</v>
          </cell>
          <cell r="R1754">
            <v>36000</v>
          </cell>
        </row>
        <row r="1755">
          <cell r="C1755">
            <v>13201</v>
          </cell>
          <cell r="R1755">
            <v>19549.97</v>
          </cell>
        </row>
        <row r="1756">
          <cell r="C1756">
            <v>13202</v>
          </cell>
          <cell r="R1756">
            <v>23592.959999999999</v>
          </cell>
        </row>
        <row r="1757">
          <cell r="C1757">
            <v>13203</v>
          </cell>
          <cell r="R1757">
            <v>255034.08</v>
          </cell>
        </row>
        <row r="1758">
          <cell r="C1758">
            <v>13301</v>
          </cell>
          <cell r="R1758">
            <v>358737.6</v>
          </cell>
        </row>
        <row r="1759">
          <cell r="C1759">
            <v>13401</v>
          </cell>
          <cell r="R1759">
            <v>19829.28</v>
          </cell>
        </row>
        <row r="1760">
          <cell r="C1760">
            <v>14101</v>
          </cell>
          <cell r="R1760">
            <v>38400</v>
          </cell>
        </row>
        <row r="1761">
          <cell r="C1761">
            <v>14102</v>
          </cell>
          <cell r="R1761">
            <v>140400</v>
          </cell>
        </row>
        <row r="1762">
          <cell r="C1762">
            <v>14103</v>
          </cell>
          <cell r="R1762">
            <v>78000</v>
          </cell>
        </row>
        <row r="1763">
          <cell r="C1763">
            <v>15201</v>
          </cell>
          <cell r="R1763">
            <v>13628.52</v>
          </cell>
        </row>
        <row r="1764">
          <cell r="C1764">
            <v>15401</v>
          </cell>
          <cell r="R1764">
            <v>19014.599999999999</v>
          </cell>
        </row>
        <row r="1765">
          <cell r="C1765">
            <v>15402</v>
          </cell>
          <cell r="R1765">
            <v>4305.6000000000004</v>
          </cell>
        </row>
        <row r="1766">
          <cell r="C1766">
            <v>15404</v>
          </cell>
          <cell r="R1766">
            <v>25000</v>
          </cell>
        </row>
        <row r="1767">
          <cell r="C1767">
            <v>15405</v>
          </cell>
          <cell r="R1767">
            <v>21600</v>
          </cell>
        </row>
        <row r="1768">
          <cell r="C1768">
            <v>15407</v>
          </cell>
          <cell r="R1768">
            <v>21600</v>
          </cell>
        </row>
        <row r="1769">
          <cell r="C1769">
            <v>15903</v>
          </cell>
          <cell r="R1769">
            <v>24000</v>
          </cell>
        </row>
        <row r="1770">
          <cell r="C1770">
            <v>15905</v>
          </cell>
          <cell r="R1770">
            <v>16000</v>
          </cell>
        </row>
        <row r="1771">
          <cell r="C1771">
            <v>39801</v>
          </cell>
          <cell r="R1771">
            <v>6675</v>
          </cell>
        </row>
        <row r="1772">
          <cell r="C1772">
            <v>39802</v>
          </cell>
          <cell r="R1772">
            <v>6675</v>
          </cell>
        </row>
        <row r="1773">
          <cell r="C1773">
            <v>39803</v>
          </cell>
          <cell r="R1773">
            <v>44500</v>
          </cell>
        </row>
        <row r="1774">
          <cell r="C1774">
            <v>39804</v>
          </cell>
          <cell r="R1774">
            <v>6675</v>
          </cell>
        </row>
        <row r="1775">
          <cell r="C1775">
            <v>11301</v>
          </cell>
          <cell r="R1775">
            <v>445503.72</v>
          </cell>
        </row>
        <row r="1776">
          <cell r="C1776">
            <v>11302</v>
          </cell>
          <cell r="R1776">
            <v>445503.72</v>
          </cell>
        </row>
        <row r="1777">
          <cell r="C1777">
            <v>13101</v>
          </cell>
          <cell r="R1777">
            <v>64800</v>
          </cell>
        </row>
        <row r="1778">
          <cell r="C1778">
            <v>13201</v>
          </cell>
          <cell r="R1778">
            <v>16087.68</v>
          </cell>
        </row>
        <row r="1779">
          <cell r="C1779">
            <v>13202</v>
          </cell>
          <cell r="R1779">
            <v>12772.8</v>
          </cell>
        </row>
        <row r="1780">
          <cell r="C1780">
            <v>13203</v>
          </cell>
          <cell r="R1780">
            <v>235127.04000000001</v>
          </cell>
        </row>
        <row r="1781">
          <cell r="C1781">
            <v>13301</v>
          </cell>
          <cell r="R1781">
            <v>409102.56</v>
          </cell>
        </row>
        <row r="1782">
          <cell r="C1782">
            <v>13401</v>
          </cell>
          <cell r="R1782">
            <v>23339.759999999998</v>
          </cell>
        </row>
        <row r="1783">
          <cell r="C1783">
            <v>14101</v>
          </cell>
          <cell r="R1783">
            <v>48000</v>
          </cell>
        </row>
        <row r="1784">
          <cell r="C1784">
            <v>14102</v>
          </cell>
          <cell r="R1784">
            <v>164400</v>
          </cell>
        </row>
        <row r="1785">
          <cell r="C1785">
            <v>15201</v>
          </cell>
          <cell r="R1785">
            <v>10221.120000000001</v>
          </cell>
        </row>
        <row r="1786">
          <cell r="C1786">
            <v>15401</v>
          </cell>
          <cell r="R1786">
            <v>21956.880000000001</v>
          </cell>
        </row>
        <row r="1787">
          <cell r="C1787">
            <v>15402</v>
          </cell>
          <cell r="R1787">
            <v>3229.2</v>
          </cell>
        </row>
        <row r="1788">
          <cell r="C1788">
            <v>15404</v>
          </cell>
          <cell r="R1788">
            <v>26000</v>
          </cell>
        </row>
        <row r="1789">
          <cell r="C1789">
            <v>15405</v>
          </cell>
          <cell r="R1789">
            <v>25920</v>
          </cell>
        </row>
        <row r="1790">
          <cell r="C1790">
            <v>15407</v>
          </cell>
          <cell r="R1790">
            <v>25920</v>
          </cell>
        </row>
        <row r="1791">
          <cell r="C1791">
            <v>15903</v>
          </cell>
          <cell r="R1791">
            <v>18000</v>
          </cell>
        </row>
        <row r="1792">
          <cell r="C1792">
            <v>15905</v>
          </cell>
          <cell r="R1792">
            <v>12000</v>
          </cell>
        </row>
        <row r="1793">
          <cell r="C1793">
            <v>39801</v>
          </cell>
          <cell r="R1793">
            <v>6495</v>
          </cell>
        </row>
        <row r="1794">
          <cell r="C1794">
            <v>39802</v>
          </cell>
          <cell r="R1794">
            <v>6495</v>
          </cell>
        </row>
        <row r="1795">
          <cell r="C1795">
            <v>39803</v>
          </cell>
          <cell r="R1795">
            <v>43300</v>
          </cell>
        </row>
        <row r="1796">
          <cell r="C1796">
            <v>39804</v>
          </cell>
          <cell r="R1796">
            <v>6495</v>
          </cell>
        </row>
        <row r="1797">
          <cell r="C1797">
            <v>11301</v>
          </cell>
          <cell r="R1797">
            <v>171046.32</v>
          </cell>
        </row>
        <row r="1798">
          <cell r="C1798">
            <v>11302</v>
          </cell>
          <cell r="R1798">
            <v>171046.32</v>
          </cell>
        </row>
        <row r="1799">
          <cell r="C1799">
            <v>12201</v>
          </cell>
          <cell r="R1799">
            <v>75022.320000000007</v>
          </cell>
        </row>
        <row r="1800">
          <cell r="C1800">
            <v>13101</v>
          </cell>
          <cell r="R1800">
            <v>26400</v>
          </cell>
        </row>
        <row r="1801">
          <cell r="C1801">
            <v>13201</v>
          </cell>
          <cell r="R1801">
            <v>7531.24</v>
          </cell>
        </row>
        <row r="1802">
          <cell r="C1802">
            <v>13202</v>
          </cell>
          <cell r="R1802">
            <v>6493.92</v>
          </cell>
        </row>
        <row r="1803">
          <cell r="C1803">
            <v>13203</v>
          </cell>
          <cell r="R1803">
            <v>96526.32</v>
          </cell>
        </row>
        <row r="1804">
          <cell r="C1804">
            <v>13301</v>
          </cell>
          <cell r="R1804">
            <v>175472.64000000001</v>
          </cell>
        </row>
        <row r="1805">
          <cell r="C1805">
            <v>14101</v>
          </cell>
          <cell r="R1805">
            <v>17400</v>
          </cell>
        </row>
        <row r="1806">
          <cell r="C1806">
            <v>14102</v>
          </cell>
          <cell r="R1806">
            <v>64800</v>
          </cell>
        </row>
        <row r="1807">
          <cell r="C1807">
            <v>14103</v>
          </cell>
          <cell r="R1807">
            <v>12000</v>
          </cell>
        </row>
        <row r="1808">
          <cell r="C1808">
            <v>15201</v>
          </cell>
          <cell r="R1808">
            <v>5110.68</v>
          </cell>
        </row>
        <row r="1809">
          <cell r="C1809">
            <v>15401</v>
          </cell>
          <cell r="R1809">
            <v>8502.9599999999991</v>
          </cell>
        </row>
        <row r="1810">
          <cell r="C1810">
            <v>15402</v>
          </cell>
          <cell r="R1810">
            <v>1614.6</v>
          </cell>
        </row>
        <row r="1811">
          <cell r="C1811">
            <v>15404</v>
          </cell>
          <cell r="R1811">
            <v>12000</v>
          </cell>
        </row>
        <row r="1812">
          <cell r="C1812">
            <v>15405</v>
          </cell>
          <cell r="R1812">
            <v>8640</v>
          </cell>
        </row>
        <row r="1813">
          <cell r="C1813">
            <v>15407</v>
          </cell>
          <cell r="R1813">
            <v>8640</v>
          </cell>
        </row>
        <row r="1814">
          <cell r="C1814">
            <v>15903</v>
          </cell>
          <cell r="R1814">
            <v>9000</v>
          </cell>
        </row>
        <row r="1815">
          <cell r="C1815">
            <v>15905</v>
          </cell>
          <cell r="R1815">
            <v>6000</v>
          </cell>
        </row>
        <row r="1816">
          <cell r="C1816">
            <v>39801</v>
          </cell>
          <cell r="R1816">
            <v>2940</v>
          </cell>
        </row>
        <row r="1817">
          <cell r="C1817">
            <v>39802</v>
          </cell>
          <cell r="R1817">
            <v>2940</v>
          </cell>
        </row>
        <row r="1818">
          <cell r="C1818">
            <v>39803</v>
          </cell>
          <cell r="R1818">
            <v>19600</v>
          </cell>
        </row>
        <row r="1819">
          <cell r="C1819">
            <v>39804</v>
          </cell>
          <cell r="R1819">
            <v>2940</v>
          </cell>
        </row>
        <row r="1820">
          <cell r="C1820">
            <v>11301</v>
          </cell>
          <cell r="R1820">
            <v>518747.16</v>
          </cell>
        </row>
        <row r="1821">
          <cell r="C1821">
            <v>11302</v>
          </cell>
          <cell r="R1821">
            <v>518747.16</v>
          </cell>
        </row>
        <row r="1822">
          <cell r="C1822">
            <v>12201</v>
          </cell>
          <cell r="R1822">
            <v>68155.8</v>
          </cell>
        </row>
        <row r="1823">
          <cell r="C1823">
            <v>13101</v>
          </cell>
          <cell r="R1823">
            <v>52800</v>
          </cell>
        </row>
        <row r="1824">
          <cell r="C1824">
            <v>13201</v>
          </cell>
          <cell r="R1824">
            <v>19963.13</v>
          </cell>
        </row>
        <row r="1825">
          <cell r="C1825">
            <v>13202</v>
          </cell>
          <cell r="R1825">
            <v>12635.04</v>
          </cell>
        </row>
        <row r="1826">
          <cell r="C1826">
            <v>13203</v>
          </cell>
          <cell r="R1826">
            <v>279462.84000000003</v>
          </cell>
        </row>
        <row r="1827">
          <cell r="C1827">
            <v>13301</v>
          </cell>
          <cell r="R1827">
            <v>422548.56</v>
          </cell>
        </row>
        <row r="1828">
          <cell r="C1828">
            <v>13401</v>
          </cell>
          <cell r="R1828">
            <v>27329.279999999999</v>
          </cell>
        </row>
        <row r="1829">
          <cell r="C1829">
            <v>14101</v>
          </cell>
          <cell r="R1829">
            <v>52200</v>
          </cell>
        </row>
        <row r="1830">
          <cell r="C1830">
            <v>14102</v>
          </cell>
          <cell r="R1830">
            <v>189600</v>
          </cell>
        </row>
        <row r="1831">
          <cell r="C1831">
            <v>14103</v>
          </cell>
          <cell r="R1831">
            <v>19800</v>
          </cell>
        </row>
        <row r="1832">
          <cell r="C1832">
            <v>15201</v>
          </cell>
          <cell r="R1832">
            <v>13628.28</v>
          </cell>
        </row>
        <row r="1833">
          <cell r="C1833">
            <v>15401</v>
          </cell>
          <cell r="R1833">
            <v>25825.919999999998</v>
          </cell>
        </row>
        <row r="1834">
          <cell r="C1834">
            <v>15402</v>
          </cell>
          <cell r="R1834">
            <v>4305.6000000000004</v>
          </cell>
        </row>
        <row r="1835">
          <cell r="C1835">
            <v>15404</v>
          </cell>
          <cell r="R1835">
            <v>31000</v>
          </cell>
        </row>
        <row r="1836">
          <cell r="C1836">
            <v>15405</v>
          </cell>
          <cell r="R1836">
            <v>30240</v>
          </cell>
        </row>
        <row r="1837">
          <cell r="C1837">
            <v>15407</v>
          </cell>
          <cell r="R1837">
            <v>30240</v>
          </cell>
        </row>
        <row r="1838">
          <cell r="C1838">
            <v>15902</v>
          </cell>
          <cell r="R1838">
            <v>4000</v>
          </cell>
        </row>
        <row r="1839">
          <cell r="C1839">
            <v>15903</v>
          </cell>
          <cell r="R1839">
            <v>24000</v>
          </cell>
        </row>
        <row r="1840">
          <cell r="C1840">
            <v>15905</v>
          </cell>
          <cell r="R1840">
            <v>14000</v>
          </cell>
        </row>
        <row r="1841">
          <cell r="C1841">
            <v>39801</v>
          </cell>
          <cell r="R1841">
            <v>7320</v>
          </cell>
        </row>
        <row r="1842">
          <cell r="C1842">
            <v>39802</v>
          </cell>
          <cell r="R1842">
            <v>7320</v>
          </cell>
        </row>
        <row r="1843">
          <cell r="C1843">
            <v>39803</v>
          </cell>
          <cell r="R1843">
            <v>48800</v>
          </cell>
        </row>
        <row r="1844">
          <cell r="C1844">
            <v>39804</v>
          </cell>
          <cell r="R1844">
            <v>7320</v>
          </cell>
        </row>
        <row r="1845">
          <cell r="C1845">
            <v>11301</v>
          </cell>
          <cell r="R1845">
            <v>141064.68</v>
          </cell>
        </row>
        <row r="1846">
          <cell r="C1846">
            <v>11302</v>
          </cell>
          <cell r="R1846">
            <v>141064.68</v>
          </cell>
        </row>
        <row r="1847">
          <cell r="C1847">
            <v>13101</v>
          </cell>
          <cell r="R1847">
            <v>9600</v>
          </cell>
        </row>
        <row r="1848">
          <cell r="C1848">
            <v>13201</v>
          </cell>
          <cell r="R1848">
            <v>5094</v>
          </cell>
        </row>
        <row r="1849">
          <cell r="C1849">
            <v>13202</v>
          </cell>
          <cell r="R1849">
            <v>0</v>
          </cell>
        </row>
        <row r="1850">
          <cell r="C1850">
            <v>13203</v>
          </cell>
          <cell r="R1850">
            <v>74450.880000000005</v>
          </cell>
        </row>
        <row r="1851">
          <cell r="C1851">
            <v>13301</v>
          </cell>
          <cell r="R1851">
            <v>144749.51999999999</v>
          </cell>
        </row>
        <row r="1852">
          <cell r="C1852">
            <v>14101</v>
          </cell>
          <cell r="R1852">
            <v>14400</v>
          </cell>
        </row>
        <row r="1853">
          <cell r="C1853">
            <v>14102</v>
          </cell>
          <cell r="R1853">
            <v>52800</v>
          </cell>
        </row>
        <row r="1854">
          <cell r="C1854">
            <v>15201</v>
          </cell>
          <cell r="R1854">
            <v>1703.52</v>
          </cell>
        </row>
        <row r="1855">
          <cell r="C1855">
            <v>15401</v>
          </cell>
          <cell r="R1855">
            <v>6970.56</v>
          </cell>
        </row>
        <row r="1856">
          <cell r="C1856">
            <v>15402</v>
          </cell>
          <cell r="R1856">
            <v>538.20000000000005</v>
          </cell>
        </row>
        <row r="1857">
          <cell r="C1857">
            <v>15404</v>
          </cell>
          <cell r="R1857">
            <v>12000</v>
          </cell>
        </row>
        <row r="1858">
          <cell r="C1858">
            <v>15405</v>
          </cell>
          <cell r="R1858">
            <v>4320</v>
          </cell>
        </row>
        <row r="1859">
          <cell r="C1859">
            <v>15407</v>
          </cell>
          <cell r="R1859">
            <v>4320</v>
          </cell>
        </row>
        <row r="1860">
          <cell r="C1860">
            <v>15903</v>
          </cell>
          <cell r="R1860">
            <v>3000</v>
          </cell>
        </row>
        <row r="1861">
          <cell r="C1861">
            <v>15905</v>
          </cell>
          <cell r="R1861">
            <v>2000</v>
          </cell>
        </row>
        <row r="1862">
          <cell r="C1862">
            <v>39801</v>
          </cell>
          <cell r="R1862">
            <v>2205</v>
          </cell>
        </row>
        <row r="1863">
          <cell r="C1863">
            <v>39802</v>
          </cell>
          <cell r="R1863">
            <v>2205</v>
          </cell>
        </row>
        <row r="1864">
          <cell r="C1864">
            <v>39803</v>
          </cell>
          <cell r="R1864">
            <v>14700</v>
          </cell>
        </row>
        <row r="1865">
          <cell r="C1865">
            <v>39804</v>
          </cell>
          <cell r="R1865">
            <v>2205</v>
          </cell>
        </row>
        <row r="1866">
          <cell r="C1866">
            <v>11301</v>
          </cell>
          <cell r="R1866">
            <v>127810.32</v>
          </cell>
        </row>
        <row r="1867">
          <cell r="C1867">
            <v>11302</v>
          </cell>
          <cell r="R1867">
            <v>127810.32</v>
          </cell>
        </row>
        <row r="1868">
          <cell r="C1868">
            <v>13101</v>
          </cell>
          <cell r="R1868">
            <v>12000</v>
          </cell>
        </row>
        <row r="1869">
          <cell r="C1869">
            <v>13201</v>
          </cell>
          <cell r="R1869">
            <v>4615.37</v>
          </cell>
        </row>
        <row r="1870">
          <cell r="C1870">
            <v>13202</v>
          </cell>
          <cell r="R1870">
            <v>1676.16</v>
          </cell>
        </row>
        <row r="1871">
          <cell r="C1871">
            <v>13203</v>
          </cell>
          <cell r="R1871">
            <v>67455.48</v>
          </cell>
        </row>
        <row r="1872">
          <cell r="C1872">
            <v>13301</v>
          </cell>
          <cell r="R1872">
            <v>117710.16</v>
          </cell>
        </row>
        <row r="1873">
          <cell r="C1873">
            <v>14101</v>
          </cell>
          <cell r="R1873">
            <v>13200</v>
          </cell>
        </row>
        <row r="1874">
          <cell r="C1874">
            <v>14102</v>
          </cell>
          <cell r="R1874">
            <v>48000</v>
          </cell>
        </row>
        <row r="1875">
          <cell r="C1875">
            <v>15201</v>
          </cell>
          <cell r="R1875">
            <v>3407.04</v>
          </cell>
        </row>
        <row r="1876">
          <cell r="C1876">
            <v>15401</v>
          </cell>
          <cell r="R1876">
            <v>6351.72</v>
          </cell>
        </row>
        <row r="1877">
          <cell r="C1877">
            <v>15402</v>
          </cell>
          <cell r="R1877">
            <v>1076.4000000000001</v>
          </cell>
        </row>
        <row r="1878">
          <cell r="C1878">
            <v>15404</v>
          </cell>
          <cell r="R1878">
            <v>7400</v>
          </cell>
        </row>
        <row r="1879">
          <cell r="C1879">
            <v>15405</v>
          </cell>
          <cell r="R1879">
            <v>8640</v>
          </cell>
        </row>
        <row r="1880">
          <cell r="C1880">
            <v>15407</v>
          </cell>
          <cell r="R1880">
            <v>8640</v>
          </cell>
        </row>
        <row r="1881">
          <cell r="C1881">
            <v>15903</v>
          </cell>
          <cell r="R1881">
            <v>6000</v>
          </cell>
        </row>
        <row r="1882">
          <cell r="C1882">
            <v>15905</v>
          </cell>
          <cell r="R1882">
            <v>4000</v>
          </cell>
        </row>
        <row r="1883">
          <cell r="C1883">
            <v>39801</v>
          </cell>
          <cell r="R1883">
            <v>2017.5</v>
          </cell>
        </row>
        <row r="1884">
          <cell r="C1884">
            <v>39802</v>
          </cell>
          <cell r="R1884">
            <v>2017.5</v>
          </cell>
        </row>
        <row r="1885">
          <cell r="C1885">
            <v>39803</v>
          </cell>
          <cell r="R1885">
            <v>13450</v>
          </cell>
        </row>
        <row r="1886">
          <cell r="C1886">
            <v>39804</v>
          </cell>
          <cell r="R1886">
            <v>2017.5</v>
          </cell>
        </row>
        <row r="1887">
          <cell r="C1887">
            <v>11301</v>
          </cell>
          <cell r="R1887">
            <v>99669</v>
          </cell>
        </row>
        <row r="1888">
          <cell r="C1888">
            <v>11302</v>
          </cell>
          <cell r="R1888">
            <v>99669</v>
          </cell>
        </row>
        <row r="1889">
          <cell r="C1889">
            <v>11304</v>
          </cell>
          <cell r="R1889">
            <v>220204.56</v>
          </cell>
        </row>
        <row r="1890">
          <cell r="C1890">
            <v>13101</v>
          </cell>
          <cell r="R1890">
            <v>12000</v>
          </cell>
        </row>
        <row r="1891">
          <cell r="C1891">
            <v>13201</v>
          </cell>
          <cell r="R1891">
            <v>7575.12</v>
          </cell>
        </row>
        <row r="1892">
          <cell r="C1892">
            <v>13202</v>
          </cell>
          <cell r="R1892">
            <v>6984.72</v>
          </cell>
        </row>
        <row r="1893">
          <cell r="C1893">
            <v>13203</v>
          </cell>
          <cell r="R1893">
            <v>89303.88</v>
          </cell>
        </row>
        <row r="1894">
          <cell r="C1894">
            <v>13301</v>
          </cell>
          <cell r="R1894">
            <v>102224.64</v>
          </cell>
        </row>
        <row r="1895">
          <cell r="C1895">
            <v>13401</v>
          </cell>
          <cell r="R1895">
            <v>10800</v>
          </cell>
        </row>
        <row r="1896">
          <cell r="C1896">
            <v>14101</v>
          </cell>
          <cell r="R1896">
            <v>11388</v>
          </cell>
        </row>
        <row r="1897">
          <cell r="C1897">
            <v>14102</v>
          </cell>
          <cell r="R1897">
            <v>36000</v>
          </cell>
        </row>
        <row r="1898">
          <cell r="C1898">
            <v>14103</v>
          </cell>
          <cell r="R1898">
            <v>56400</v>
          </cell>
        </row>
        <row r="1899">
          <cell r="C1899">
            <v>15201</v>
          </cell>
          <cell r="R1899">
            <v>6814.44</v>
          </cell>
        </row>
        <row r="1900">
          <cell r="C1900">
            <v>15401</v>
          </cell>
          <cell r="R1900">
            <v>4983.4799999999996</v>
          </cell>
        </row>
        <row r="1901">
          <cell r="C1901">
            <v>15402</v>
          </cell>
          <cell r="R1901">
            <v>2152.8000000000002</v>
          </cell>
        </row>
        <row r="1902">
          <cell r="C1902">
            <v>15404</v>
          </cell>
          <cell r="R1902">
            <v>9000</v>
          </cell>
        </row>
        <row r="1903">
          <cell r="C1903">
            <v>15405</v>
          </cell>
          <cell r="R1903">
            <v>4320</v>
          </cell>
        </row>
        <row r="1904">
          <cell r="C1904">
            <v>15407</v>
          </cell>
          <cell r="R1904">
            <v>4320</v>
          </cell>
        </row>
        <row r="1905">
          <cell r="C1905">
            <v>15903</v>
          </cell>
          <cell r="R1905">
            <v>12000</v>
          </cell>
        </row>
        <row r="1906">
          <cell r="C1906">
            <v>15905</v>
          </cell>
          <cell r="R1906">
            <v>8000</v>
          </cell>
        </row>
        <row r="1907">
          <cell r="C1907">
            <v>39801</v>
          </cell>
          <cell r="R1907">
            <v>2401.5</v>
          </cell>
        </row>
        <row r="1908">
          <cell r="C1908">
            <v>39802</v>
          </cell>
          <cell r="R1908">
            <v>2401.5</v>
          </cell>
        </row>
        <row r="1909">
          <cell r="C1909">
            <v>39803</v>
          </cell>
          <cell r="R1909">
            <v>16010</v>
          </cell>
        </row>
        <row r="1910">
          <cell r="C1910">
            <v>39804</v>
          </cell>
          <cell r="R1910">
            <v>2401.5</v>
          </cell>
        </row>
        <row r="1911">
          <cell r="C1911">
            <v>12201</v>
          </cell>
          <cell r="R1911">
            <v>0</v>
          </cell>
        </row>
        <row r="1912">
          <cell r="C1912">
            <v>13401</v>
          </cell>
          <cell r="R1912">
            <v>0</v>
          </cell>
        </row>
        <row r="1913">
          <cell r="C1913">
            <v>39801</v>
          </cell>
          <cell r="R1913">
            <v>0</v>
          </cell>
        </row>
        <row r="1914">
          <cell r="C1914">
            <v>39802</v>
          </cell>
          <cell r="R1914">
            <v>0</v>
          </cell>
        </row>
        <row r="1915">
          <cell r="C1915">
            <v>39803</v>
          </cell>
          <cell r="R1915">
            <v>0</v>
          </cell>
        </row>
        <row r="1916">
          <cell r="C1916">
            <v>39804</v>
          </cell>
          <cell r="R1916">
            <v>0</v>
          </cell>
        </row>
        <row r="1917">
          <cell r="C1917">
            <v>11304</v>
          </cell>
          <cell r="R1917">
            <v>135903.48000000001</v>
          </cell>
        </row>
        <row r="1918">
          <cell r="C1918">
            <v>13201</v>
          </cell>
          <cell r="R1918">
            <v>2453.81</v>
          </cell>
        </row>
        <row r="1919">
          <cell r="C1919">
            <v>13202</v>
          </cell>
          <cell r="R1919">
            <v>3113.76</v>
          </cell>
        </row>
        <row r="1920">
          <cell r="C1920">
            <v>13203</v>
          </cell>
          <cell r="R1920">
            <v>22650.6</v>
          </cell>
        </row>
        <row r="1921">
          <cell r="C1921">
            <v>13301</v>
          </cell>
          <cell r="R1921">
            <v>0</v>
          </cell>
        </row>
        <row r="1922">
          <cell r="C1922">
            <v>13401</v>
          </cell>
          <cell r="R1922">
            <v>27600</v>
          </cell>
        </row>
        <row r="1923">
          <cell r="C1923">
            <v>14103</v>
          </cell>
          <cell r="R1923">
            <v>30000</v>
          </cell>
        </row>
        <row r="1924">
          <cell r="C1924">
            <v>15201</v>
          </cell>
          <cell r="R1924">
            <v>3407.28</v>
          </cell>
        </row>
        <row r="1925">
          <cell r="C1925">
            <v>15402</v>
          </cell>
          <cell r="R1925">
            <v>1076.4000000000001</v>
          </cell>
        </row>
        <row r="1926">
          <cell r="C1926">
            <v>15404</v>
          </cell>
          <cell r="R1926">
            <v>1400</v>
          </cell>
        </row>
        <row r="1927">
          <cell r="C1927">
            <v>15903</v>
          </cell>
          <cell r="R1927">
            <v>6000</v>
          </cell>
        </row>
        <row r="1928">
          <cell r="C1928">
            <v>15905</v>
          </cell>
          <cell r="R1928">
            <v>4000</v>
          </cell>
        </row>
        <row r="1929">
          <cell r="C1929">
            <v>39801</v>
          </cell>
          <cell r="R1929">
            <v>840</v>
          </cell>
        </row>
        <row r="1930">
          <cell r="C1930">
            <v>39802</v>
          </cell>
          <cell r="R1930">
            <v>840</v>
          </cell>
        </row>
        <row r="1931">
          <cell r="C1931">
            <v>39803</v>
          </cell>
          <cell r="R1931">
            <v>5600</v>
          </cell>
        </row>
        <row r="1932">
          <cell r="C1932">
            <v>39804</v>
          </cell>
          <cell r="R1932">
            <v>840</v>
          </cell>
        </row>
        <row r="1933">
          <cell r="C1933">
            <v>11301</v>
          </cell>
          <cell r="R1933">
            <v>123117.6</v>
          </cell>
        </row>
        <row r="1934">
          <cell r="C1934">
            <v>11302</v>
          </cell>
          <cell r="R1934">
            <v>123117.6</v>
          </cell>
        </row>
        <row r="1935">
          <cell r="C1935">
            <v>11304</v>
          </cell>
          <cell r="R1935">
            <v>214587.36</v>
          </cell>
        </row>
        <row r="1936">
          <cell r="C1936">
            <v>13101</v>
          </cell>
          <cell r="R1936">
            <v>12000</v>
          </cell>
        </row>
        <row r="1937">
          <cell r="C1937">
            <v>13201</v>
          </cell>
          <cell r="R1937">
            <v>8320.44</v>
          </cell>
        </row>
        <row r="1938">
          <cell r="C1938">
            <v>13202</v>
          </cell>
          <cell r="R1938">
            <v>7852.32</v>
          </cell>
        </row>
        <row r="1939">
          <cell r="C1939">
            <v>13203</v>
          </cell>
          <cell r="R1939">
            <v>100743.24</v>
          </cell>
        </row>
        <row r="1940">
          <cell r="C1940">
            <v>13301</v>
          </cell>
          <cell r="R1940">
            <v>143868.72</v>
          </cell>
        </row>
        <row r="1941">
          <cell r="C1941">
            <v>13401</v>
          </cell>
          <cell r="R1941">
            <v>19549.2</v>
          </cell>
        </row>
        <row r="1942">
          <cell r="C1942">
            <v>14101</v>
          </cell>
          <cell r="R1942">
            <v>13200</v>
          </cell>
        </row>
        <row r="1943">
          <cell r="C1943">
            <v>14102</v>
          </cell>
          <cell r="R1943">
            <v>45600</v>
          </cell>
        </row>
        <row r="1944">
          <cell r="C1944">
            <v>14103</v>
          </cell>
          <cell r="R1944">
            <v>48000</v>
          </cell>
        </row>
        <row r="1945">
          <cell r="C1945">
            <v>15201</v>
          </cell>
          <cell r="R1945">
            <v>6814.44</v>
          </cell>
        </row>
        <row r="1946">
          <cell r="C1946">
            <v>15401</v>
          </cell>
          <cell r="R1946">
            <v>6151.8</v>
          </cell>
        </row>
        <row r="1947">
          <cell r="C1947">
            <v>15402</v>
          </cell>
          <cell r="R1947">
            <v>2152.8000000000002</v>
          </cell>
        </row>
        <row r="1948">
          <cell r="C1948">
            <v>15404</v>
          </cell>
          <cell r="R1948">
            <v>2400</v>
          </cell>
        </row>
        <row r="1949">
          <cell r="C1949">
            <v>15405</v>
          </cell>
          <cell r="R1949">
            <v>4320</v>
          </cell>
        </row>
        <row r="1950">
          <cell r="C1950">
            <v>15407</v>
          </cell>
          <cell r="R1950">
            <v>4320</v>
          </cell>
        </row>
        <row r="1951">
          <cell r="C1951">
            <v>15903</v>
          </cell>
          <cell r="R1951">
            <v>12000</v>
          </cell>
        </row>
        <row r="1952">
          <cell r="C1952">
            <v>15905</v>
          </cell>
          <cell r="R1952">
            <v>8000</v>
          </cell>
        </row>
        <row r="1953">
          <cell r="C1953">
            <v>39801</v>
          </cell>
          <cell r="R1953">
            <v>2767.5</v>
          </cell>
        </row>
        <row r="1954">
          <cell r="C1954">
            <v>39802</v>
          </cell>
          <cell r="R1954">
            <v>2767.5</v>
          </cell>
        </row>
        <row r="1955">
          <cell r="C1955">
            <v>39803</v>
          </cell>
          <cell r="R1955">
            <v>18450</v>
          </cell>
        </row>
        <row r="1956">
          <cell r="C1956">
            <v>39804</v>
          </cell>
          <cell r="R1956">
            <v>2767.5</v>
          </cell>
        </row>
        <row r="1957">
          <cell r="C1957">
            <v>11301</v>
          </cell>
          <cell r="R1957">
            <v>7197862.4400000004</v>
          </cell>
        </row>
        <row r="1958">
          <cell r="C1958">
            <v>11302</v>
          </cell>
          <cell r="R1958">
            <v>7197862.4400000004</v>
          </cell>
        </row>
        <row r="1959">
          <cell r="C1959">
            <v>11304</v>
          </cell>
          <cell r="R1959">
            <v>3668097.12</v>
          </cell>
        </row>
        <row r="1960">
          <cell r="C1960">
            <v>12201</v>
          </cell>
          <cell r="R1960">
            <v>4309324.92</v>
          </cell>
        </row>
        <row r="1961">
          <cell r="C1961">
            <v>13101</v>
          </cell>
          <cell r="R1961">
            <v>710400</v>
          </cell>
        </row>
        <row r="1962">
          <cell r="C1962">
            <v>13201</v>
          </cell>
          <cell r="R1962">
            <v>403959.6</v>
          </cell>
        </row>
        <row r="1963">
          <cell r="C1963">
            <v>13202</v>
          </cell>
          <cell r="R1963">
            <v>104017.44</v>
          </cell>
        </row>
        <row r="1964">
          <cell r="C1964">
            <v>13203</v>
          </cell>
          <cell r="R1964">
            <v>4769331.84</v>
          </cell>
        </row>
        <row r="1965">
          <cell r="C1965">
            <v>13301</v>
          </cell>
          <cell r="R1965">
            <v>1468897.2</v>
          </cell>
        </row>
        <row r="1966">
          <cell r="C1966">
            <v>13401</v>
          </cell>
          <cell r="R1966">
            <v>648112.80000000005</v>
          </cell>
        </row>
        <row r="1967">
          <cell r="C1967">
            <v>14101</v>
          </cell>
          <cell r="R1967">
            <v>654000</v>
          </cell>
        </row>
        <row r="1968">
          <cell r="C1968">
            <v>14102</v>
          </cell>
          <cell r="R1968">
            <v>2604000</v>
          </cell>
        </row>
        <row r="1969">
          <cell r="C1969">
            <v>14103</v>
          </cell>
          <cell r="R1969">
            <v>402000</v>
          </cell>
        </row>
        <row r="1970">
          <cell r="C1970">
            <v>15201</v>
          </cell>
          <cell r="R1970">
            <v>299829.84000000003</v>
          </cell>
        </row>
        <row r="1971">
          <cell r="C1971">
            <v>15401</v>
          </cell>
          <cell r="R1971">
            <v>354967.92</v>
          </cell>
        </row>
        <row r="1972">
          <cell r="C1972">
            <v>15402</v>
          </cell>
          <cell r="R1972">
            <v>94723.199999999997</v>
          </cell>
        </row>
        <row r="1973">
          <cell r="C1973">
            <v>15404</v>
          </cell>
          <cell r="R1973">
            <v>490000</v>
          </cell>
        </row>
        <row r="1974">
          <cell r="C1974">
            <v>15405</v>
          </cell>
          <cell r="R1974">
            <v>393181.44</v>
          </cell>
        </row>
        <row r="1975">
          <cell r="C1975">
            <v>15407</v>
          </cell>
          <cell r="R1975">
            <v>393120</v>
          </cell>
        </row>
        <row r="1976">
          <cell r="C1976">
            <v>15902</v>
          </cell>
          <cell r="R1976">
            <v>9000</v>
          </cell>
        </row>
        <row r="1977">
          <cell r="C1977">
            <v>15903</v>
          </cell>
          <cell r="R1977">
            <v>570000</v>
          </cell>
        </row>
        <row r="1978">
          <cell r="C1978">
            <v>15904</v>
          </cell>
          <cell r="R1978">
            <v>40000</v>
          </cell>
        </row>
        <row r="1979">
          <cell r="C1979">
            <v>15905</v>
          </cell>
          <cell r="R1979">
            <v>252000</v>
          </cell>
        </row>
        <row r="1980">
          <cell r="C1980">
            <v>15906</v>
          </cell>
          <cell r="R1980">
            <v>2100</v>
          </cell>
        </row>
        <row r="1981">
          <cell r="C1981">
            <v>21101</v>
          </cell>
          <cell r="R1981">
            <v>12000</v>
          </cell>
        </row>
        <row r="1982">
          <cell r="C1982">
            <v>21401</v>
          </cell>
          <cell r="R1982">
            <v>12000</v>
          </cell>
        </row>
        <row r="1983">
          <cell r="C1983">
            <v>22101</v>
          </cell>
          <cell r="R1983">
            <v>24000</v>
          </cell>
        </row>
        <row r="1984">
          <cell r="C1984">
            <v>24101</v>
          </cell>
          <cell r="R1984">
            <v>240000</v>
          </cell>
        </row>
        <row r="1985">
          <cell r="C1985">
            <v>24201</v>
          </cell>
          <cell r="R1985">
            <v>420000</v>
          </cell>
        </row>
        <row r="1986">
          <cell r="C1986">
            <v>24401</v>
          </cell>
          <cell r="R1986">
            <v>24000</v>
          </cell>
        </row>
        <row r="1987">
          <cell r="C1987">
            <v>24601</v>
          </cell>
          <cell r="R1987">
            <v>2400</v>
          </cell>
        </row>
        <row r="1988">
          <cell r="C1988">
            <v>24907</v>
          </cell>
          <cell r="R1988">
            <v>12000</v>
          </cell>
        </row>
        <row r="1989">
          <cell r="C1989">
            <v>25301</v>
          </cell>
          <cell r="R1989">
            <v>6000</v>
          </cell>
        </row>
        <row r="1990">
          <cell r="C1990">
            <v>25601</v>
          </cell>
          <cell r="R1990">
            <v>1800000</v>
          </cell>
        </row>
        <row r="1991">
          <cell r="C1991">
            <v>25908</v>
          </cell>
          <cell r="R1991">
            <v>24000</v>
          </cell>
        </row>
        <row r="1992">
          <cell r="C1992">
            <v>26101</v>
          </cell>
          <cell r="R1992">
            <v>1004511.16</v>
          </cell>
        </row>
        <row r="1993">
          <cell r="C1993">
            <v>26102</v>
          </cell>
          <cell r="R1993">
            <v>12000</v>
          </cell>
        </row>
        <row r="1994">
          <cell r="C1994">
            <v>27201</v>
          </cell>
          <cell r="R1994">
            <v>75000</v>
          </cell>
        </row>
        <row r="1995">
          <cell r="C1995">
            <v>27401</v>
          </cell>
          <cell r="R1995">
            <v>7500</v>
          </cell>
        </row>
        <row r="1996">
          <cell r="C1996">
            <v>29101</v>
          </cell>
          <cell r="R1996">
            <v>54000</v>
          </cell>
        </row>
        <row r="1997">
          <cell r="C1997">
            <v>29401</v>
          </cell>
          <cell r="R1997">
            <v>6000</v>
          </cell>
        </row>
        <row r="1998">
          <cell r="C1998">
            <v>29601</v>
          </cell>
          <cell r="R1998">
            <v>120000</v>
          </cell>
        </row>
        <row r="1999">
          <cell r="C1999">
            <v>29602</v>
          </cell>
          <cell r="R1999">
            <v>80000</v>
          </cell>
        </row>
        <row r="2000">
          <cell r="C2000">
            <v>29801</v>
          </cell>
          <cell r="R2000">
            <v>540000</v>
          </cell>
        </row>
        <row r="2001">
          <cell r="C2001">
            <v>31101</v>
          </cell>
          <cell r="R2001">
            <v>6458375</v>
          </cell>
        </row>
        <row r="2002">
          <cell r="C2002">
            <v>31401</v>
          </cell>
          <cell r="R2002">
            <v>2711.64</v>
          </cell>
        </row>
        <row r="2003">
          <cell r="C2003">
            <v>32601</v>
          </cell>
          <cell r="R2003">
            <v>120000</v>
          </cell>
        </row>
        <row r="2004">
          <cell r="C2004">
            <v>33902</v>
          </cell>
          <cell r="R2004">
            <v>12000</v>
          </cell>
        </row>
        <row r="2005">
          <cell r="C2005">
            <v>35501</v>
          </cell>
          <cell r="R2005">
            <v>180000</v>
          </cell>
        </row>
        <row r="2006">
          <cell r="C2006">
            <v>35702</v>
          </cell>
          <cell r="R2006">
            <v>540000</v>
          </cell>
        </row>
        <row r="2007">
          <cell r="C2007">
            <v>35703</v>
          </cell>
          <cell r="R2007">
            <v>42000</v>
          </cell>
        </row>
        <row r="2008">
          <cell r="C2008">
            <v>35711</v>
          </cell>
          <cell r="R2008">
            <v>300000</v>
          </cell>
        </row>
        <row r="2009">
          <cell r="C2009">
            <v>37201</v>
          </cell>
          <cell r="R2009">
            <v>12000</v>
          </cell>
        </row>
        <row r="2010">
          <cell r="C2010">
            <v>37203</v>
          </cell>
          <cell r="R2010">
            <v>24000</v>
          </cell>
        </row>
        <row r="2011">
          <cell r="C2011">
            <v>39801</v>
          </cell>
          <cell r="R2011">
            <v>110250</v>
          </cell>
        </row>
        <row r="2012">
          <cell r="C2012">
            <v>39802</v>
          </cell>
          <cell r="R2012">
            <v>110250</v>
          </cell>
        </row>
        <row r="2013">
          <cell r="C2013">
            <v>39803</v>
          </cell>
          <cell r="R2013">
            <v>735000</v>
          </cell>
        </row>
        <row r="2014">
          <cell r="C2014">
            <v>39804</v>
          </cell>
          <cell r="R2014">
            <v>110250</v>
          </cell>
        </row>
        <row r="2015">
          <cell r="C2015">
            <v>51501</v>
          </cell>
          <cell r="R2015">
            <v>20000</v>
          </cell>
        </row>
        <row r="2016">
          <cell r="C2016">
            <v>56401</v>
          </cell>
          <cell r="R2016">
            <v>10000</v>
          </cell>
        </row>
        <row r="2017">
          <cell r="C2017">
            <v>11301</v>
          </cell>
          <cell r="R2017">
            <v>82501.8</v>
          </cell>
        </row>
        <row r="2018">
          <cell r="C2018">
            <v>11302</v>
          </cell>
          <cell r="R2018">
            <v>82501.8</v>
          </cell>
        </row>
        <row r="2019">
          <cell r="C2019">
            <v>13101</v>
          </cell>
          <cell r="R2019">
            <v>7200</v>
          </cell>
        </row>
        <row r="2020">
          <cell r="C2020">
            <v>13201</v>
          </cell>
          <cell r="R2020">
            <v>2979.24</v>
          </cell>
        </row>
        <row r="2021">
          <cell r="C2021">
            <v>13202</v>
          </cell>
          <cell r="R2021">
            <v>2644.8</v>
          </cell>
        </row>
        <row r="2022">
          <cell r="C2022">
            <v>13203</v>
          </cell>
          <cell r="R2022">
            <v>43542.6</v>
          </cell>
        </row>
        <row r="2023">
          <cell r="C2023">
            <v>13301</v>
          </cell>
          <cell r="R2023">
            <v>63474.239999999998</v>
          </cell>
        </row>
        <row r="2024">
          <cell r="C2024">
            <v>14101</v>
          </cell>
          <cell r="R2024">
            <v>9600</v>
          </cell>
        </row>
        <row r="2025">
          <cell r="C2025">
            <v>14102</v>
          </cell>
          <cell r="R2025">
            <v>31200</v>
          </cell>
        </row>
        <row r="2026">
          <cell r="C2026">
            <v>15201</v>
          </cell>
          <cell r="R2026">
            <v>1703.52</v>
          </cell>
        </row>
        <row r="2027">
          <cell r="C2027">
            <v>15401</v>
          </cell>
          <cell r="R2027">
            <v>4106.6400000000003</v>
          </cell>
        </row>
        <row r="2028">
          <cell r="C2028">
            <v>15402</v>
          </cell>
          <cell r="R2028">
            <v>538.20000000000005</v>
          </cell>
        </row>
        <row r="2029">
          <cell r="C2029">
            <v>15404</v>
          </cell>
          <cell r="R2029">
            <v>6000</v>
          </cell>
        </row>
        <row r="2030">
          <cell r="C2030">
            <v>15405</v>
          </cell>
          <cell r="R2030">
            <v>4320</v>
          </cell>
        </row>
        <row r="2031">
          <cell r="C2031">
            <v>15407</v>
          </cell>
          <cell r="R2031">
            <v>4320</v>
          </cell>
        </row>
        <row r="2032">
          <cell r="C2032">
            <v>15903</v>
          </cell>
          <cell r="R2032">
            <v>3000</v>
          </cell>
        </row>
        <row r="2033">
          <cell r="C2033">
            <v>15905</v>
          </cell>
          <cell r="R2033">
            <v>2000</v>
          </cell>
        </row>
        <row r="2034">
          <cell r="C2034">
            <v>39801</v>
          </cell>
          <cell r="R2034">
            <v>1282.5</v>
          </cell>
        </row>
        <row r="2035">
          <cell r="C2035">
            <v>39802</v>
          </cell>
          <cell r="R2035">
            <v>1282.5</v>
          </cell>
        </row>
        <row r="2036">
          <cell r="C2036">
            <v>39803</v>
          </cell>
          <cell r="R2036">
            <v>8550</v>
          </cell>
        </row>
        <row r="2037">
          <cell r="C2037">
            <v>39804</v>
          </cell>
          <cell r="R2037">
            <v>1282.5</v>
          </cell>
        </row>
        <row r="2038">
          <cell r="C2038">
            <v>11301</v>
          </cell>
          <cell r="R2038">
            <v>455210.88</v>
          </cell>
        </row>
        <row r="2039">
          <cell r="C2039">
            <v>11302</v>
          </cell>
          <cell r="R2039">
            <v>455210.88</v>
          </cell>
        </row>
        <row r="2040">
          <cell r="C2040">
            <v>13101</v>
          </cell>
          <cell r="R2040">
            <v>55200</v>
          </cell>
        </row>
        <row r="2041">
          <cell r="C2041">
            <v>13201</v>
          </cell>
          <cell r="R2041">
            <v>16438.2</v>
          </cell>
        </row>
        <row r="2042">
          <cell r="C2042">
            <v>13202</v>
          </cell>
          <cell r="R2042">
            <v>6351.6</v>
          </cell>
        </row>
        <row r="2043">
          <cell r="C2043">
            <v>13203</v>
          </cell>
          <cell r="R2043">
            <v>240250.2</v>
          </cell>
        </row>
        <row r="2044">
          <cell r="C2044">
            <v>13301</v>
          </cell>
          <cell r="R2044">
            <v>152438.64000000001</v>
          </cell>
        </row>
        <row r="2045">
          <cell r="C2045">
            <v>13401</v>
          </cell>
          <cell r="R2045">
            <v>1839.6</v>
          </cell>
        </row>
        <row r="2046">
          <cell r="C2046">
            <v>14101</v>
          </cell>
          <cell r="R2046">
            <v>45600</v>
          </cell>
        </row>
        <row r="2047">
          <cell r="C2047">
            <v>14102</v>
          </cell>
          <cell r="R2047">
            <v>168000</v>
          </cell>
        </row>
        <row r="2048">
          <cell r="C2048">
            <v>15201</v>
          </cell>
          <cell r="R2048">
            <v>6814.08</v>
          </cell>
        </row>
        <row r="2049">
          <cell r="C2049">
            <v>15401</v>
          </cell>
          <cell r="R2049">
            <v>22334.04</v>
          </cell>
        </row>
        <row r="2050">
          <cell r="C2050">
            <v>15402</v>
          </cell>
          <cell r="R2050">
            <v>2152.8000000000002</v>
          </cell>
        </row>
        <row r="2051">
          <cell r="C2051">
            <v>15404</v>
          </cell>
          <cell r="R2051">
            <v>36000</v>
          </cell>
        </row>
        <row r="2052">
          <cell r="C2052">
            <v>15405</v>
          </cell>
          <cell r="R2052">
            <v>17280</v>
          </cell>
        </row>
        <row r="2053">
          <cell r="C2053">
            <v>15407</v>
          </cell>
          <cell r="R2053">
            <v>17280</v>
          </cell>
        </row>
        <row r="2054">
          <cell r="C2054">
            <v>15903</v>
          </cell>
          <cell r="R2054">
            <v>12000</v>
          </cell>
        </row>
        <row r="2055">
          <cell r="C2055">
            <v>15905</v>
          </cell>
          <cell r="R2055">
            <v>8000</v>
          </cell>
        </row>
        <row r="2056">
          <cell r="C2056">
            <v>39801</v>
          </cell>
          <cell r="R2056">
            <v>5490</v>
          </cell>
        </row>
        <row r="2057">
          <cell r="C2057">
            <v>39802</v>
          </cell>
          <cell r="R2057">
            <v>5490</v>
          </cell>
        </row>
        <row r="2058">
          <cell r="C2058">
            <v>39803</v>
          </cell>
          <cell r="R2058">
            <v>36600</v>
          </cell>
        </row>
        <row r="2059">
          <cell r="C2059">
            <v>39804</v>
          </cell>
          <cell r="R2059">
            <v>5490</v>
          </cell>
        </row>
        <row r="2060">
          <cell r="C2060">
            <v>11301</v>
          </cell>
          <cell r="R2060">
            <v>90100.56</v>
          </cell>
        </row>
        <row r="2061">
          <cell r="C2061">
            <v>11302</v>
          </cell>
          <cell r="R2061">
            <v>90100.56</v>
          </cell>
        </row>
        <row r="2062">
          <cell r="C2062">
            <v>13101</v>
          </cell>
          <cell r="R2062">
            <v>12000</v>
          </cell>
        </row>
        <row r="2063">
          <cell r="C2063">
            <v>13201</v>
          </cell>
          <cell r="R2063">
            <v>3253.68</v>
          </cell>
        </row>
        <row r="2064">
          <cell r="C2064">
            <v>13202</v>
          </cell>
          <cell r="R2064">
            <v>2888.16</v>
          </cell>
        </row>
        <row r="2065">
          <cell r="C2065">
            <v>13203</v>
          </cell>
          <cell r="R2065">
            <v>47553.120000000003</v>
          </cell>
        </row>
        <row r="2066">
          <cell r="C2066">
            <v>13301</v>
          </cell>
          <cell r="R2066">
            <v>69314.880000000005</v>
          </cell>
        </row>
        <row r="2067">
          <cell r="C2067">
            <v>13401</v>
          </cell>
          <cell r="R2067">
            <v>1497.12</v>
          </cell>
        </row>
        <row r="2068">
          <cell r="C2068">
            <v>14101</v>
          </cell>
          <cell r="R2068">
            <v>9012</v>
          </cell>
        </row>
        <row r="2069">
          <cell r="C2069">
            <v>14102</v>
          </cell>
          <cell r="R2069">
            <v>34200</v>
          </cell>
        </row>
        <row r="2070">
          <cell r="C2070">
            <v>15201</v>
          </cell>
          <cell r="R2070">
            <v>1703.52</v>
          </cell>
        </row>
        <row r="2071">
          <cell r="C2071">
            <v>15401</v>
          </cell>
          <cell r="R2071">
            <v>4493.88</v>
          </cell>
        </row>
        <row r="2072">
          <cell r="C2072">
            <v>15402</v>
          </cell>
          <cell r="R2072">
            <v>538.20000000000005</v>
          </cell>
        </row>
        <row r="2073">
          <cell r="C2073">
            <v>15404</v>
          </cell>
          <cell r="R2073">
            <v>6600</v>
          </cell>
        </row>
        <row r="2074">
          <cell r="C2074">
            <v>15405</v>
          </cell>
          <cell r="R2074">
            <v>4320</v>
          </cell>
        </row>
        <row r="2075">
          <cell r="C2075">
            <v>15407</v>
          </cell>
          <cell r="R2075">
            <v>4320</v>
          </cell>
        </row>
        <row r="2076">
          <cell r="C2076">
            <v>15903</v>
          </cell>
          <cell r="R2076">
            <v>3000</v>
          </cell>
        </row>
        <row r="2077">
          <cell r="C2077">
            <v>15905</v>
          </cell>
          <cell r="R2077">
            <v>2000</v>
          </cell>
        </row>
        <row r="2078">
          <cell r="C2078">
            <v>39801</v>
          </cell>
          <cell r="R2078">
            <v>1207.5</v>
          </cell>
        </row>
        <row r="2079">
          <cell r="C2079">
            <v>39802</v>
          </cell>
          <cell r="R2079">
            <v>1207.5</v>
          </cell>
        </row>
        <row r="2080">
          <cell r="C2080">
            <v>39803</v>
          </cell>
          <cell r="R2080">
            <v>8050</v>
          </cell>
        </row>
        <row r="2081">
          <cell r="C2081">
            <v>39804</v>
          </cell>
          <cell r="R2081">
            <v>1207.5</v>
          </cell>
        </row>
        <row r="2082">
          <cell r="C2082">
            <v>11301</v>
          </cell>
          <cell r="R2082">
            <v>116185.8</v>
          </cell>
        </row>
        <row r="2083">
          <cell r="C2083">
            <v>11302</v>
          </cell>
          <cell r="R2083">
            <v>116185.8</v>
          </cell>
        </row>
        <row r="2084">
          <cell r="C2084">
            <v>11304</v>
          </cell>
          <cell r="R2084">
            <v>58380.24</v>
          </cell>
        </row>
        <row r="2085">
          <cell r="C2085">
            <v>13101</v>
          </cell>
          <cell r="R2085">
            <v>4800</v>
          </cell>
        </row>
        <row r="2086">
          <cell r="C2086">
            <v>13201</v>
          </cell>
          <cell r="R2086">
            <v>5249.68</v>
          </cell>
        </row>
        <row r="2087">
          <cell r="C2087">
            <v>13202</v>
          </cell>
          <cell r="R2087">
            <v>4662.4799999999996</v>
          </cell>
        </row>
        <row r="2088">
          <cell r="C2088">
            <v>13203</v>
          </cell>
          <cell r="R2088">
            <v>71050.320000000007</v>
          </cell>
        </row>
        <row r="2089">
          <cell r="C2089">
            <v>13301</v>
          </cell>
          <cell r="R2089">
            <v>96929.279999999999</v>
          </cell>
        </row>
        <row r="2090">
          <cell r="C2090">
            <v>13401</v>
          </cell>
          <cell r="R2090">
            <v>3600</v>
          </cell>
        </row>
        <row r="2091">
          <cell r="C2091">
            <v>14101</v>
          </cell>
          <cell r="R2091">
            <v>12000</v>
          </cell>
        </row>
        <row r="2092">
          <cell r="C2092">
            <v>14102</v>
          </cell>
          <cell r="R2092">
            <v>43200</v>
          </cell>
        </row>
        <row r="2093">
          <cell r="C2093">
            <v>14103</v>
          </cell>
          <cell r="R2093">
            <v>32400</v>
          </cell>
        </row>
        <row r="2094">
          <cell r="C2094">
            <v>15201</v>
          </cell>
          <cell r="R2094">
            <v>3407.16</v>
          </cell>
        </row>
        <row r="2095">
          <cell r="C2095">
            <v>15401</v>
          </cell>
          <cell r="R2095">
            <v>5694</v>
          </cell>
        </row>
        <row r="2096">
          <cell r="C2096">
            <v>15402</v>
          </cell>
          <cell r="R2096">
            <v>1076.4000000000001</v>
          </cell>
        </row>
        <row r="2097">
          <cell r="C2097">
            <v>15404</v>
          </cell>
          <cell r="R2097">
            <v>9000</v>
          </cell>
        </row>
        <row r="2098">
          <cell r="C2098">
            <v>15405</v>
          </cell>
          <cell r="R2098">
            <v>4320</v>
          </cell>
        </row>
        <row r="2099">
          <cell r="C2099">
            <v>15407</v>
          </cell>
          <cell r="R2099">
            <v>4320</v>
          </cell>
        </row>
        <row r="2100">
          <cell r="C2100">
            <v>15903</v>
          </cell>
          <cell r="R2100">
            <v>6000</v>
          </cell>
        </row>
        <row r="2101">
          <cell r="C2101">
            <v>15905</v>
          </cell>
          <cell r="R2101">
            <v>4000</v>
          </cell>
        </row>
        <row r="2102">
          <cell r="C2102">
            <v>39801</v>
          </cell>
          <cell r="R2102">
            <v>1837.5</v>
          </cell>
        </row>
        <row r="2103">
          <cell r="C2103">
            <v>39802</v>
          </cell>
          <cell r="R2103">
            <v>1837.5</v>
          </cell>
        </row>
        <row r="2104">
          <cell r="C2104">
            <v>39803</v>
          </cell>
          <cell r="R2104">
            <v>12250</v>
          </cell>
        </row>
        <row r="2105">
          <cell r="C2105">
            <v>39804</v>
          </cell>
          <cell r="R2105">
            <v>1837.5</v>
          </cell>
        </row>
        <row r="2106">
          <cell r="C2106">
            <v>11301</v>
          </cell>
          <cell r="R2106">
            <v>787201.2</v>
          </cell>
        </row>
        <row r="2107">
          <cell r="C2107">
            <v>11302</v>
          </cell>
          <cell r="R2107">
            <v>787201.2</v>
          </cell>
        </row>
        <row r="2108">
          <cell r="C2108">
            <v>11304</v>
          </cell>
          <cell r="R2108">
            <v>1538226</v>
          </cell>
        </row>
        <row r="2109">
          <cell r="C2109">
            <v>12201</v>
          </cell>
          <cell r="R2109">
            <v>225066.84</v>
          </cell>
        </row>
        <row r="2110">
          <cell r="C2110">
            <v>13101</v>
          </cell>
          <cell r="R2110">
            <v>19200</v>
          </cell>
        </row>
        <row r="2111">
          <cell r="C2111">
            <v>13201</v>
          </cell>
          <cell r="R2111">
            <v>60264</v>
          </cell>
        </row>
        <row r="2112">
          <cell r="C2112">
            <v>13202</v>
          </cell>
          <cell r="R2112">
            <v>31307.759999999998</v>
          </cell>
        </row>
        <row r="2113">
          <cell r="C2113">
            <v>13203</v>
          </cell>
          <cell r="R2113">
            <v>690593.88</v>
          </cell>
        </row>
        <row r="2114">
          <cell r="C2114">
            <v>13301</v>
          </cell>
          <cell r="R2114">
            <v>66862.320000000007</v>
          </cell>
        </row>
        <row r="2115">
          <cell r="C2115">
            <v>13401</v>
          </cell>
          <cell r="R2115">
            <v>185710.56</v>
          </cell>
        </row>
        <row r="2116">
          <cell r="C2116">
            <v>14101</v>
          </cell>
          <cell r="R2116">
            <v>74400</v>
          </cell>
        </row>
        <row r="2117">
          <cell r="C2117">
            <v>14102</v>
          </cell>
          <cell r="R2117">
            <v>288000</v>
          </cell>
        </row>
        <row r="2118">
          <cell r="C2118">
            <v>14103</v>
          </cell>
          <cell r="R2118">
            <v>240000</v>
          </cell>
        </row>
        <row r="2119">
          <cell r="C2119">
            <v>15201</v>
          </cell>
          <cell r="R2119">
            <v>47700.84</v>
          </cell>
        </row>
        <row r="2120">
          <cell r="C2120">
            <v>15401</v>
          </cell>
          <cell r="R2120">
            <v>38314.800000000003</v>
          </cell>
        </row>
        <row r="2121">
          <cell r="C2121">
            <v>15402</v>
          </cell>
          <cell r="R2121">
            <v>15069.64</v>
          </cell>
        </row>
        <row r="2122">
          <cell r="C2122">
            <v>15404</v>
          </cell>
          <cell r="R2122">
            <v>48000</v>
          </cell>
        </row>
        <row r="2123">
          <cell r="C2123">
            <v>15405</v>
          </cell>
          <cell r="R2123">
            <v>43200</v>
          </cell>
        </row>
        <row r="2124">
          <cell r="C2124">
            <v>15407</v>
          </cell>
          <cell r="R2124">
            <v>43200</v>
          </cell>
        </row>
        <row r="2125">
          <cell r="C2125">
            <v>15903</v>
          </cell>
          <cell r="R2125">
            <v>84000</v>
          </cell>
        </row>
        <row r="2126">
          <cell r="C2126">
            <v>15904</v>
          </cell>
          <cell r="R2126">
            <v>5000</v>
          </cell>
        </row>
        <row r="2127">
          <cell r="C2127">
            <v>15905</v>
          </cell>
          <cell r="R2127">
            <v>40000</v>
          </cell>
        </row>
        <row r="2128">
          <cell r="C2128">
            <v>15906</v>
          </cell>
          <cell r="R2128">
            <v>700</v>
          </cell>
        </row>
        <row r="2129">
          <cell r="C2129">
            <v>21101</v>
          </cell>
          <cell r="R2129">
            <v>8400</v>
          </cell>
        </row>
        <row r="2130">
          <cell r="C2130">
            <v>21401</v>
          </cell>
          <cell r="R2130">
            <v>8400</v>
          </cell>
        </row>
        <row r="2131">
          <cell r="C2131">
            <v>22101</v>
          </cell>
          <cell r="R2131">
            <v>120000</v>
          </cell>
        </row>
        <row r="2132">
          <cell r="C2132">
            <v>24101</v>
          </cell>
          <cell r="R2132">
            <v>60000</v>
          </cell>
        </row>
        <row r="2133">
          <cell r="C2133">
            <v>24201</v>
          </cell>
          <cell r="R2133">
            <v>780000</v>
          </cell>
        </row>
        <row r="2134">
          <cell r="C2134">
            <v>24401</v>
          </cell>
          <cell r="R2134">
            <v>20000</v>
          </cell>
        </row>
        <row r="2135">
          <cell r="C2135">
            <v>24907</v>
          </cell>
          <cell r="R2135">
            <v>12600</v>
          </cell>
        </row>
        <row r="2136">
          <cell r="C2136">
            <v>25601</v>
          </cell>
          <cell r="R2136">
            <v>500</v>
          </cell>
        </row>
        <row r="2137">
          <cell r="C2137">
            <v>26101</v>
          </cell>
          <cell r="R2137">
            <v>741926.29</v>
          </cell>
        </row>
        <row r="2138">
          <cell r="C2138">
            <v>26102</v>
          </cell>
          <cell r="R2138">
            <v>2400</v>
          </cell>
        </row>
        <row r="2139">
          <cell r="C2139">
            <v>27201</v>
          </cell>
          <cell r="R2139">
            <v>24000</v>
          </cell>
        </row>
        <row r="2140">
          <cell r="C2140">
            <v>27401</v>
          </cell>
          <cell r="R2140">
            <v>24000</v>
          </cell>
        </row>
        <row r="2141">
          <cell r="C2141">
            <v>29101</v>
          </cell>
          <cell r="R2141">
            <v>38000</v>
          </cell>
        </row>
        <row r="2142">
          <cell r="C2142">
            <v>29401</v>
          </cell>
          <cell r="R2142">
            <v>2400</v>
          </cell>
        </row>
        <row r="2143">
          <cell r="C2143">
            <v>29601</v>
          </cell>
          <cell r="R2143">
            <v>20000</v>
          </cell>
        </row>
        <row r="2144">
          <cell r="C2144">
            <v>29602</v>
          </cell>
          <cell r="R2144">
            <v>54000</v>
          </cell>
        </row>
        <row r="2145">
          <cell r="C2145">
            <v>29801</v>
          </cell>
          <cell r="R2145">
            <v>84000</v>
          </cell>
        </row>
        <row r="2146">
          <cell r="C2146">
            <v>35501</v>
          </cell>
          <cell r="R2146">
            <v>51600</v>
          </cell>
        </row>
        <row r="2147">
          <cell r="C2147">
            <v>35702</v>
          </cell>
          <cell r="R2147">
            <v>198000</v>
          </cell>
        </row>
        <row r="2148">
          <cell r="C2148">
            <v>39801</v>
          </cell>
          <cell r="R2148">
            <v>15825</v>
          </cell>
        </row>
        <row r="2149">
          <cell r="C2149">
            <v>39802</v>
          </cell>
          <cell r="R2149">
            <v>15825</v>
          </cell>
        </row>
        <row r="2150">
          <cell r="C2150">
            <v>39803</v>
          </cell>
          <cell r="R2150">
            <v>105500</v>
          </cell>
        </row>
        <row r="2151">
          <cell r="C2151">
            <v>39804</v>
          </cell>
          <cell r="R2151">
            <v>15825</v>
          </cell>
        </row>
        <row r="2152">
          <cell r="C2152">
            <v>56401</v>
          </cell>
          <cell r="R2152">
            <v>10000</v>
          </cell>
        </row>
        <row r="2153">
          <cell r="C2153">
            <v>56701</v>
          </cell>
          <cell r="R2153">
            <v>20000</v>
          </cell>
        </row>
        <row r="2154">
          <cell r="C2154">
            <v>11301</v>
          </cell>
          <cell r="R2154">
            <v>684528.72</v>
          </cell>
        </row>
        <row r="2155">
          <cell r="C2155">
            <v>11302</v>
          </cell>
          <cell r="R2155">
            <v>684528.72</v>
          </cell>
        </row>
        <row r="2156">
          <cell r="C2156">
            <v>11304</v>
          </cell>
          <cell r="R2156">
            <v>545588.16</v>
          </cell>
        </row>
        <row r="2157">
          <cell r="C2157">
            <v>12201</v>
          </cell>
          <cell r="R2157">
            <v>179989.08</v>
          </cell>
        </row>
        <row r="2158">
          <cell r="C2158">
            <v>13101</v>
          </cell>
          <cell r="R2158">
            <v>31200</v>
          </cell>
        </row>
        <row r="2159">
          <cell r="C2159">
            <v>13201</v>
          </cell>
          <cell r="R2159">
            <v>37819.800000000003</v>
          </cell>
        </row>
        <row r="2160">
          <cell r="C2160">
            <v>13202</v>
          </cell>
          <cell r="R2160">
            <v>18869.759999999998</v>
          </cell>
        </row>
        <row r="2161">
          <cell r="C2161">
            <v>13203</v>
          </cell>
          <cell r="R2161">
            <v>467209.44</v>
          </cell>
        </row>
        <row r="2162">
          <cell r="C2162">
            <v>13301</v>
          </cell>
          <cell r="R2162">
            <v>115302</v>
          </cell>
        </row>
        <row r="2163">
          <cell r="C2163">
            <v>13401</v>
          </cell>
          <cell r="R2163">
            <v>65572.56</v>
          </cell>
        </row>
        <row r="2164">
          <cell r="C2164">
            <v>14101</v>
          </cell>
          <cell r="R2164">
            <v>66000</v>
          </cell>
        </row>
        <row r="2165">
          <cell r="C2165">
            <v>14102</v>
          </cell>
          <cell r="R2165">
            <v>252000</v>
          </cell>
        </row>
        <row r="2166">
          <cell r="C2166">
            <v>14103</v>
          </cell>
          <cell r="R2166">
            <v>102000</v>
          </cell>
        </row>
        <row r="2167">
          <cell r="C2167">
            <v>15201</v>
          </cell>
          <cell r="R2167">
            <v>25553.52</v>
          </cell>
        </row>
        <row r="2168">
          <cell r="C2168">
            <v>15401</v>
          </cell>
          <cell r="R2168">
            <v>34080.120000000003</v>
          </cell>
        </row>
        <row r="2169">
          <cell r="C2169">
            <v>15402</v>
          </cell>
          <cell r="R2169">
            <v>8073</v>
          </cell>
        </row>
        <row r="2170">
          <cell r="C2170">
            <v>15404</v>
          </cell>
          <cell r="R2170">
            <v>60000</v>
          </cell>
        </row>
        <row r="2171">
          <cell r="C2171">
            <v>15405</v>
          </cell>
          <cell r="R2171">
            <v>38880</v>
          </cell>
        </row>
        <row r="2172">
          <cell r="C2172">
            <v>15407</v>
          </cell>
          <cell r="R2172">
            <v>38880</v>
          </cell>
        </row>
        <row r="2173">
          <cell r="C2173">
            <v>15902</v>
          </cell>
          <cell r="R2173">
            <v>4000</v>
          </cell>
        </row>
        <row r="2174">
          <cell r="C2174">
            <v>15903</v>
          </cell>
          <cell r="R2174">
            <v>45000</v>
          </cell>
        </row>
        <row r="2175">
          <cell r="C2175">
            <v>15904</v>
          </cell>
          <cell r="R2175">
            <v>15000</v>
          </cell>
        </row>
        <row r="2176">
          <cell r="C2176">
            <v>15905</v>
          </cell>
          <cell r="R2176">
            <v>14000</v>
          </cell>
        </row>
        <row r="2177">
          <cell r="C2177">
            <v>15906</v>
          </cell>
          <cell r="R2177">
            <v>700</v>
          </cell>
        </row>
        <row r="2178">
          <cell r="C2178">
            <v>39801</v>
          </cell>
          <cell r="R2178">
            <v>9375</v>
          </cell>
        </row>
        <row r="2179">
          <cell r="C2179">
            <v>39802</v>
          </cell>
          <cell r="R2179">
            <v>9375</v>
          </cell>
        </row>
        <row r="2180">
          <cell r="C2180">
            <v>39803</v>
          </cell>
          <cell r="R2180">
            <v>62500</v>
          </cell>
        </row>
        <row r="2181">
          <cell r="C2181">
            <v>39804</v>
          </cell>
          <cell r="R2181">
            <v>9375</v>
          </cell>
        </row>
        <row r="2182">
          <cell r="C2182">
            <v>11301</v>
          </cell>
          <cell r="R2182">
            <v>225841.92000000001</v>
          </cell>
        </row>
        <row r="2183">
          <cell r="C2183">
            <v>11302</v>
          </cell>
          <cell r="R2183">
            <v>225841.92000000001</v>
          </cell>
        </row>
        <row r="2184">
          <cell r="C2184">
            <v>11303</v>
          </cell>
          <cell r="R2184">
            <v>247800.36</v>
          </cell>
        </row>
        <row r="2185">
          <cell r="C2185">
            <v>11304</v>
          </cell>
          <cell r="R2185">
            <v>107823.48</v>
          </cell>
        </row>
        <row r="2186">
          <cell r="C2186">
            <v>12201</v>
          </cell>
          <cell r="R2186">
            <v>247111.44</v>
          </cell>
        </row>
        <row r="2187">
          <cell r="C2187">
            <v>13101</v>
          </cell>
          <cell r="R2187">
            <v>14400</v>
          </cell>
        </row>
        <row r="2188">
          <cell r="C2188">
            <v>13201</v>
          </cell>
          <cell r="R2188">
            <v>19038.12</v>
          </cell>
        </row>
        <row r="2189">
          <cell r="C2189">
            <v>13203</v>
          </cell>
          <cell r="R2189">
            <v>227633.04</v>
          </cell>
        </row>
        <row r="2190">
          <cell r="C2190">
            <v>13401</v>
          </cell>
          <cell r="R2190">
            <v>211148.88</v>
          </cell>
        </row>
        <row r="2191">
          <cell r="C2191">
            <v>14101</v>
          </cell>
          <cell r="R2191">
            <v>23520</v>
          </cell>
        </row>
        <row r="2192">
          <cell r="C2192">
            <v>14102</v>
          </cell>
          <cell r="R2192">
            <v>82800</v>
          </cell>
        </row>
        <row r="2193">
          <cell r="C2193">
            <v>14103</v>
          </cell>
          <cell r="R2193">
            <v>30000</v>
          </cell>
        </row>
        <row r="2194">
          <cell r="C2194">
            <v>15201</v>
          </cell>
          <cell r="R2194">
            <v>10221.719999999999</v>
          </cell>
        </row>
        <row r="2195">
          <cell r="C2195">
            <v>15401</v>
          </cell>
          <cell r="R2195">
            <v>11292.12</v>
          </cell>
        </row>
        <row r="2196">
          <cell r="C2196">
            <v>15403</v>
          </cell>
          <cell r="R2196">
            <v>6000</v>
          </cell>
        </row>
        <row r="2197">
          <cell r="C2197">
            <v>15404</v>
          </cell>
          <cell r="R2197">
            <v>30000</v>
          </cell>
        </row>
        <row r="2198">
          <cell r="C2198">
            <v>15405</v>
          </cell>
          <cell r="R2198">
            <v>8640</v>
          </cell>
        </row>
        <row r="2199">
          <cell r="C2199">
            <v>15407</v>
          </cell>
          <cell r="R2199">
            <v>8640</v>
          </cell>
        </row>
        <row r="2200">
          <cell r="C2200">
            <v>15903</v>
          </cell>
          <cell r="R2200">
            <v>21000</v>
          </cell>
        </row>
        <row r="2201">
          <cell r="C2201">
            <v>15904</v>
          </cell>
          <cell r="R2201">
            <v>5000</v>
          </cell>
        </row>
        <row r="2202">
          <cell r="C2202">
            <v>15905</v>
          </cell>
          <cell r="R2202">
            <v>4000</v>
          </cell>
        </row>
        <row r="2203">
          <cell r="C2203">
            <v>17101</v>
          </cell>
          <cell r="R2203">
            <v>187920</v>
          </cell>
        </row>
        <row r="2204">
          <cell r="C2204">
            <v>21101</v>
          </cell>
          <cell r="R2204">
            <v>12000</v>
          </cell>
        </row>
        <row r="2205">
          <cell r="C2205">
            <v>21401</v>
          </cell>
          <cell r="R2205">
            <v>9500</v>
          </cell>
        </row>
        <row r="2206">
          <cell r="C2206">
            <v>21402</v>
          </cell>
          <cell r="R2206">
            <v>7000</v>
          </cell>
        </row>
        <row r="2207">
          <cell r="C2207">
            <v>22101</v>
          </cell>
          <cell r="R2207">
            <v>5000</v>
          </cell>
        </row>
        <row r="2208">
          <cell r="C2208">
            <v>24601</v>
          </cell>
          <cell r="R2208">
            <v>1000</v>
          </cell>
        </row>
        <row r="2209">
          <cell r="C2209">
            <v>24907</v>
          </cell>
          <cell r="R2209">
            <v>1000</v>
          </cell>
        </row>
        <row r="2210">
          <cell r="C2210">
            <v>25401</v>
          </cell>
          <cell r="R2210">
            <v>1300</v>
          </cell>
        </row>
        <row r="2211">
          <cell r="C2211">
            <v>26101</v>
          </cell>
          <cell r="R2211">
            <v>45913.39</v>
          </cell>
        </row>
        <row r="2212">
          <cell r="C2212">
            <v>29201</v>
          </cell>
          <cell r="R2212">
            <v>1300</v>
          </cell>
        </row>
        <row r="2213">
          <cell r="C2213">
            <v>29601</v>
          </cell>
          <cell r="R2213">
            <v>5000</v>
          </cell>
        </row>
        <row r="2214">
          <cell r="C2214">
            <v>29602</v>
          </cell>
          <cell r="R2214">
            <v>7500</v>
          </cell>
        </row>
        <row r="2215">
          <cell r="C2215">
            <v>31101</v>
          </cell>
          <cell r="R2215">
            <v>7186</v>
          </cell>
        </row>
        <row r="2216">
          <cell r="C2216">
            <v>31401</v>
          </cell>
          <cell r="R2216">
            <v>62736</v>
          </cell>
        </row>
        <row r="2217">
          <cell r="C2217">
            <v>31701</v>
          </cell>
          <cell r="R2217">
            <v>145687.32</v>
          </cell>
        </row>
        <row r="2218">
          <cell r="C2218">
            <v>33201</v>
          </cell>
          <cell r="R2218">
            <v>2500000</v>
          </cell>
        </row>
        <row r="2219">
          <cell r="C2219">
            <v>33601</v>
          </cell>
          <cell r="R2219">
            <v>15000</v>
          </cell>
        </row>
        <row r="2220">
          <cell r="C2220">
            <v>35101</v>
          </cell>
          <cell r="R2220">
            <v>5000</v>
          </cell>
        </row>
        <row r="2221">
          <cell r="C2221">
            <v>37101</v>
          </cell>
          <cell r="R2221">
            <v>6000</v>
          </cell>
        </row>
        <row r="2222">
          <cell r="C2222">
            <v>37201</v>
          </cell>
          <cell r="R2222">
            <v>7200</v>
          </cell>
        </row>
        <row r="2223">
          <cell r="C2223">
            <v>37202</v>
          </cell>
          <cell r="R2223">
            <v>1200</v>
          </cell>
        </row>
        <row r="2224">
          <cell r="C2224">
            <v>37203</v>
          </cell>
          <cell r="R2224">
            <v>1500</v>
          </cell>
        </row>
        <row r="2225">
          <cell r="C2225">
            <v>37204</v>
          </cell>
          <cell r="R2225">
            <v>4500</v>
          </cell>
        </row>
        <row r="2226">
          <cell r="C2226">
            <v>37501</v>
          </cell>
          <cell r="R2226">
            <v>12000</v>
          </cell>
        </row>
        <row r="2227">
          <cell r="C2227">
            <v>37502</v>
          </cell>
          <cell r="R2227">
            <v>2000</v>
          </cell>
        </row>
        <row r="2228">
          <cell r="C2228">
            <v>39801</v>
          </cell>
          <cell r="R2228">
            <v>6555</v>
          </cell>
        </row>
        <row r="2229">
          <cell r="C2229">
            <v>39802</v>
          </cell>
          <cell r="R2229">
            <v>6555</v>
          </cell>
        </row>
        <row r="2230">
          <cell r="C2230">
            <v>39803</v>
          </cell>
          <cell r="R2230">
            <v>43700</v>
          </cell>
        </row>
        <row r="2231">
          <cell r="C2231">
            <v>39804</v>
          </cell>
          <cell r="R2231">
            <v>6555</v>
          </cell>
        </row>
        <row r="2232">
          <cell r="C2232">
            <v>51501</v>
          </cell>
          <cell r="R2232">
            <v>30000</v>
          </cell>
        </row>
        <row r="2233">
          <cell r="C2233">
            <v>56401</v>
          </cell>
          <cell r="R2233">
            <v>8500</v>
          </cell>
        </row>
        <row r="2234">
          <cell r="C2234">
            <v>61401</v>
          </cell>
          <cell r="R2234">
            <v>5000000</v>
          </cell>
        </row>
        <row r="2235">
          <cell r="C2235">
            <v>61401</v>
          </cell>
          <cell r="R2235">
            <v>4000000</v>
          </cell>
        </row>
        <row r="2236">
          <cell r="C2236">
            <v>11301</v>
          </cell>
          <cell r="R2236">
            <v>585505.68000000005</v>
          </cell>
        </row>
        <row r="2237">
          <cell r="C2237">
            <v>11302</v>
          </cell>
          <cell r="R2237">
            <v>585505.68000000005</v>
          </cell>
        </row>
        <row r="2238">
          <cell r="C2238">
            <v>11303</v>
          </cell>
          <cell r="R2238">
            <v>0</v>
          </cell>
        </row>
        <row r="2239">
          <cell r="C2239">
            <v>11304</v>
          </cell>
          <cell r="R2239">
            <v>98991.360000000001</v>
          </cell>
        </row>
        <row r="2240">
          <cell r="C2240">
            <v>13101</v>
          </cell>
          <cell r="R2240">
            <v>21600</v>
          </cell>
        </row>
        <row r="2241">
          <cell r="C2241">
            <v>13201</v>
          </cell>
          <cell r="R2241">
            <v>22930.6</v>
          </cell>
        </row>
        <row r="2242">
          <cell r="C2242">
            <v>13203</v>
          </cell>
          <cell r="R2242">
            <v>325515.48</v>
          </cell>
        </row>
        <row r="2243">
          <cell r="C2243">
            <v>13401</v>
          </cell>
          <cell r="R2243">
            <v>5058</v>
          </cell>
        </row>
        <row r="2244">
          <cell r="C2244">
            <v>14101</v>
          </cell>
          <cell r="R2244">
            <v>56400</v>
          </cell>
        </row>
        <row r="2245">
          <cell r="C2245">
            <v>14102</v>
          </cell>
          <cell r="R2245">
            <v>211800</v>
          </cell>
        </row>
        <row r="2246">
          <cell r="C2246">
            <v>14103</v>
          </cell>
          <cell r="R2246">
            <v>20400</v>
          </cell>
        </row>
        <row r="2247">
          <cell r="C2247">
            <v>15201</v>
          </cell>
          <cell r="R2247">
            <v>11924.76</v>
          </cell>
        </row>
        <row r="2248">
          <cell r="C2248">
            <v>15401</v>
          </cell>
          <cell r="R2248">
            <v>29115</v>
          </cell>
        </row>
        <row r="2249">
          <cell r="C2249">
            <v>15404</v>
          </cell>
          <cell r="R2249">
            <v>50000</v>
          </cell>
        </row>
        <row r="2250">
          <cell r="C2250">
            <v>15405</v>
          </cell>
          <cell r="R2250">
            <v>25920</v>
          </cell>
        </row>
        <row r="2251">
          <cell r="C2251">
            <v>15407</v>
          </cell>
          <cell r="R2251">
            <v>25920</v>
          </cell>
        </row>
        <row r="2252">
          <cell r="C2252">
            <v>15903</v>
          </cell>
          <cell r="R2252">
            <v>21000</v>
          </cell>
        </row>
        <row r="2253">
          <cell r="C2253">
            <v>15904</v>
          </cell>
          <cell r="R2253">
            <v>5000</v>
          </cell>
        </row>
        <row r="2254">
          <cell r="C2254">
            <v>15905</v>
          </cell>
          <cell r="R2254">
            <v>10000</v>
          </cell>
        </row>
        <row r="2255">
          <cell r="C2255">
            <v>15906</v>
          </cell>
          <cell r="R2255">
            <v>700</v>
          </cell>
        </row>
        <row r="2256">
          <cell r="C2256">
            <v>21101</v>
          </cell>
          <cell r="R2256">
            <v>10000</v>
          </cell>
        </row>
        <row r="2257">
          <cell r="C2257">
            <v>21401</v>
          </cell>
          <cell r="R2257">
            <v>5000</v>
          </cell>
        </row>
        <row r="2258">
          <cell r="C2258">
            <v>31101</v>
          </cell>
          <cell r="R2258">
            <v>7186</v>
          </cell>
        </row>
        <row r="2259">
          <cell r="C2259">
            <v>37501</v>
          </cell>
          <cell r="R2259">
            <v>6000</v>
          </cell>
        </row>
        <row r="2260">
          <cell r="C2260">
            <v>39801</v>
          </cell>
          <cell r="R2260">
            <v>6435</v>
          </cell>
        </row>
        <row r="2261">
          <cell r="C2261">
            <v>39802</v>
          </cell>
          <cell r="R2261">
            <v>6435</v>
          </cell>
        </row>
        <row r="2262">
          <cell r="C2262">
            <v>39803</v>
          </cell>
          <cell r="R2262">
            <v>42900</v>
          </cell>
        </row>
        <row r="2263">
          <cell r="C2263">
            <v>39804</v>
          </cell>
          <cell r="R2263">
            <v>6435</v>
          </cell>
        </row>
        <row r="2264">
          <cell r="C2264">
            <v>51501</v>
          </cell>
          <cell r="R2264">
            <v>25000</v>
          </cell>
        </row>
        <row r="2265">
          <cell r="C2265">
            <v>11301</v>
          </cell>
          <cell r="R2265">
            <v>972968.28</v>
          </cell>
        </row>
        <row r="2266">
          <cell r="C2266">
            <v>11302</v>
          </cell>
          <cell r="R2266">
            <v>972968.28</v>
          </cell>
        </row>
        <row r="2267">
          <cell r="C2267">
            <v>11303</v>
          </cell>
          <cell r="R2267">
            <v>173755.32</v>
          </cell>
        </row>
        <row r="2268">
          <cell r="C2268">
            <v>11304</v>
          </cell>
          <cell r="R2268">
            <v>734232.12</v>
          </cell>
        </row>
        <row r="2269">
          <cell r="C2269">
            <v>13101</v>
          </cell>
          <cell r="R2269">
            <v>57600</v>
          </cell>
        </row>
        <row r="2270">
          <cell r="C2270">
            <v>13201</v>
          </cell>
          <cell r="R2270">
            <v>51529.2</v>
          </cell>
        </row>
        <row r="2271">
          <cell r="C2271">
            <v>13203</v>
          </cell>
          <cell r="R2271">
            <v>674278.56</v>
          </cell>
        </row>
        <row r="2272">
          <cell r="C2272">
            <v>13401</v>
          </cell>
          <cell r="R2272">
            <v>142063.92000000001</v>
          </cell>
        </row>
        <row r="2273">
          <cell r="C2273">
            <v>14101</v>
          </cell>
          <cell r="R2273">
            <v>96000</v>
          </cell>
        </row>
        <row r="2274">
          <cell r="C2274">
            <v>14102</v>
          </cell>
          <cell r="R2274">
            <v>360000</v>
          </cell>
        </row>
        <row r="2275">
          <cell r="C2275">
            <v>14103</v>
          </cell>
          <cell r="R2275">
            <v>78000</v>
          </cell>
        </row>
        <row r="2276">
          <cell r="C2276">
            <v>15201</v>
          </cell>
          <cell r="R2276">
            <v>23850</v>
          </cell>
        </row>
        <row r="2277">
          <cell r="C2277">
            <v>15401</v>
          </cell>
          <cell r="R2277">
            <v>47958.6</v>
          </cell>
        </row>
        <row r="2278">
          <cell r="C2278">
            <v>15403</v>
          </cell>
          <cell r="R2278">
            <v>7000</v>
          </cell>
        </row>
        <row r="2279">
          <cell r="C2279">
            <v>15404</v>
          </cell>
          <cell r="R2279">
            <v>84000</v>
          </cell>
        </row>
        <row r="2280">
          <cell r="C2280">
            <v>15405</v>
          </cell>
          <cell r="R2280">
            <v>34560</v>
          </cell>
        </row>
        <row r="2281">
          <cell r="C2281">
            <v>15407</v>
          </cell>
          <cell r="R2281">
            <v>34560</v>
          </cell>
        </row>
        <row r="2282">
          <cell r="C2282">
            <v>15903</v>
          </cell>
          <cell r="R2282">
            <v>45000</v>
          </cell>
        </row>
        <row r="2283">
          <cell r="C2283">
            <v>15904</v>
          </cell>
          <cell r="R2283">
            <v>5000</v>
          </cell>
        </row>
        <row r="2284">
          <cell r="C2284">
            <v>15905</v>
          </cell>
          <cell r="R2284">
            <v>22000</v>
          </cell>
        </row>
        <row r="2285">
          <cell r="C2285">
            <v>15906</v>
          </cell>
          <cell r="R2285">
            <v>700</v>
          </cell>
        </row>
        <row r="2286">
          <cell r="C2286">
            <v>21101</v>
          </cell>
          <cell r="R2286">
            <v>8000</v>
          </cell>
        </row>
        <row r="2287">
          <cell r="C2287">
            <v>21102</v>
          </cell>
          <cell r="R2287">
            <v>2000</v>
          </cell>
        </row>
        <row r="2288">
          <cell r="C2288">
            <v>21401</v>
          </cell>
          <cell r="R2288">
            <v>8500</v>
          </cell>
        </row>
        <row r="2289">
          <cell r="C2289">
            <v>21402</v>
          </cell>
          <cell r="R2289">
            <v>5000</v>
          </cell>
        </row>
        <row r="2290">
          <cell r="C2290">
            <v>24601</v>
          </cell>
          <cell r="R2290">
            <v>4500</v>
          </cell>
        </row>
        <row r="2291">
          <cell r="C2291">
            <v>26101</v>
          </cell>
          <cell r="R2291">
            <v>48248.19</v>
          </cell>
        </row>
        <row r="2292">
          <cell r="C2292">
            <v>27101</v>
          </cell>
          <cell r="R2292">
            <v>5000</v>
          </cell>
        </row>
        <row r="2293">
          <cell r="C2293">
            <v>27201</v>
          </cell>
          <cell r="R2293">
            <v>2500</v>
          </cell>
        </row>
        <row r="2294">
          <cell r="C2294">
            <v>29101</v>
          </cell>
          <cell r="R2294">
            <v>7500</v>
          </cell>
        </row>
        <row r="2295">
          <cell r="C2295">
            <v>29401</v>
          </cell>
          <cell r="R2295">
            <v>3000</v>
          </cell>
        </row>
        <row r="2296">
          <cell r="C2296">
            <v>29601</v>
          </cell>
          <cell r="R2296">
            <v>10000</v>
          </cell>
        </row>
        <row r="2297">
          <cell r="C2297">
            <v>29602</v>
          </cell>
          <cell r="R2297">
            <v>7500</v>
          </cell>
        </row>
        <row r="2298">
          <cell r="C2298">
            <v>31101</v>
          </cell>
          <cell r="R2298">
            <v>7186</v>
          </cell>
        </row>
        <row r="2299">
          <cell r="C2299">
            <v>35501</v>
          </cell>
          <cell r="R2299">
            <v>10000</v>
          </cell>
        </row>
        <row r="2300">
          <cell r="C2300">
            <v>35701</v>
          </cell>
          <cell r="R2300">
            <v>40000</v>
          </cell>
        </row>
        <row r="2301">
          <cell r="C2301">
            <v>39801</v>
          </cell>
          <cell r="R2301">
            <v>12855</v>
          </cell>
        </row>
        <row r="2302">
          <cell r="C2302">
            <v>39802</v>
          </cell>
          <cell r="R2302">
            <v>12855</v>
          </cell>
        </row>
        <row r="2303">
          <cell r="C2303">
            <v>39803</v>
          </cell>
          <cell r="R2303">
            <v>85700</v>
          </cell>
        </row>
        <row r="2304">
          <cell r="C2304">
            <v>39804</v>
          </cell>
          <cell r="R2304">
            <v>12855</v>
          </cell>
        </row>
        <row r="2305">
          <cell r="C2305">
            <v>51501</v>
          </cell>
          <cell r="R2305">
            <v>27000</v>
          </cell>
        </row>
        <row r="2306">
          <cell r="C2306">
            <v>56401</v>
          </cell>
          <cell r="R2306">
            <v>8000</v>
          </cell>
        </row>
        <row r="2307">
          <cell r="C2307">
            <v>11301</v>
          </cell>
          <cell r="R2307">
            <v>154050.35999999999</v>
          </cell>
        </row>
        <row r="2308">
          <cell r="C2308">
            <v>11302</v>
          </cell>
          <cell r="R2308">
            <v>154050.35999999999</v>
          </cell>
        </row>
        <row r="2309">
          <cell r="C2309">
            <v>11303</v>
          </cell>
          <cell r="R2309">
            <v>178966.92</v>
          </cell>
        </row>
        <row r="2310">
          <cell r="C2310">
            <v>13101</v>
          </cell>
          <cell r="R2310">
            <v>7200</v>
          </cell>
        </row>
        <row r="2311">
          <cell r="C2311">
            <v>13201</v>
          </cell>
          <cell r="R2311">
            <v>8794.32</v>
          </cell>
        </row>
        <row r="2312">
          <cell r="C2312">
            <v>13203</v>
          </cell>
          <cell r="R2312">
            <v>114516.24</v>
          </cell>
        </row>
        <row r="2313">
          <cell r="C2313">
            <v>13401</v>
          </cell>
          <cell r="R2313">
            <v>38419.919999999998</v>
          </cell>
        </row>
        <row r="2314">
          <cell r="C2314">
            <v>14101</v>
          </cell>
          <cell r="R2314">
            <v>16800</v>
          </cell>
        </row>
        <row r="2315">
          <cell r="C2315">
            <v>14102</v>
          </cell>
          <cell r="R2315">
            <v>57600</v>
          </cell>
        </row>
        <row r="2316">
          <cell r="C2316">
            <v>14103</v>
          </cell>
          <cell r="R2316">
            <v>24000</v>
          </cell>
        </row>
        <row r="2317">
          <cell r="C2317">
            <v>15201</v>
          </cell>
          <cell r="R2317">
            <v>3407.16</v>
          </cell>
        </row>
        <row r="2318">
          <cell r="C2318">
            <v>15401</v>
          </cell>
          <cell r="R2318">
            <v>7639.68</v>
          </cell>
        </row>
        <row r="2319">
          <cell r="C2319">
            <v>15403</v>
          </cell>
          <cell r="R2319">
            <v>7000</v>
          </cell>
        </row>
        <row r="2320">
          <cell r="C2320">
            <v>15404</v>
          </cell>
          <cell r="R2320">
            <v>20000</v>
          </cell>
        </row>
        <row r="2321">
          <cell r="C2321">
            <v>15405</v>
          </cell>
          <cell r="R2321">
            <v>4320</v>
          </cell>
        </row>
        <row r="2322">
          <cell r="C2322">
            <v>15407</v>
          </cell>
          <cell r="R2322">
            <v>4320</v>
          </cell>
        </row>
        <row r="2323">
          <cell r="C2323">
            <v>15903</v>
          </cell>
          <cell r="R2323">
            <v>6000</v>
          </cell>
        </row>
        <row r="2324">
          <cell r="C2324">
            <v>15905</v>
          </cell>
          <cell r="R2324">
            <v>2000</v>
          </cell>
        </row>
        <row r="2325">
          <cell r="C2325">
            <v>21101</v>
          </cell>
          <cell r="R2325">
            <v>4000</v>
          </cell>
        </row>
        <row r="2326">
          <cell r="C2326">
            <v>21401</v>
          </cell>
          <cell r="R2326">
            <v>7500</v>
          </cell>
        </row>
        <row r="2327">
          <cell r="C2327">
            <v>31101</v>
          </cell>
          <cell r="R2327">
            <v>7186</v>
          </cell>
        </row>
        <row r="2328">
          <cell r="C2328">
            <v>39801</v>
          </cell>
          <cell r="R2328">
            <v>2760</v>
          </cell>
        </row>
        <row r="2329">
          <cell r="C2329">
            <v>39802</v>
          </cell>
          <cell r="R2329">
            <v>2760</v>
          </cell>
        </row>
        <row r="2330">
          <cell r="C2330">
            <v>39803</v>
          </cell>
          <cell r="R2330">
            <v>18400</v>
          </cell>
        </row>
        <row r="2331">
          <cell r="C2331">
            <v>39804</v>
          </cell>
          <cell r="R2331">
            <v>2760</v>
          </cell>
        </row>
        <row r="2332">
          <cell r="C2332">
            <v>59103</v>
          </cell>
          <cell r="R2332">
            <v>10000</v>
          </cell>
        </row>
        <row r="2333">
          <cell r="C2333">
            <v>11301</v>
          </cell>
          <cell r="R2333">
            <v>57508.92</v>
          </cell>
        </row>
        <row r="2334">
          <cell r="C2334">
            <v>11302</v>
          </cell>
          <cell r="R2334">
            <v>57508.92</v>
          </cell>
        </row>
        <row r="2335">
          <cell r="C2335">
            <v>13101</v>
          </cell>
          <cell r="R2335">
            <v>2400</v>
          </cell>
        </row>
        <row r="2336">
          <cell r="C2336">
            <v>13201</v>
          </cell>
          <cell r="R2336">
            <v>2076.7199999999998</v>
          </cell>
        </row>
        <row r="2337">
          <cell r="C2337">
            <v>13203</v>
          </cell>
          <cell r="R2337">
            <v>30351.96</v>
          </cell>
        </row>
        <row r="2338">
          <cell r="C2338">
            <v>14101</v>
          </cell>
          <cell r="R2338">
            <v>7200</v>
          </cell>
        </row>
        <row r="2339">
          <cell r="C2339">
            <v>14102</v>
          </cell>
          <cell r="R2339">
            <v>21600</v>
          </cell>
        </row>
        <row r="2340">
          <cell r="C2340">
            <v>15201</v>
          </cell>
          <cell r="R2340">
            <v>1703.52</v>
          </cell>
        </row>
        <row r="2341">
          <cell r="C2341">
            <v>15401</v>
          </cell>
          <cell r="R2341">
            <v>2828.76</v>
          </cell>
        </row>
        <row r="2342">
          <cell r="C2342">
            <v>15404</v>
          </cell>
          <cell r="R2342">
            <v>3000</v>
          </cell>
        </row>
        <row r="2343">
          <cell r="C2343">
            <v>15405</v>
          </cell>
          <cell r="R2343">
            <v>4320</v>
          </cell>
        </row>
        <row r="2344">
          <cell r="C2344">
            <v>15407</v>
          </cell>
          <cell r="R2344">
            <v>4320</v>
          </cell>
        </row>
        <row r="2345">
          <cell r="C2345">
            <v>15903</v>
          </cell>
          <cell r="R2345">
            <v>3000</v>
          </cell>
        </row>
        <row r="2346">
          <cell r="C2346">
            <v>39801</v>
          </cell>
          <cell r="R2346">
            <v>652.5</v>
          </cell>
        </row>
        <row r="2347">
          <cell r="C2347">
            <v>39802</v>
          </cell>
          <cell r="R2347">
            <v>652.5</v>
          </cell>
        </row>
        <row r="2348">
          <cell r="C2348">
            <v>39803</v>
          </cell>
          <cell r="R2348">
            <v>4350</v>
          </cell>
        </row>
        <row r="2349">
          <cell r="C2349">
            <v>39804</v>
          </cell>
          <cell r="R2349">
            <v>652.5</v>
          </cell>
        </row>
        <row r="2350">
          <cell r="C2350">
            <v>11301</v>
          </cell>
          <cell r="R2350">
            <v>275584.2</v>
          </cell>
        </row>
        <row r="2351">
          <cell r="C2351">
            <v>11302</v>
          </cell>
          <cell r="R2351">
            <v>275584.2</v>
          </cell>
        </row>
        <row r="2352">
          <cell r="C2352">
            <v>11303</v>
          </cell>
          <cell r="R2352">
            <v>178966.92</v>
          </cell>
        </row>
        <row r="2353">
          <cell r="C2353">
            <v>11304</v>
          </cell>
          <cell r="R2353">
            <v>265000.68</v>
          </cell>
        </row>
        <row r="2354">
          <cell r="C2354">
            <v>13101</v>
          </cell>
          <cell r="R2354">
            <v>31200</v>
          </cell>
        </row>
        <row r="2355">
          <cell r="C2355">
            <v>13201</v>
          </cell>
          <cell r="R2355">
            <v>17967.73</v>
          </cell>
        </row>
        <row r="2356">
          <cell r="C2356">
            <v>13203</v>
          </cell>
          <cell r="R2356">
            <v>228805.68</v>
          </cell>
        </row>
        <row r="2357">
          <cell r="C2357">
            <v>13401</v>
          </cell>
          <cell r="R2357">
            <v>94374</v>
          </cell>
        </row>
        <row r="2358">
          <cell r="C2358">
            <v>14101</v>
          </cell>
          <cell r="R2358">
            <v>30000</v>
          </cell>
        </row>
        <row r="2359">
          <cell r="C2359">
            <v>14102</v>
          </cell>
          <cell r="R2359">
            <v>102000</v>
          </cell>
        </row>
        <row r="2360">
          <cell r="C2360">
            <v>14103</v>
          </cell>
          <cell r="R2360">
            <v>84000</v>
          </cell>
        </row>
        <row r="2361">
          <cell r="C2361">
            <v>15201</v>
          </cell>
          <cell r="R2361">
            <v>10221.48</v>
          </cell>
        </row>
        <row r="2362">
          <cell r="C2362">
            <v>15401</v>
          </cell>
          <cell r="R2362">
            <v>13756.8</v>
          </cell>
        </row>
        <row r="2363">
          <cell r="C2363">
            <v>15403</v>
          </cell>
          <cell r="R2363">
            <v>7000</v>
          </cell>
        </row>
        <row r="2364">
          <cell r="C2364">
            <v>15404</v>
          </cell>
          <cell r="R2364">
            <v>30000</v>
          </cell>
        </row>
        <row r="2365">
          <cell r="C2365">
            <v>15405</v>
          </cell>
          <cell r="R2365">
            <v>12960</v>
          </cell>
        </row>
        <row r="2366">
          <cell r="C2366">
            <v>15407</v>
          </cell>
          <cell r="R2366">
            <v>12960</v>
          </cell>
        </row>
        <row r="2367">
          <cell r="C2367">
            <v>15903</v>
          </cell>
          <cell r="R2367">
            <v>18000</v>
          </cell>
        </row>
        <row r="2368">
          <cell r="C2368">
            <v>15904</v>
          </cell>
          <cell r="R2368">
            <v>10000</v>
          </cell>
        </row>
        <row r="2369">
          <cell r="C2369">
            <v>15905</v>
          </cell>
          <cell r="R2369">
            <v>4000</v>
          </cell>
        </row>
        <row r="2370">
          <cell r="C2370">
            <v>21101</v>
          </cell>
          <cell r="R2370">
            <v>3400</v>
          </cell>
        </row>
        <row r="2371">
          <cell r="C2371">
            <v>21401</v>
          </cell>
          <cell r="R2371">
            <v>10000</v>
          </cell>
        </row>
        <row r="2372">
          <cell r="C2372">
            <v>24601</v>
          </cell>
          <cell r="R2372">
            <v>36500</v>
          </cell>
        </row>
        <row r="2373">
          <cell r="C2373">
            <v>26101</v>
          </cell>
          <cell r="R2373">
            <v>86004.96</v>
          </cell>
        </row>
        <row r="2374">
          <cell r="C2374">
            <v>29601</v>
          </cell>
          <cell r="R2374">
            <v>5000</v>
          </cell>
        </row>
        <row r="2375">
          <cell r="C2375">
            <v>29602</v>
          </cell>
          <cell r="R2375">
            <v>4000</v>
          </cell>
        </row>
        <row r="2376">
          <cell r="C2376">
            <v>29901</v>
          </cell>
          <cell r="R2376">
            <v>3500</v>
          </cell>
        </row>
        <row r="2377">
          <cell r="C2377">
            <v>39201</v>
          </cell>
          <cell r="R2377">
            <v>8187787.5599999996</v>
          </cell>
        </row>
        <row r="2378">
          <cell r="C2378">
            <v>39801</v>
          </cell>
          <cell r="R2378">
            <v>5535</v>
          </cell>
        </row>
        <row r="2379">
          <cell r="C2379">
            <v>39802</v>
          </cell>
          <cell r="R2379">
            <v>5535</v>
          </cell>
        </row>
        <row r="2380">
          <cell r="C2380">
            <v>39803</v>
          </cell>
          <cell r="R2380">
            <v>36900</v>
          </cell>
        </row>
        <row r="2381">
          <cell r="C2381">
            <v>39804</v>
          </cell>
          <cell r="R2381">
            <v>5535</v>
          </cell>
        </row>
        <row r="2382">
          <cell r="C2382">
            <v>11303</v>
          </cell>
          <cell r="R2382">
            <v>178966.92</v>
          </cell>
        </row>
        <row r="2383">
          <cell r="C2383">
            <v>13201</v>
          </cell>
          <cell r="R2383">
            <v>3231.36</v>
          </cell>
        </row>
        <row r="2384">
          <cell r="C2384">
            <v>13203</v>
          </cell>
          <cell r="R2384">
            <v>37823.879999999997</v>
          </cell>
        </row>
        <row r="2385">
          <cell r="C2385">
            <v>13401</v>
          </cell>
          <cell r="R2385">
            <v>68607.360000000001</v>
          </cell>
        </row>
        <row r="2386">
          <cell r="C2386">
            <v>14103</v>
          </cell>
          <cell r="R2386">
            <v>24000</v>
          </cell>
        </row>
        <row r="2387">
          <cell r="C2387">
            <v>15201</v>
          </cell>
          <cell r="R2387">
            <v>1703.64</v>
          </cell>
        </row>
        <row r="2388">
          <cell r="C2388">
            <v>15403</v>
          </cell>
          <cell r="R2388">
            <v>7000</v>
          </cell>
        </row>
        <row r="2389">
          <cell r="C2389">
            <v>15903</v>
          </cell>
          <cell r="R2389">
            <v>3000</v>
          </cell>
        </row>
        <row r="2390">
          <cell r="C2390">
            <v>15905</v>
          </cell>
          <cell r="R2390">
            <v>2000</v>
          </cell>
        </row>
        <row r="2391">
          <cell r="C2391">
            <v>39213</v>
          </cell>
          <cell r="R2391">
            <v>15000</v>
          </cell>
        </row>
        <row r="2392">
          <cell r="C2392">
            <v>39801</v>
          </cell>
          <cell r="R2392">
            <v>1290</v>
          </cell>
        </row>
        <row r="2393">
          <cell r="C2393">
            <v>39802</v>
          </cell>
          <cell r="R2393">
            <v>1290</v>
          </cell>
        </row>
        <row r="2394">
          <cell r="C2394">
            <v>39803</v>
          </cell>
          <cell r="R2394">
            <v>8600</v>
          </cell>
        </row>
        <row r="2395">
          <cell r="C2395">
            <v>39804</v>
          </cell>
          <cell r="R2395">
            <v>1290</v>
          </cell>
        </row>
        <row r="2396">
          <cell r="C2396">
            <v>11301</v>
          </cell>
          <cell r="R2396">
            <v>63106.44</v>
          </cell>
        </row>
        <row r="2397">
          <cell r="C2397">
            <v>11302</v>
          </cell>
          <cell r="R2397">
            <v>63106.44</v>
          </cell>
        </row>
        <row r="2398">
          <cell r="C2398">
            <v>11303</v>
          </cell>
          <cell r="R2398">
            <v>413000.64</v>
          </cell>
        </row>
        <row r="2399">
          <cell r="C2399">
            <v>13101</v>
          </cell>
          <cell r="R2399">
            <v>2400</v>
          </cell>
        </row>
        <row r="2400">
          <cell r="C2400">
            <v>13201</v>
          </cell>
          <cell r="R2400">
            <v>9735.84</v>
          </cell>
        </row>
        <row r="2401">
          <cell r="C2401">
            <v>13203</v>
          </cell>
          <cell r="R2401">
            <v>145916.51999999999</v>
          </cell>
        </row>
        <row r="2402">
          <cell r="C2402">
            <v>13401</v>
          </cell>
          <cell r="R2402">
            <v>348085.44</v>
          </cell>
        </row>
        <row r="2403">
          <cell r="C2403">
            <v>14101</v>
          </cell>
          <cell r="R2403">
            <v>7200</v>
          </cell>
        </row>
        <row r="2404">
          <cell r="C2404">
            <v>14102</v>
          </cell>
          <cell r="R2404">
            <v>24000</v>
          </cell>
        </row>
        <row r="2405">
          <cell r="C2405">
            <v>14103</v>
          </cell>
          <cell r="R2405">
            <v>30000</v>
          </cell>
        </row>
        <row r="2406">
          <cell r="C2406">
            <v>15201</v>
          </cell>
          <cell r="R2406">
            <v>5110.8</v>
          </cell>
        </row>
        <row r="2407">
          <cell r="C2407">
            <v>15401</v>
          </cell>
          <cell r="R2407">
            <v>3131.88</v>
          </cell>
        </row>
        <row r="2408">
          <cell r="C2408">
            <v>15403</v>
          </cell>
          <cell r="R2408">
            <v>16000</v>
          </cell>
        </row>
        <row r="2409">
          <cell r="C2409">
            <v>15404</v>
          </cell>
          <cell r="R2409">
            <v>5000</v>
          </cell>
        </row>
        <row r="2410">
          <cell r="C2410">
            <v>15405</v>
          </cell>
          <cell r="R2410">
            <v>4320</v>
          </cell>
        </row>
        <row r="2411">
          <cell r="C2411">
            <v>15407</v>
          </cell>
          <cell r="R2411">
            <v>4320</v>
          </cell>
        </row>
        <row r="2412">
          <cell r="C2412">
            <v>15903</v>
          </cell>
          <cell r="R2412">
            <v>9000</v>
          </cell>
        </row>
        <row r="2413">
          <cell r="C2413">
            <v>15904</v>
          </cell>
          <cell r="R2413">
            <v>5000</v>
          </cell>
        </row>
        <row r="2414">
          <cell r="C2414">
            <v>15906</v>
          </cell>
          <cell r="R2414">
            <v>700</v>
          </cell>
        </row>
        <row r="2415">
          <cell r="C2415">
            <v>21101</v>
          </cell>
          <cell r="R2415">
            <v>10000</v>
          </cell>
        </row>
        <row r="2416">
          <cell r="C2416">
            <v>21401</v>
          </cell>
          <cell r="R2416">
            <v>7500</v>
          </cell>
        </row>
        <row r="2417">
          <cell r="C2417">
            <v>26101</v>
          </cell>
          <cell r="R2417">
            <v>21955.5</v>
          </cell>
        </row>
        <row r="2418">
          <cell r="C2418">
            <v>27201</v>
          </cell>
          <cell r="R2418">
            <v>800</v>
          </cell>
        </row>
        <row r="2419">
          <cell r="C2419">
            <v>29601</v>
          </cell>
          <cell r="R2419">
            <v>10000</v>
          </cell>
        </row>
        <row r="2420">
          <cell r="C2420">
            <v>29602</v>
          </cell>
          <cell r="R2420">
            <v>7500</v>
          </cell>
        </row>
        <row r="2421">
          <cell r="C2421">
            <v>31101</v>
          </cell>
          <cell r="R2421">
            <v>7186</v>
          </cell>
        </row>
        <row r="2422">
          <cell r="C2422">
            <v>31401</v>
          </cell>
          <cell r="R2422">
            <v>4632</v>
          </cell>
        </row>
        <row r="2423">
          <cell r="C2423">
            <v>39801</v>
          </cell>
          <cell r="R2423">
            <v>4170</v>
          </cell>
        </row>
        <row r="2424">
          <cell r="C2424">
            <v>39802</v>
          </cell>
          <cell r="R2424">
            <v>4170</v>
          </cell>
        </row>
        <row r="2425">
          <cell r="C2425">
            <v>39803</v>
          </cell>
          <cell r="R2425">
            <v>27800</v>
          </cell>
        </row>
        <row r="2426">
          <cell r="C2426">
            <v>39804</v>
          </cell>
          <cell r="R2426">
            <v>4170</v>
          </cell>
        </row>
        <row r="2427">
          <cell r="C2427">
            <v>51501</v>
          </cell>
          <cell r="R2427">
            <v>16500</v>
          </cell>
        </row>
        <row r="2428">
          <cell r="C2428">
            <v>56401</v>
          </cell>
          <cell r="R2428">
            <v>6500</v>
          </cell>
        </row>
        <row r="2429">
          <cell r="C2429">
            <v>11301</v>
          </cell>
          <cell r="R2429">
            <v>219239.88</v>
          </cell>
        </row>
        <row r="2430">
          <cell r="C2430">
            <v>11302</v>
          </cell>
          <cell r="R2430">
            <v>219239.88</v>
          </cell>
        </row>
        <row r="2431">
          <cell r="C2431">
            <v>11304</v>
          </cell>
          <cell r="R2431">
            <v>172744.44</v>
          </cell>
        </row>
        <row r="2432">
          <cell r="C2432">
            <v>13101</v>
          </cell>
          <cell r="R2432">
            <v>14400</v>
          </cell>
        </row>
        <row r="2433">
          <cell r="C2433">
            <v>13201</v>
          </cell>
          <cell r="R2433">
            <v>11036.04</v>
          </cell>
        </row>
        <row r="2434">
          <cell r="C2434">
            <v>13203</v>
          </cell>
          <cell r="R2434">
            <v>144500.64000000001</v>
          </cell>
        </row>
        <row r="2435">
          <cell r="C2435">
            <v>14101</v>
          </cell>
          <cell r="R2435">
            <v>24000</v>
          </cell>
        </row>
        <row r="2436">
          <cell r="C2436">
            <v>14102</v>
          </cell>
          <cell r="R2436">
            <v>80400</v>
          </cell>
        </row>
        <row r="2437">
          <cell r="C2437">
            <v>14103</v>
          </cell>
          <cell r="R2437">
            <v>21600</v>
          </cell>
        </row>
        <row r="2438">
          <cell r="C2438">
            <v>15201</v>
          </cell>
          <cell r="R2438">
            <v>5110.68</v>
          </cell>
        </row>
        <row r="2439">
          <cell r="C2439">
            <v>15401</v>
          </cell>
          <cell r="R2439">
            <v>10843.32</v>
          </cell>
        </row>
        <row r="2440">
          <cell r="C2440">
            <v>15404</v>
          </cell>
          <cell r="R2440">
            <v>5000</v>
          </cell>
        </row>
        <row r="2441">
          <cell r="C2441">
            <v>15405</v>
          </cell>
          <cell r="R2441">
            <v>8640</v>
          </cell>
        </row>
        <row r="2442">
          <cell r="C2442">
            <v>15407</v>
          </cell>
          <cell r="R2442">
            <v>8640</v>
          </cell>
        </row>
        <row r="2443">
          <cell r="C2443">
            <v>15903</v>
          </cell>
          <cell r="R2443">
            <v>9000</v>
          </cell>
        </row>
        <row r="2444">
          <cell r="C2444">
            <v>15904</v>
          </cell>
          <cell r="R2444">
            <v>5000</v>
          </cell>
        </row>
        <row r="2445">
          <cell r="C2445">
            <v>15905</v>
          </cell>
          <cell r="R2445">
            <v>4000</v>
          </cell>
        </row>
        <row r="2446">
          <cell r="C2446">
            <v>15906</v>
          </cell>
          <cell r="R2446">
            <v>700</v>
          </cell>
        </row>
        <row r="2447">
          <cell r="C2447">
            <v>21101</v>
          </cell>
          <cell r="R2447">
            <v>7500</v>
          </cell>
        </row>
        <row r="2448">
          <cell r="C2448">
            <v>21401</v>
          </cell>
          <cell r="R2448">
            <v>3000</v>
          </cell>
        </row>
        <row r="2449">
          <cell r="C2449">
            <v>26101</v>
          </cell>
          <cell r="R2449">
            <v>26731.15</v>
          </cell>
        </row>
        <row r="2450">
          <cell r="C2450">
            <v>29101</v>
          </cell>
          <cell r="R2450">
            <v>1000</v>
          </cell>
        </row>
        <row r="2451">
          <cell r="C2451">
            <v>29602</v>
          </cell>
          <cell r="R2451">
            <v>2000</v>
          </cell>
        </row>
        <row r="2452">
          <cell r="C2452">
            <v>31101</v>
          </cell>
          <cell r="R2452">
            <v>7186</v>
          </cell>
        </row>
        <row r="2453">
          <cell r="C2453">
            <v>35501</v>
          </cell>
          <cell r="R2453">
            <v>15000</v>
          </cell>
        </row>
        <row r="2454">
          <cell r="C2454">
            <v>39801</v>
          </cell>
          <cell r="R2454">
            <v>3195</v>
          </cell>
        </row>
        <row r="2455">
          <cell r="C2455">
            <v>39802</v>
          </cell>
          <cell r="R2455">
            <v>3195</v>
          </cell>
        </row>
        <row r="2456">
          <cell r="C2456">
            <v>39803</v>
          </cell>
          <cell r="R2456">
            <v>21300</v>
          </cell>
        </row>
        <row r="2457">
          <cell r="C2457">
            <v>39804</v>
          </cell>
          <cell r="R2457">
            <v>3195</v>
          </cell>
        </row>
        <row r="2458">
          <cell r="C2458">
            <v>51501</v>
          </cell>
          <cell r="R2458">
            <v>10000</v>
          </cell>
        </row>
        <row r="2459">
          <cell r="C2459">
            <v>11301</v>
          </cell>
          <cell r="R2459">
            <v>491946.84</v>
          </cell>
        </row>
        <row r="2460">
          <cell r="C2460">
            <v>11302</v>
          </cell>
          <cell r="R2460">
            <v>491946.84</v>
          </cell>
        </row>
        <row r="2461">
          <cell r="C2461">
            <v>13101</v>
          </cell>
          <cell r="R2461">
            <v>16800</v>
          </cell>
        </row>
        <row r="2462">
          <cell r="C2462">
            <v>13201</v>
          </cell>
          <cell r="R2462">
            <v>17764.8</v>
          </cell>
        </row>
        <row r="2463">
          <cell r="C2463">
            <v>13203</v>
          </cell>
          <cell r="R2463">
            <v>259638.6</v>
          </cell>
        </row>
        <row r="2464">
          <cell r="C2464">
            <v>13401</v>
          </cell>
          <cell r="R2464">
            <v>72000</v>
          </cell>
        </row>
        <row r="2465">
          <cell r="C2465">
            <v>14101</v>
          </cell>
          <cell r="R2465">
            <v>51600</v>
          </cell>
        </row>
        <row r="2466">
          <cell r="C2466">
            <v>14102</v>
          </cell>
          <cell r="R2466">
            <v>180000</v>
          </cell>
        </row>
        <row r="2467">
          <cell r="C2467">
            <v>15201</v>
          </cell>
          <cell r="R2467">
            <v>5110.5600000000004</v>
          </cell>
        </row>
        <row r="2468">
          <cell r="C2468">
            <v>15401</v>
          </cell>
          <cell r="R2468">
            <v>23819.279999999999</v>
          </cell>
        </row>
        <row r="2469">
          <cell r="C2469">
            <v>15404</v>
          </cell>
          <cell r="R2469">
            <v>48000</v>
          </cell>
        </row>
        <row r="2470">
          <cell r="C2470">
            <v>15405</v>
          </cell>
          <cell r="R2470">
            <v>12960</v>
          </cell>
        </row>
        <row r="2471">
          <cell r="C2471">
            <v>15407</v>
          </cell>
          <cell r="R2471">
            <v>12960</v>
          </cell>
        </row>
        <row r="2472">
          <cell r="C2472">
            <v>15903</v>
          </cell>
          <cell r="R2472">
            <v>9000</v>
          </cell>
        </row>
        <row r="2473">
          <cell r="C2473">
            <v>15904</v>
          </cell>
          <cell r="R2473">
            <v>5000</v>
          </cell>
        </row>
        <row r="2474">
          <cell r="C2474">
            <v>15905</v>
          </cell>
          <cell r="R2474">
            <v>4000</v>
          </cell>
        </row>
        <row r="2475">
          <cell r="C2475">
            <v>21101</v>
          </cell>
          <cell r="R2475">
            <v>7500</v>
          </cell>
        </row>
        <row r="2476">
          <cell r="C2476">
            <v>21401</v>
          </cell>
          <cell r="R2476">
            <v>9000</v>
          </cell>
        </row>
        <row r="2477">
          <cell r="C2477">
            <v>21402</v>
          </cell>
          <cell r="R2477">
            <v>3000</v>
          </cell>
        </row>
        <row r="2478">
          <cell r="C2478">
            <v>29401</v>
          </cell>
          <cell r="R2478">
            <v>1750</v>
          </cell>
        </row>
        <row r="2479">
          <cell r="C2479">
            <v>31101</v>
          </cell>
          <cell r="R2479">
            <v>7186</v>
          </cell>
        </row>
        <row r="2480">
          <cell r="C2480">
            <v>37204</v>
          </cell>
          <cell r="R2480">
            <v>1500</v>
          </cell>
        </row>
        <row r="2481">
          <cell r="C2481">
            <v>39801</v>
          </cell>
          <cell r="R2481">
            <v>5025</v>
          </cell>
        </row>
        <row r="2482">
          <cell r="C2482">
            <v>39802</v>
          </cell>
          <cell r="R2482">
            <v>5025</v>
          </cell>
        </row>
        <row r="2483">
          <cell r="C2483">
            <v>39803</v>
          </cell>
          <cell r="R2483">
            <v>33500</v>
          </cell>
        </row>
        <row r="2484">
          <cell r="C2484">
            <v>39804</v>
          </cell>
          <cell r="R2484">
            <v>5025</v>
          </cell>
        </row>
        <row r="2485">
          <cell r="C2485">
            <v>51501</v>
          </cell>
          <cell r="R2485">
            <v>26500</v>
          </cell>
        </row>
        <row r="2486">
          <cell r="C2486">
            <v>56401</v>
          </cell>
          <cell r="R2486">
            <v>7000</v>
          </cell>
        </row>
        <row r="2487">
          <cell r="C2487">
            <v>11301</v>
          </cell>
          <cell r="R2487">
            <v>223222.68</v>
          </cell>
        </row>
        <row r="2488">
          <cell r="C2488">
            <v>11302</v>
          </cell>
          <cell r="R2488">
            <v>223222.68</v>
          </cell>
        </row>
        <row r="2489">
          <cell r="C2489">
            <v>11303</v>
          </cell>
          <cell r="R2489">
            <v>0</v>
          </cell>
        </row>
        <row r="2490">
          <cell r="C2490">
            <v>11304</v>
          </cell>
          <cell r="R2490">
            <v>259881</v>
          </cell>
        </row>
        <row r="2491">
          <cell r="C2491">
            <v>13101</v>
          </cell>
          <cell r="R2491">
            <v>19200</v>
          </cell>
        </row>
        <row r="2492">
          <cell r="C2492">
            <v>13201</v>
          </cell>
          <cell r="R2492">
            <v>12753.12</v>
          </cell>
        </row>
        <row r="2493">
          <cell r="C2493">
            <v>13202</v>
          </cell>
          <cell r="R2493">
            <v>3364.32</v>
          </cell>
        </row>
        <row r="2494">
          <cell r="C2494">
            <v>13203</v>
          </cell>
          <cell r="R2494">
            <v>161125.44</v>
          </cell>
        </row>
        <row r="2495">
          <cell r="C2495">
            <v>13301</v>
          </cell>
          <cell r="R2495">
            <v>2484.7199999999998</v>
          </cell>
        </row>
        <row r="2496">
          <cell r="C2496">
            <v>13401</v>
          </cell>
          <cell r="R2496">
            <v>30009.360000000001</v>
          </cell>
        </row>
        <row r="2497">
          <cell r="C2497">
            <v>14101</v>
          </cell>
          <cell r="R2497">
            <v>24000</v>
          </cell>
        </row>
        <row r="2498">
          <cell r="C2498">
            <v>14102</v>
          </cell>
          <cell r="R2498">
            <v>84000</v>
          </cell>
        </row>
        <row r="2499">
          <cell r="C2499">
            <v>14103</v>
          </cell>
          <cell r="R2499">
            <v>54000</v>
          </cell>
        </row>
        <row r="2500">
          <cell r="C2500">
            <v>15201</v>
          </cell>
          <cell r="R2500">
            <v>10221.6</v>
          </cell>
        </row>
        <row r="2501">
          <cell r="C2501">
            <v>15401</v>
          </cell>
          <cell r="R2501">
            <v>11116.56</v>
          </cell>
        </row>
        <row r="2502">
          <cell r="C2502">
            <v>15404</v>
          </cell>
          <cell r="R2502">
            <v>15000</v>
          </cell>
        </row>
        <row r="2503">
          <cell r="C2503">
            <v>15405</v>
          </cell>
          <cell r="R2503">
            <v>12960</v>
          </cell>
        </row>
        <row r="2504">
          <cell r="C2504">
            <v>15407</v>
          </cell>
          <cell r="R2504">
            <v>12960</v>
          </cell>
        </row>
        <row r="2505">
          <cell r="C2505">
            <v>15903</v>
          </cell>
          <cell r="R2505">
            <v>18000</v>
          </cell>
        </row>
        <row r="2506">
          <cell r="C2506">
            <v>15905</v>
          </cell>
          <cell r="R2506">
            <v>2000</v>
          </cell>
        </row>
        <row r="2507">
          <cell r="C2507">
            <v>24101</v>
          </cell>
          <cell r="R2507">
            <v>10000</v>
          </cell>
        </row>
        <row r="2508">
          <cell r="C2508">
            <v>24201</v>
          </cell>
          <cell r="R2508">
            <v>10000</v>
          </cell>
        </row>
        <row r="2509">
          <cell r="C2509">
            <v>24907</v>
          </cell>
          <cell r="R2509">
            <v>30000</v>
          </cell>
        </row>
        <row r="2510">
          <cell r="C2510">
            <v>27201</v>
          </cell>
          <cell r="R2510">
            <v>1200</v>
          </cell>
        </row>
        <row r="2511">
          <cell r="C2511">
            <v>29101</v>
          </cell>
          <cell r="R2511">
            <v>4500</v>
          </cell>
        </row>
        <row r="2512">
          <cell r="C2512">
            <v>29601</v>
          </cell>
          <cell r="R2512">
            <v>10000</v>
          </cell>
        </row>
        <row r="2513">
          <cell r="C2513">
            <v>29801</v>
          </cell>
          <cell r="R2513">
            <v>5000</v>
          </cell>
        </row>
        <row r="2514">
          <cell r="C2514">
            <v>31101</v>
          </cell>
          <cell r="R2514">
            <v>81333</v>
          </cell>
        </row>
        <row r="2515">
          <cell r="C2515">
            <v>39801</v>
          </cell>
          <cell r="R2515">
            <v>3705</v>
          </cell>
        </row>
        <row r="2516">
          <cell r="C2516">
            <v>39802</v>
          </cell>
          <cell r="R2516">
            <v>3705</v>
          </cell>
        </row>
        <row r="2517">
          <cell r="C2517">
            <v>39803</v>
          </cell>
          <cell r="R2517">
            <v>24700</v>
          </cell>
        </row>
        <row r="2518">
          <cell r="C2518">
            <v>39804</v>
          </cell>
          <cell r="R2518">
            <v>3705</v>
          </cell>
        </row>
        <row r="2519">
          <cell r="C2519">
            <v>56701</v>
          </cell>
          <cell r="R2519">
            <v>10000</v>
          </cell>
        </row>
        <row r="2520">
          <cell r="C2520">
            <v>11301</v>
          </cell>
          <cell r="R2520">
            <v>333755.64</v>
          </cell>
        </row>
        <row r="2521">
          <cell r="C2521">
            <v>11302</v>
          </cell>
          <cell r="R2521">
            <v>333755.64</v>
          </cell>
        </row>
        <row r="2522">
          <cell r="C2522">
            <v>11303</v>
          </cell>
          <cell r="R2522">
            <v>247800</v>
          </cell>
        </row>
        <row r="2523">
          <cell r="C2523">
            <v>11304</v>
          </cell>
          <cell r="R2523">
            <v>594601.92000000004</v>
          </cell>
        </row>
        <row r="2524">
          <cell r="C2524">
            <v>12201</v>
          </cell>
          <cell r="R2524">
            <v>72506.28</v>
          </cell>
        </row>
        <row r="2525">
          <cell r="C2525">
            <v>13101</v>
          </cell>
          <cell r="R2525">
            <v>16800</v>
          </cell>
        </row>
        <row r="2526">
          <cell r="C2526">
            <v>13201</v>
          </cell>
          <cell r="R2526">
            <v>28571.52</v>
          </cell>
        </row>
        <row r="2527">
          <cell r="C2527">
            <v>13202</v>
          </cell>
          <cell r="R2527">
            <v>16158.96</v>
          </cell>
        </row>
        <row r="2528">
          <cell r="C2528">
            <v>13203</v>
          </cell>
          <cell r="R2528">
            <v>351166.85</v>
          </cell>
        </row>
        <row r="2529">
          <cell r="C2529">
            <v>13401</v>
          </cell>
          <cell r="R2529">
            <v>288207.35999999999</v>
          </cell>
        </row>
        <row r="2530">
          <cell r="C2530">
            <v>14101</v>
          </cell>
          <cell r="R2530">
            <v>32400</v>
          </cell>
        </row>
        <row r="2531">
          <cell r="C2531">
            <v>14102</v>
          </cell>
          <cell r="R2531">
            <v>122400</v>
          </cell>
        </row>
        <row r="2532">
          <cell r="C2532">
            <v>14103</v>
          </cell>
          <cell r="R2532">
            <v>66000</v>
          </cell>
        </row>
        <row r="2533">
          <cell r="C2533">
            <v>15201</v>
          </cell>
          <cell r="R2533">
            <v>15332.52</v>
          </cell>
        </row>
        <row r="2534">
          <cell r="C2534">
            <v>15401</v>
          </cell>
          <cell r="R2534">
            <v>15888.41</v>
          </cell>
        </row>
        <row r="2535">
          <cell r="C2535">
            <v>15403</v>
          </cell>
          <cell r="R2535">
            <v>12000</v>
          </cell>
        </row>
        <row r="2536">
          <cell r="C2536">
            <v>15404</v>
          </cell>
          <cell r="R2536">
            <v>3400</v>
          </cell>
        </row>
        <row r="2537">
          <cell r="C2537">
            <v>15405</v>
          </cell>
          <cell r="R2537">
            <v>12960</v>
          </cell>
        </row>
        <row r="2538">
          <cell r="C2538">
            <v>15407</v>
          </cell>
          <cell r="R2538">
            <v>12960</v>
          </cell>
        </row>
        <row r="2539">
          <cell r="C2539">
            <v>15903</v>
          </cell>
          <cell r="R2539">
            <v>27000</v>
          </cell>
        </row>
        <row r="2540">
          <cell r="C2540">
            <v>15904</v>
          </cell>
          <cell r="R2540">
            <v>20000</v>
          </cell>
        </row>
        <row r="2541">
          <cell r="C2541">
            <v>15905</v>
          </cell>
          <cell r="R2541">
            <v>6000</v>
          </cell>
        </row>
        <row r="2542">
          <cell r="C2542">
            <v>17101</v>
          </cell>
          <cell r="R2542">
            <v>0</v>
          </cell>
        </row>
        <row r="2543">
          <cell r="C2543">
            <v>21101</v>
          </cell>
          <cell r="R2543">
            <v>24000</v>
          </cell>
        </row>
        <row r="2544">
          <cell r="C2544">
            <v>21401</v>
          </cell>
          <cell r="R2544">
            <v>10000</v>
          </cell>
        </row>
        <row r="2545">
          <cell r="C2545">
            <v>21402</v>
          </cell>
          <cell r="R2545">
            <v>12000</v>
          </cell>
        </row>
        <row r="2546">
          <cell r="C2546">
            <v>24301</v>
          </cell>
          <cell r="R2546">
            <v>600</v>
          </cell>
        </row>
        <row r="2547">
          <cell r="C2547">
            <v>24601</v>
          </cell>
          <cell r="R2547">
            <v>1600</v>
          </cell>
        </row>
        <row r="2548">
          <cell r="C2548">
            <v>24907</v>
          </cell>
          <cell r="R2548">
            <v>11000</v>
          </cell>
        </row>
        <row r="2549">
          <cell r="C2549">
            <v>26101</v>
          </cell>
          <cell r="R2549">
            <v>94450.05</v>
          </cell>
        </row>
        <row r="2550">
          <cell r="C2550">
            <v>27101</v>
          </cell>
          <cell r="R2550">
            <v>20000</v>
          </cell>
        </row>
        <row r="2551">
          <cell r="C2551">
            <v>27201</v>
          </cell>
          <cell r="R2551">
            <v>9000</v>
          </cell>
        </row>
        <row r="2552">
          <cell r="C2552">
            <v>29201</v>
          </cell>
          <cell r="R2552">
            <v>1000</v>
          </cell>
        </row>
        <row r="2553">
          <cell r="C2553">
            <v>29401</v>
          </cell>
          <cell r="R2553">
            <v>1500</v>
          </cell>
        </row>
        <row r="2554">
          <cell r="C2554">
            <v>29601</v>
          </cell>
          <cell r="R2554">
            <v>45400</v>
          </cell>
        </row>
        <row r="2555">
          <cell r="C2555">
            <v>29602</v>
          </cell>
          <cell r="R2555">
            <v>21000</v>
          </cell>
        </row>
        <row r="2556">
          <cell r="C2556">
            <v>31101</v>
          </cell>
          <cell r="R2556">
            <v>7186</v>
          </cell>
        </row>
        <row r="2557">
          <cell r="C2557">
            <v>31401</v>
          </cell>
          <cell r="R2557">
            <v>19911.96</v>
          </cell>
        </row>
        <row r="2558">
          <cell r="C2558">
            <v>31701</v>
          </cell>
          <cell r="R2558">
            <v>145687.32</v>
          </cell>
        </row>
        <row r="2559">
          <cell r="C2559">
            <v>37204</v>
          </cell>
          <cell r="R2559">
            <v>1800</v>
          </cell>
        </row>
        <row r="2560">
          <cell r="C2560">
            <v>37502</v>
          </cell>
          <cell r="R2560">
            <v>1800</v>
          </cell>
        </row>
        <row r="2561">
          <cell r="C2561">
            <v>39801</v>
          </cell>
          <cell r="R2561">
            <v>7370</v>
          </cell>
        </row>
        <row r="2562">
          <cell r="C2562">
            <v>39802</v>
          </cell>
          <cell r="R2562">
            <v>7370</v>
          </cell>
        </row>
        <row r="2563">
          <cell r="C2563">
            <v>39803</v>
          </cell>
          <cell r="R2563">
            <v>49100</v>
          </cell>
        </row>
        <row r="2564">
          <cell r="C2564">
            <v>39804</v>
          </cell>
          <cell r="R2564">
            <v>7370</v>
          </cell>
        </row>
        <row r="2565">
          <cell r="C2565">
            <v>51101</v>
          </cell>
          <cell r="R2565">
            <v>12900</v>
          </cell>
        </row>
        <row r="2566">
          <cell r="C2566">
            <v>51501</v>
          </cell>
          <cell r="R2566">
            <v>25000</v>
          </cell>
        </row>
        <row r="2567">
          <cell r="C2567">
            <v>54101</v>
          </cell>
          <cell r="R2567">
            <v>500000</v>
          </cell>
        </row>
        <row r="2568">
          <cell r="C2568">
            <v>56401</v>
          </cell>
          <cell r="R2568">
            <v>60000</v>
          </cell>
        </row>
        <row r="2569">
          <cell r="C2569">
            <v>11303</v>
          </cell>
          <cell r="R2569">
            <v>206500.32</v>
          </cell>
        </row>
        <row r="2570">
          <cell r="C2570">
            <v>13201</v>
          </cell>
          <cell r="R2570">
            <v>3728.52</v>
          </cell>
        </row>
        <row r="2571">
          <cell r="C2571">
            <v>13203</v>
          </cell>
          <cell r="R2571">
            <v>56305.19</v>
          </cell>
        </row>
        <row r="2572">
          <cell r="C2572">
            <v>13401</v>
          </cell>
          <cell r="R2572">
            <v>162042.72</v>
          </cell>
        </row>
        <row r="2573">
          <cell r="C2573">
            <v>14103</v>
          </cell>
          <cell r="R2573">
            <v>24000</v>
          </cell>
        </row>
        <row r="2574">
          <cell r="C2574">
            <v>15201</v>
          </cell>
          <cell r="R2574">
            <v>1703.64</v>
          </cell>
        </row>
        <row r="2575">
          <cell r="C2575">
            <v>15403</v>
          </cell>
          <cell r="R2575">
            <v>10000</v>
          </cell>
        </row>
        <row r="2576">
          <cell r="C2576">
            <v>15903</v>
          </cell>
          <cell r="R2576">
            <v>3000</v>
          </cell>
        </row>
        <row r="2577">
          <cell r="C2577">
            <v>15904</v>
          </cell>
          <cell r="R2577">
            <v>5000</v>
          </cell>
        </row>
        <row r="2578">
          <cell r="C2578">
            <v>39801</v>
          </cell>
          <cell r="R2578">
            <v>1395</v>
          </cell>
        </row>
        <row r="2579">
          <cell r="C2579">
            <v>39802</v>
          </cell>
          <cell r="R2579">
            <v>1395</v>
          </cell>
        </row>
        <row r="2580">
          <cell r="C2580">
            <v>39803</v>
          </cell>
          <cell r="R2580">
            <v>9200</v>
          </cell>
        </row>
        <row r="2581">
          <cell r="C2581">
            <v>39804</v>
          </cell>
          <cell r="R2581">
            <v>1395</v>
          </cell>
        </row>
        <row r="2582">
          <cell r="C2582">
            <v>11301</v>
          </cell>
          <cell r="R2582">
            <v>848770.8</v>
          </cell>
        </row>
        <row r="2583">
          <cell r="C2583">
            <v>11302</v>
          </cell>
          <cell r="R2583">
            <v>848770.8</v>
          </cell>
        </row>
        <row r="2584">
          <cell r="C2584">
            <v>11304</v>
          </cell>
          <cell r="R2584">
            <v>773038.8</v>
          </cell>
        </row>
        <row r="2585">
          <cell r="C2585">
            <v>12201</v>
          </cell>
          <cell r="R2585">
            <v>117834.96</v>
          </cell>
        </row>
        <row r="2586">
          <cell r="C2586">
            <v>13101</v>
          </cell>
          <cell r="R2586">
            <v>50400</v>
          </cell>
        </row>
        <row r="2587">
          <cell r="C2587">
            <v>13201</v>
          </cell>
          <cell r="R2587">
            <v>46735.31</v>
          </cell>
        </row>
        <row r="2588">
          <cell r="C2588">
            <v>13202</v>
          </cell>
          <cell r="R2588">
            <v>22769.759999999998</v>
          </cell>
        </row>
        <row r="2589">
          <cell r="C2589">
            <v>13203</v>
          </cell>
          <cell r="R2589">
            <v>586622.28</v>
          </cell>
        </row>
        <row r="2590">
          <cell r="C2590">
            <v>13401</v>
          </cell>
          <cell r="R2590">
            <v>13186.08</v>
          </cell>
        </row>
        <row r="2591">
          <cell r="C2591">
            <v>14101</v>
          </cell>
          <cell r="R2591">
            <v>79200</v>
          </cell>
        </row>
        <row r="2592">
          <cell r="C2592">
            <v>14102</v>
          </cell>
          <cell r="R2592">
            <v>307200</v>
          </cell>
        </row>
        <row r="2593">
          <cell r="C2593">
            <v>14103</v>
          </cell>
          <cell r="R2593">
            <v>72000</v>
          </cell>
        </row>
        <row r="2594">
          <cell r="C2594">
            <v>15201</v>
          </cell>
          <cell r="R2594">
            <v>27257.279999999999</v>
          </cell>
        </row>
        <row r="2595">
          <cell r="C2595">
            <v>15401</v>
          </cell>
          <cell r="R2595">
            <v>41429.79</v>
          </cell>
        </row>
        <row r="2596">
          <cell r="C2596">
            <v>15404</v>
          </cell>
          <cell r="R2596">
            <v>70000</v>
          </cell>
        </row>
        <row r="2597">
          <cell r="C2597">
            <v>15405</v>
          </cell>
          <cell r="R2597">
            <v>34560</v>
          </cell>
        </row>
        <row r="2598">
          <cell r="C2598">
            <v>15407</v>
          </cell>
          <cell r="R2598">
            <v>38880</v>
          </cell>
        </row>
        <row r="2599">
          <cell r="C2599">
            <v>15903</v>
          </cell>
          <cell r="R2599">
            <v>48000</v>
          </cell>
        </row>
        <row r="2600">
          <cell r="C2600">
            <v>15904</v>
          </cell>
          <cell r="R2600">
            <v>55000</v>
          </cell>
        </row>
        <row r="2601">
          <cell r="C2601">
            <v>15906</v>
          </cell>
          <cell r="R2601">
            <v>1400</v>
          </cell>
        </row>
        <row r="2602">
          <cell r="C2602">
            <v>21101</v>
          </cell>
          <cell r="R2602">
            <v>14000</v>
          </cell>
        </row>
        <row r="2603">
          <cell r="C2603">
            <v>21401</v>
          </cell>
          <cell r="R2603">
            <v>3500</v>
          </cell>
        </row>
        <row r="2604">
          <cell r="C2604">
            <v>21402</v>
          </cell>
          <cell r="R2604">
            <v>7000</v>
          </cell>
        </row>
        <row r="2605">
          <cell r="C2605">
            <v>24601</v>
          </cell>
          <cell r="R2605">
            <v>1750</v>
          </cell>
        </row>
        <row r="2606">
          <cell r="C2606">
            <v>29401</v>
          </cell>
          <cell r="R2606">
            <v>1000</v>
          </cell>
        </row>
        <row r="2607">
          <cell r="C2607">
            <v>31401</v>
          </cell>
          <cell r="R2607">
            <v>26954</v>
          </cell>
        </row>
        <row r="2608">
          <cell r="C2608">
            <v>39801</v>
          </cell>
          <cell r="R2608">
            <v>11100</v>
          </cell>
        </row>
        <row r="2609">
          <cell r="C2609">
            <v>39802</v>
          </cell>
          <cell r="R2609">
            <v>11100</v>
          </cell>
        </row>
        <row r="2610">
          <cell r="C2610">
            <v>39803</v>
          </cell>
          <cell r="R2610">
            <v>74000</v>
          </cell>
        </row>
        <row r="2611">
          <cell r="C2611">
            <v>39804</v>
          </cell>
          <cell r="R2611">
            <v>11100</v>
          </cell>
        </row>
        <row r="2612">
          <cell r="C2612">
            <v>51101</v>
          </cell>
          <cell r="R2612">
            <v>6500</v>
          </cell>
        </row>
        <row r="2613">
          <cell r="C2613">
            <v>51501</v>
          </cell>
          <cell r="R2613">
            <v>14500</v>
          </cell>
        </row>
        <row r="2614">
          <cell r="C2614">
            <v>11303</v>
          </cell>
          <cell r="R2614">
            <v>173755.32</v>
          </cell>
        </row>
        <row r="2615">
          <cell r="C2615">
            <v>13201</v>
          </cell>
          <cell r="R2615">
            <v>3137.25</v>
          </cell>
        </row>
        <row r="2616">
          <cell r="C2616">
            <v>13203</v>
          </cell>
          <cell r="R2616">
            <v>38395.51</v>
          </cell>
        </row>
        <row r="2617">
          <cell r="C2617">
            <v>13401</v>
          </cell>
          <cell r="R2617">
            <v>77560.800000000003</v>
          </cell>
        </row>
        <row r="2618">
          <cell r="C2618">
            <v>14103</v>
          </cell>
          <cell r="R2618">
            <v>36000</v>
          </cell>
        </row>
        <row r="2619">
          <cell r="C2619">
            <v>15201</v>
          </cell>
          <cell r="R2619">
            <v>1703.64</v>
          </cell>
        </row>
        <row r="2620">
          <cell r="C2620">
            <v>15403</v>
          </cell>
          <cell r="R2620">
            <v>7000</v>
          </cell>
        </row>
        <row r="2621">
          <cell r="C2621">
            <v>15903</v>
          </cell>
          <cell r="R2621">
            <v>3000</v>
          </cell>
        </row>
        <row r="2622">
          <cell r="C2622">
            <v>39801</v>
          </cell>
          <cell r="R2622">
            <v>970</v>
          </cell>
        </row>
        <row r="2623">
          <cell r="C2623">
            <v>39802</v>
          </cell>
          <cell r="R2623">
            <v>970</v>
          </cell>
        </row>
        <row r="2624">
          <cell r="C2624">
            <v>39803</v>
          </cell>
          <cell r="R2624">
            <v>6100</v>
          </cell>
        </row>
        <row r="2625">
          <cell r="C2625">
            <v>39804</v>
          </cell>
          <cell r="R2625">
            <v>970</v>
          </cell>
        </row>
        <row r="2626">
          <cell r="C2626">
            <v>11303</v>
          </cell>
          <cell r="R2626">
            <v>0</v>
          </cell>
        </row>
        <row r="2627">
          <cell r="C2627">
            <v>11304</v>
          </cell>
          <cell r="R2627">
            <v>414131.28</v>
          </cell>
        </row>
        <row r="2628">
          <cell r="C2628">
            <v>13201</v>
          </cell>
          <cell r="R2628">
            <v>7477.37</v>
          </cell>
        </row>
        <row r="2629">
          <cell r="C2629">
            <v>13203</v>
          </cell>
          <cell r="R2629">
            <v>69021.89</v>
          </cell>
        </row>
        <row r="2630">
          <cell r="C2630">
            <v>13401</v>
          </cell>
          <cell r="R2630">
            <v>0</v>
          </cell>
        </row>
        <row r="2631">
          <cell r="C2631">
            <v>14103</v>
          </cell>
          <cell r="R2631">
            <v>42000</v>
          </cell>
        </row>
        <row r="2632">
          <cell r="C2632">
            <v>15201</v>
          </cell>
          <cell r="R2632">
            <v>6814.56</v>
          </cell>
        </row>
        <row r="2633">
          <cell r="C2633">
            <v>15404</v>
          </cell>
          <cell r="R2633">
            <v>2000</v>
          </cell>
        </row>
        <row r="2634">
          <cell r="C2634">
            <v>15903</v>
          </cell>
          <cell r="R2634">
            <v>12000</v>
          </cell>
        </row>
        <row r="2635">
          <cell r="C2635">
            <v>15905</v>
          </cell>
          <cell r="R2635">
            <v>2000</v>
          </cell>
        </row>
        <row r="2636">
          <cell r="C2636">
            <v>39801</v>
          </cell>
          <cell r="R2636">
            <v>1630</v>
          </cell>
        </row>
        <row r="2637">
          <cell r="C2637">
            <v>39802</v>
          </cell>
          <cell r="R2637">
            <v>1630</v>
          </cell>
        </row>
        <row r="2638">
          <cell r="C2638">
            <v>39803</v>
          </cell>
          <cell r="R2638">
            <v>10800</v>
          </cell>
        </row>
        <row r="2639">
          <cell r="C2639">
            <v>39804</v>
          </cell>
          <cell r="R2639">
            <v>1630</v>
          </cell>
        </row>
        <row r="2640">
          <cell r="C2640">
            <v>11301</v>
          </cell>
          <cell r="R2640">
            <v>193951.08</v>
          </cell>
        </row>
        <row r="2641">
          <cell r="C2641">
            <v>11302</v>
          </cell>
          <cell r="R2641">
            <v>193951.08</v>
          </cell>
        </row>
        <row r="2642">
          <cell r="C2642">
            <v>11303</v>
          </cell>
          <cell r="R2642">
            <v>173755.32</v>
          </cell>
        </row>
        <row r="2643">
          <cell r="C2643">
            <v>11304</v>
          </cell>
          <cell r="R2643">
            <v>546280.07999999996</v>
          </cell>
        </row>
        <row r="2644">
          <cell r="C2644">
            <v>12201</v>
          </cell>
          <cell r="R2644">
            <v>87006.84</v>
          </cell>
        </row>
        <row r="2645">
          <cell r="C2645">
            <v>13101</v>
          </cell>
          <cell r="R2645">
            <v>4800</v>
          </cell>
        </row>
        <row r="2646">
          <cell r="C2646">
            <v>13201</v>
          </cell>
          <cell r="R2646">
            <v>21575.4</v>
          </cell>
        </row>
        <row r="2647">
          <cell r="C2647">
            <v>13203</v>
          </cell>
          <cell r="R2647">
            <v>239055.85</v>
          </cell>
        </row>
        <row r="2648">
          <cell r="C2648">
            <v>13401</v>
          </cell>
          <cell r="R2648">
            <v>120840.48</v>
          </cell>
        </row>
        <row r="2649">
          <cell r="C2649">
            <v>14101</v>
          </cell>
          <cell r="R2649">
            <v>19200</v>
          </cell>
        </row>
        <row r="2650">
          <cell r="C2650">
            <v>14102</v>
          </cell>
          <cell r="R2650">
            <v>72000</v>
          </cell>
        </row>
        <row r="2651">
          <cell r="C2651">
            <v>14103</v>
          </cell>
          <cell r="R2651">
            <v>72000</v>
          </cell>
        </row>
        <row r="2652">
          <cell r="C2652">
            <v>15201</v>
          </cell>
          <cell r="R2652">
            <v>13628.88</v>
          </cell>
        </row>
        <row r="2653">
          <cell r="C2653">
            <v>15401</v>
          </cell>
          <cell r="R2653">
            <v>9655.9599999999991</v>
          </cell>
        </row>
        <row r="2654">
          <cell r="C2654">
            <v>15403</v>
          </cell>
          <cell r="R2654">
            <v>7000</v>
          </cell>
        </row>
        <row r="2655">
          <cell r="C2655">
            <v>15404</v>
          </cell>
          <cell r="R2655">
            <v>13000</v>
          </cell>
        </row>
        <row r="2656">
          <cell r="C2656">
            <v>15405</v>
          </cell>
          <cell r="R2656">
            <v>8640</v>
          </cell>
        </row>
        <row r="2657">
          <cell r="C2657">
            <v>15406</v>
          </cell>
          <cell r="R2657">
            <v>8400</v>
          </cell>
        </row>
        <row r="2658">
          <cell r="C2658">
            <v>15407</v>
          </cell>
          <cell r="R2658">
            <v>8640</v>
          </cell>
        </row>
        <row r="2659">
          <cell r="C2659">
            <v>15903</v>
          </cell>
          <cell r="R2659">
            <v>24000</v>
          </cell>
        </row>
        <row r="2660">
          <cell r="C2660">
            <v>15904</v>
          </cell>
          <cell r="R2660">
            <v>10000</v>
          </cell>
        </row>
        <row r="2661">
          <cell r="C2661">
            <v>15905</v>
          </cell>
          <cell r="R2661">
            <v>2000</v>
          </cell>
        </row>
        <row r="2662">
          <cell r="C2662">
            <v>15906</v>
          </cell>
          <cell r="R2662">
            <v>700</v>
          </cell>
        </row>
        <row r="2663">
          <cell r="C2663">
            <v>21101</v>
          </cell>
          <cell r="R2663">
            <v>18000</v>
          </cell>
        </row>
        <row r="2664">
          <cell r="C2664">
            <v>21401</v>
          </cell>
          <cell r="R2664">
            <v>4000</v>
          </cell>
        </row>
        <row r="2665">
          <cell r="C2665">
            <v>21402</v>
          </cell>
          <cell r="R2665">
            <v>6000</v>
          </cell>
        </row>
        <row r="2666">
          <cell r="C2666">
            <v>24601</v>
          </cell>
          <cell r="R2666">
            <v>9600</v>
          </cell>
        </row>
        <row r="2667">
          <cell r="C2667">
            <v>29401</v>
          </cell>
          <cell r="R2667">
            <v>2000</v>
          </cell>
        </row>
        <row r="2668">
          <cell r="C2668">
            <v>29602</v>
          </cell>
          <cell r="R2668">
            <v>1800</v>
          </cell>
        </row>
        <row r="2669">
          <cell r="C2669">
            <v>31101</v>
          </cell>
          <cell r="R2669">
            <v>7183</v>
          </cell>
        </row>
        <row r="2670">
          <cell r="C2670">
            <v>31401</v>
          </cell>
          <cell r="R2670">
            <v>5232</v>
          </cell>
        </row>
        <row r="2671">
          <cell r="C2671">
            <v>33601</v>
          </cell>
          <cell r="R2671">
            <v>2400</v>
          </cell>
        </row>
        <row r="2672">
          <cell r="C2672">
            <v>39801</v>
          </cell>
          <cell r="R2672">
            <v>5315</v>
          </cell>
        </row>
        <row r="2673">
          <cell r="C2673">
            <v>39802</v>
          </cell>
          <cell r="R2673">
            <v>5315</v>
          </cell>
        </row>
        <row r="2674">
          <cell r="C2674">
            <v>39803</v>
          </cell>
          <cell r="R2674">
            <v>35400</v>
          </cell>
        </row>
        <row r="2675">
          <cell r="C2675">
            <v>39804</v>
          </cell>
          <cell r="R2675">
            <v>5315</v>
          </cell>
        </row>
        <row r="2676">
          <cell r="C2676">
            <v>39902</v>
          </cell>
          <cell r="R2676">
            <v>380000</v>
          </cell>
        </row>
        <row r="2677">
          <cell r="C2677">
            <v>51101</v>
          </cell>
          <cell r="R2677">
            <v>18000</v>
          </cell>
        </row>
        <row r="2678">
          <cell r="C2678">
            <v>51501</v>
          </cell>
          <cell r="R2678">
            <v>7900</v>
          </cell>
        </row>
        <row r="2679">
          <cell r="C2679">
            <v>56401</v>
          </cell>
          <cell r="R2679">
            <v>12000</v>
          </cell>
        </row>
        <row r="2680">
          <cell r="C2680">
            <v>11301</v>
          </cell>
          <cell r="R2680">
            <v>204889.68</v>
          </cell>
        </row>
        <row r="2681">
          <cell r="C2681">
            <v>11302</v>
          </cell>
          <cell r="R2681">
            <v>204889.68</v>
          </cell>
        </row>
        <row r="2682">
          <cell r="C2682">
            <v>11304</v>
          </cell>
          <cell r="R2682">
            <v>886264.08</v>
          </cell>
        </row>
        <row r="2683">
          <cell r="C2683">
            <v>12201</v>
          </cell>
          <cell r="R2683">
            <v>347349.6</v>
          </cell>
        </row>
        <row r="2684">
          <cell r="C2684">
            <v>13101</v>
          </cell>
          <cell r="R2684">
            <v>12000</v>
          </cell>
        </row>
        <row r="2685">
          <cell r="C2685">
            <v>13201</v>
          </cell>
          <cell r="R2685">
            <v>29672.400000000001</v>
          </cell>
        </row>
        <row r="2686">
          <cell r="C2686">
            <v>13202</v>
          </cell>
          <cell r="R2686">
            <v>1242.48</v>
          </cell>
        </row>
        <row r="2687">
          <cell r="C2687">
            <v>13203</v>
          </cell>
          <cell r="R2687">
            <v>284792.68</v>
          </cell>
        </row>
        <row r="2688">
          <cell r="C2688">
            <v>13401</v>
          </cell>
          <cell r="R2688">
            <v>187535.28</v>
          </cell>
        </row>
        <row r="2689">
          <cell r="C2689">
            <v>14101</v>
          </cell>
          <cell r="R2689">
            <v>20400</v>
          </cell>
        </row>
        <row r="2690">
          <cell r="C2690">
            <v>14102</v>
          </cell>
          <cell r="R2690">
            <v>75600</v>
          </cell>
        </row>
        <row r="2691">
          <cell r="C2691">
            <v>14103</v>
          </cell>
          <cell r="R2691">
            <v>156000</v>
          </cell>
        </row>
        <row r="2692">
          <cell r="C2692">
            <v>15201</v>
          </cell>
          <cell r="R2692">
            <v>25554.240000000002</v>
          </cell>
        </row>
        <row r="2693">
          <cell r="C2693">
            <v>15401</v>
          </cell>
          <cell r="R2693">
            <v>9683.67</v>
          </cell>
        </row>
        <row r="2694">
          <cell r="C2694">
            <v>15404</v>
          </cell>
          <cell r="R2694">
            <v>20000</v>
          </cell>
        </row>
        <row r="2695">
          <cell r="C2695">
            <v>15405</v>
          </cell>
          <cell r="R2695">
            <v>12960</v>
          </cell>
        </row>
        <row r="2696">
          <cell r="C2696">
            <v>15407</v>
          </cell>
          <cell r="R2696">
            <v>12960</v>
          </cell>
        </row>
        <row r="2697">
          <cell r="C2697">
            <v>15903</v>
          </cell>
          <cell r="R2697">
            <v>45000</v>
          </cell>
        </row>
        <row r="2698">
          <cell r="C2698">
            <v>15904</v>
          </cell>
          <cell r="R2698">
            <v>10000</v>
          </cell>
        </row>
        <row r="2699">
          <cell r="C2699">
            <v>15905</v>
          </cell>
          <cell r="R2699">
            <v>18000</v>
          </cell>
        </row>
        <row r="2700">
          <cell r="C2700">
            <v>15906</v>
          </cell>
          <cell r="R2700">
            <v>700</v>
          </cell>
        </row>
        <row r="2701">
          <cell r="C2701">
            <v>21101</v>
          </cell>
          <cell r="R2701">
            <v>10800</v>
          </cell>
        </row>
        <row r="2702">
          <cell r="C2702">
            <v>21401</v>
          </cell>
          <cell r="R2702">
            <v>2500</v>
          </cell>
        </row>
        <row r="2703">
          <cell r="C2703">
            <v>21402</v>
          </cell>
          <cell r="R2703">
            <v>6000</v>
          </cell>
        </row>
        <row r="2704">
          <cell r="C2704">
            <v>24601</v>
          </cell>
          <cell r="R2704">
            <v>6000</v>
          </cell>
        </row>
        <row r="2705">
          <cell r="C2705">
            <v>24907</v>
          </cell>
          <cell r="R2705">
            <v>7800</v>
          </cell>
        </row>
        <row r="2706">
          <cell r="C2706">
            <v>25601</v>
          </cell>
          <cell r="R2706">
            <v>35000</v>
          </cell>
        </row>
        <row r="2707">
          <cell r="C2707">
            <v>26101</v>
          </cell>
          <cell r="R2707">
            <v>1366972.7</v>
          </cell>
        </row>
        <row r="2708">
          <cell r="C2708">
            <v>26102</v>
          </cell>
          <cell r="R2708">
            <v>3600</v>
          </cell>
        </row>
        <row r="2709">
          <cell r="C2709">
            <v>27201</v>
          </cell>
          <cell r="R2709">
            <v>9000</v>
          </cell>
        </row>
        <row r="2710">
          <cell r="C2710">
            <v>29101</v>
          </cell>
          <cell r="R2710">
            <v>6000</v>
          </cell>
        </row>
        <row r="2711">
          <cell r="C2711">
            <v>29401</v>
          </cell>
          <cell r="R2711">
            <v>500</v>
          </cell>
        </row>
        <row r="2712">
          <cell r="C2712">
            <v>29601</v>
          </cell>
          <cell r="R2712">
            <v>44600</v>
          </cell>
        </row>
        <row r="2713">
          <cell r="C2713">
            <v>29602</v>
          </cell>
          <cell r="R2713">
            <v>67200</v>
          </cell>
        </row>
        <row r="2714">
          <cell r="C2714">
            <v>29801</v>
          </cell>
          <cell r="R2714">
            <v>5000</v>
          </cell>
        </row>
        <row r="2715">
          <cell r="C2715">
            <v>31401</v>
          </cell>
          <cell r="R2715">
            <v>11820</v>
          </cell>
        </row>
        <row r="2716">
          <cell r="C2716">
            <v>32602</v>
          </cell>
          <cell r="R2716">
            <v>250000</v>
          </cell>
        </row>
        <row r="2717">
          <cell r="C2717">
            <v>33601</v>
          </cell>
          <cell r="R2717">
            <v>1800</v>
          </cell>
        </row>
        <row r="2718">
          <cell r="C2718">
            <v>35501</v>
          </cell>
          <cell r="R2718">
            <v>102000</v>
          </cell>
        </row>
        <row r="2719">
          <cell r="C2719">
            <v>37202</v>
          </cell>
          <cell r="R2719">
            <v>4000</v>
          </cell>
        </row>
        <row r="2720">
          <cell r="C2720">
            <v>37203</v>
          </cell>
          <cell r="R2720">
            <v>4000</v>
          </cell>
        </row>
        <row r="2721">
          <cell r="C2721">
            <v>37204</v>
          </cell>
          <cell r="R2721">
            <v>4000</v>
          </cell>
        </row>
        <row r="2722">
          <cell r="C2722">
            <v>37502</v>
          </cell>
          <cell r="R2722">
            <v>4200</v>
          </cell>
        </row>
        <row r="2723">
          <cell r="C2723">
            <v>39801</v>
          </cell>
          <cell r="R2723">
            <v>7400</v>
          </cell>
        </row>
        <row r="2724">
          <cell r="C2724">
            <v>39802</v>
          </cell>
          <cell r="R2724">
            <v>7400</v>
          </cell>
        </row>
        <row r="2725">
          <cell r="C2725">
            <v>39803</v>
          </cell>
          <cell r="R2725">
            <v>49400</v>
          </cell>
        </row>
        <row r="2726">
          <cell r="C2726">
            <v>39804</v>
          </cell>
          <cell r="R2726">
            <v>7400</v>
          </cell>
        </row>
        <row r="2727">
          <cell r="C2727">
            <v>39903</v>
          </cell>
          <cell r="R2727">
            <v>240000</v>
          </cell>
        </row>
        <row r="2728">
          <cell r="C2728">
            <v>56401</v>
          </cell>
          <cell r="R2728">
            <v>12000</v>
          </cell>
        </row>
        <row r="2729">
          <cell r="C2729">
            <v>11301</v>
          </cell>
          <cell r="R2729">
            <v>191217.48</v>
          </cell>
        </row>
        <row r="2730">
          <cell r="C2730">
            <v>11302</v>
          </cell>
          <cell r="R2730">
            <v>191217.48</v>
          </cell>
        </row>
        <row r="2731">
          <cell r="C2731">
            <v>11303</v>
          </cell>
          <cell r="R2731">
            <v>206500.32</v>
          </cell>
        </row>
        <row r="2732">
          <cell r="C2732">
            <v>11304</v>
          </cell>
          <cell r="R2732">
            <v>1098683.76</v>
          </cell>
        </row>
        <row r="2733">
          <cell r="C2733">
            <v>12201</v>
          </cell>
          <cell r="R2733">
            <v>186669.48</v>
          </cell>
        </row>
        <row r="2734">
          <cell r="C2734">
            <v>13101</v>
          </cell>
          <cell r="R2734">
            <v>7200</v>
          </cell>
        </row>
        <row r="2735">
          <cell r="C2735">
            <v>13201</v>
          </cell>
          <cell r="R2735">
            <v>33841.32</v>
          </cell>
        </row>
        <row r="2736">
          <cell r="C2736">
            <v>13203</v>
          </cell>
          <cell r="R2736">
            <v>355895.28</v>
          </cell>
        </row>
        <row r="2737">
          <cell r="C2737">
            <v>13401</v>
          </cell>
          <cell r="R2737">
            <v>174665.04</v>
          </cell>
        </row>
        <row r="2738">
          <cell r="C2738">
            <v>14101</v>
          </cell>
          <cell r="R2738">
            <v>20400</v>
          </cell>
        </row>
        <row r="2739">
          <cell r="C2739">
            <v>14102</v>
          </cell>
          <cell r="R2739">
            <v>72000</v>
          </cell>
        </row>
        <row r="2740">
          <cell r="C2740">
            <v>14103</v>
          </cell>
          <cell r="R2740">
            <v>54000</v>
          </cell>
        </row>
        <row r="2741">
          <cell r="C2741">
            <v>15201</v>
          </cell>
          <cell r="R2741">
            <v>18739.8</v>
          </cell>
        </row>
        <row r="2742">
          <cell r="C2742">
            <v>15401</v>
          </cell>
          <cell r="R2742">
            <v>9240</v>
          </cell>
        </row>
        <row r="2743">
          <cell r="C2743">
            <v>15403</v>
          </cell>
          <cell r="R2743">
            <v>10000</v>
          </cell>
        </row>
        <row r="2744">
          <cell r="C2744">
            <v>15404</v>
          </cell>
          <cell r="R2744">
            <v>20000</v>
          </cell>
        </row>
        <row r="2745">
          <cell r="C2745">
            <v>15405</v>
          </cell>
          <cell r="R2745">
            <v>8640</v>
          </cell>
        </row>
        <row r="2746">
          <cell r="C2746">
            <v>15407</v>
          </cell>
          <cell r="R2746">
            <v>8640</v>
          </cell>
        </row>
        <row r="2747">
          <cell r="C2747">
            <v>15903</v>
          </cell>
          <cell r="R2747">
            <v>33000</v>
          </cell>
        </row>
        <row r="2748">
          <cell r="C2748">
            <v>15904</v>
          </cell>
          <cell r="R2748">
            <v>5000</v>
          </cell>
        </row>
        <row r="2749">
          <cell r="C2749">
            <v>15905</v>
          </cell>
          <cell r="R2749">
            <v>6000</v>
          </cell>
        </row>
        <row r="2750">
          <cell r="C2750">
            <v>21101</v>
          </cell>
          <cell r="R2750">
            <v>65000</v>
          </cell>
        </row>
        <row r="2751">
          <cell r="C2751">
            <v>21102</v>
          </cell>
          <cell r="R2751">
            <v>24000</v>
          </cell>
        </row>
        <row r="2752">
          <cell r="C2752">
            <v>21201</v>
          </cell>
          <cell r="R2752">
            <v>12000</v>
          </cell>
        </row>
        <row r="2753">
          <cell r="C2753">
            <v>21401</v>
          </cell>
          <cell r="R2753">
            <v>35000</v>
          </cell>
        </row>
        <row r="2754">
          <cell r="C2754">
            <v>21402</v>
          </cell>
          <cell r="R2754">
            <v>10000</v>
          </cell>
        </row>
        <row r="2755">
          <cell r="C2755">
            <v>26101</v>
          </cell>
          <cell r="R2755">
            <v>90750</v>
          </cell>
        </row>
        <row r="2756">
          <cell r="C2756">
            <v>27101</v>
          </cell>
          <cell r="R2756">
            <v>7000</v>
          </cell>
        </row>
        <row r="2757">
          <cell r="C2757">
            <v>29401</v>
          </cell>
          <cell r="R2757">
            <v>8000</v>
          </cell>
        </row>
        <row r="2758">
          <cell r="C2758">
            <v>29602</v>
          </cell>
          <cell r="R2758">
            <v>5000</v>
          </cell>
        </row>
        <row r="2759">
          <cell r="C2759">
            <v>31101</v>
          </cell>
          <cell r="R2759">
            <v>7061</v>
          </cell>
        </row>
        <row r="2760">
          <cell r="C2760">
            <v>31801</v>
          </cell>
          <cell r="R2760">
            <v>12000</v>
          </cell>
        </row>
        <row r="2761">
          <cell r="C2761">
            <v>33101</v>
          </cell>
          <cell r="R2761">
            <v>144000</v>
          </cell>
        </row>
        <row r="2762">
          <cell r="C2762">
            <v>33103</v>
          </cell>
          <cell r="R2762">
            <v>120000</v>
          </cell>
        </row>
        <row r="2763">
          <cell r="C2763">
            <v>33601</v>
          </cell>
          <cell r="R2763">
            <v>21000</v>
          </cell>
        </row>
        <row r="2764">
          <cell r="C2764">
            <v>37101</v>
          </cell>
          <cell r="R2764">
            <v>20000</v>
          </cell>
        </row>
        <row r="2765">
          <cell r="C2765">
            <v>37201</v>
          </cell>
          <cell r="R2765">
            <v>24000</v>
          </cell>
        </row>
        <row r="2766">
          <cell r="C2766">
            <v>37202</v>
          </cell>
          <cell r="R2766">
            <v>30000</v>
          </cell>
        </row>
        <row r="2767">
          <cell r="C2767">
            <v>37203</v>
          </cell>
          <cell r="R2767">
            <v>24000</v>
          </cell>
        </row>
        <row r="2768">
          <cell r="C2768">
            <v>37204</v>
          </cell>
          <cell r="R2768">
            <v>42000</v>
          </cell>
        </row>
        <row r="2769">
          <cell r="C2769">
            <v>37501</v>
          </cell>
          <cell r="R2769">
            <v>60000</v>
          </cell>
        </row>
        <row r="2770">
          <cell r="C2770">
            <v>37502</v>
          </cell>
          <cell r="R2770">
            <v>47000</v>
          </cell>
        </row>
        <row r="2771">
          <cell r="C2771">
            <v>37503</v>
          </cell>
          <cell r="R2771">
            <v>14000</v>
          </cell>
        </row>
        <row r="2772">
          <cell r="C2772">
            <v>37901</v>
          </cell>
          <cell r="R2772">
            <v>6000</v>
          </cell>
        </row>
        <row r="2773">
          <cell r="C2773">
            <v>39401</v>
          </cell>
          <cell r="R2773">
            <v>25084669.829999998</v>
          </cell>
        </row>
        <row r="2774">
          <cell r="C2774">
            <v>39501</v>
          </cell>
          <cell r="R2774">
            <v>5000</v>
          </cell>
        </row>
        <row r="2775">
          <cell r="C2775">
            <v>39502</v>
          </cell>
          <cell r="R2775">
            <v>20000</v>
          </cell>
        </row>
        <row r="2776">
          <cell r="C2776">
            <v>39601</v>
          </cell>
          <cell r="R2776">
            <v>50000</v>
          </cell>
        </row>
        <row r="2777">
          <cell r="C2777">
            <v>39801</v>
          </cell>
          <cell r="R2777">
            <v>8355</v>
          </cell>
        </row>
        <row r="2778">
          <cell r="C2778">
            <v>39802</v>
          </cell>
          <cell r="R2778">
            <v>8355</v>
          </cell>
        </row>
        <row r="2779">
          <cell r="C2779">
            <v>39803</v>
          </cell>
          <cell r="R2779">
            <v>55700</v>
          </cell>
        </row>
        <row r="2780">
          <cell r="C2780">
            <v>39804</v>
          </cell>
          <cell r="R2780">
            <v>8355</v>
          </cell>
        </row>
        <row r="2781">
          <cell r="C2781">
            <v>51101</v>
          </cell>
          <cell r="R2781">
            <v>20000</v>
          </cell>
        </row>
        <row r="2782">
          <cell r="C2782">
            <v>51501</v>
          </cell>
          <cell r="R2782">
            <v>20000</v>
          </cell>
        </row>
        <row r="2783">
          <cell r="C2783">
            <v>11301</v>
          </cell>
          <cell r="R2783">
            <v>562565.28</v>
          </cell>
        </row>
        <row r="2784">
          <cell r="C2784">
            <v>11302</v>
          </cell>
          <cell r="R2784">
            <v>562565.28</v>
          </cell>
        </row>
        <row r="2785">
          <cell r="C2785">
            <v>11303</v>
          </cell>
          <cell r="R2785">
            <v>178966.92</v>
          </cell>
        </row>
        <row r="2786">
          <cell r="C2786">
            <v>11304</v>
          </cell>
          <cell r="R2786">
            <v>151377.35999999999</v>
          </cell>
        </row>
        <row r="2787">
          <cell r="C2787">
            <v>13101</v>
          </cell>
          <cell r="R2787">
            <v>31200</v>
          </cell>
        </row>
        <row r="2788">
          <cell r="C2788">
            <v>13201</v>
          </cell>
          <cell r="R2788">
            <v>26279.4</v>
          </cell>
        </row>
        <row r="2789">
          <cell r="C2789">
            <v>13203</v>
          </cell>
          <cell r="R2789">
            <v>361330.8</v>
          </cell>
        </row>
        <row r="2790">
          <cell r="C2790">
            <v>13401</v>
          </cell>
          <cell r="R2790">
            <v>145253.28</v>
          </cell>
        </row>
        <row r="2791">
          <cell r="C2791">
            <v>14101</v>
          </cell>
          <cell r="R2791">
            <v>56400</v>
          </cell>
        </row>
        <row r="2792">
          <cell r="C2792">
            <v>14102</v>
          </cell>
          <cell r="R2792">
            <v>204000</v>
          </cell>
        </row>
        <row r="2793">
          <cell r="C2793">
            <v>14103</v>
          </cell>
          <cell r="R2793">
            <v>24000</v>
          </cell>
        </row>
        <row r="2794">
          <cell r="C2794">
            <v>15201</v>
          </cell>
          <cell r="R2794">
            <v>11924.88</v>
          </cell>
        </row>
        <row r="2795">
          <cell r="C2795">
            <v>15401</v>
          </cell>
          <cell r="R2795">
            <v>27972.12</v>
          </cell>
        </row>
        <row r="2796">
          <cell r="C2796">
            <v>15403</v>
          </cell>
          <cell r="R2796">
            <v>7000</v>
          </cell>
        </row>
        <row r="2797">
          <cell r="C2797">
            <v>15404</v>
          </cell>
          <cell r="R2797">
            <v>50000</v>
          </cell>
        </row>
        <row r="2798">
          <cell r="C2798">
            <v>15405</v>
          </cell>
          <cell r="R2798">
            <v>21600</v>
          </cell>
        </row>
        <row r="2799">
          <cell r="C2799">
            <v>15407</v>
          </cell>
          <cell r="R2799">
            <v>21600</v>
          </cell>
        </row>
        <row r="2800">
          <cell r="C2800">
            <v>15903</v>
          </cell>
          <cell r="R2800">
            <v>21000</v>
          </cell>
        </row>
        <row r="2801">
          <cell r="C2801">
            <v>15904</v>
          </cell>
          <cell r="R2801">
            <v>20000</v>
          </cell>
        </row>
        <row r="2802">
          <cell r="C2802">
            <v>15905</v>
          </cell>
          <cell r="R2802">
            <v>4000</v>
          </cell>
        </row>
        <row r="2803">
          <cell r="C2803">
            <v>15906</v>
          </cell>
          <cell r="R2803">
            <v>700</v>
          </cell>
        </row>
        <row r="2804">
          <cell r="C2804">
            <v>21102</v>
          </cell>
          <cell r="R2804">
            <v>5000</v>
          </cell>
        </row>
        <row r="2805">
          <cell r="C2805">
            <v>26101</v>
          </cell>
          <cell r="R2805">
            <v>57287.88</v>
          </cell>
        </row>
        <row r="2806">
          <cell r="C2806">
            <v>27101</v>
          </cell>
          <cell r="R2806">
            <v>10000</v>
          </cell>
        </row>
        <row r="2807">
          <cell r="C2807">
            <v>29401</v>
          </cell>
          <cell r="R2807">
            <v>5000</v>
          </cell>
        </row>
        <row r="2808">
          <cell r="C2808">
            <v>29602</v>
          </cell>
          <cell r="R2808">
            <v>5000</v>
          </cell>
        </row>
        <row r="2809">
          <cell r="C2809">
            <v>31101</v>
          </cell>
          <cell r="R2809">
            <v>12863</v>
          </cell>
        </row>
        <row r="2810">
          <cell r="C2810">
            <v>31801</v>
          </cell>
          <cell r="R2810">
            <v>12000</v>
          </cell>
        </row>
        <row r="2811">
          <cell r="C2811">
            <v>33601</v>
          </cell>
          <cell r="R2811">
            <v>12000</v>
          </cell>
        </row>
        <row r="2812">
          <cell r="C2812">
            <v>37202</v>
          </cell>
          <cell r="R2812">
            <v>2400</v>
          </cell>
        </row>
        <row r="2813">
          <cell r="C2813">
            <v>37203</v>
          </cell>
          <cell r="R2813">
            <v>36000</v>
          </cell>
        </row>
        <row r="2814">
          <cell r="C2814">
            <v>37204</v>
          </cell>
          <cell r="R2814">
            <v>12000</v>
          </cell>
        </row>
        <row r="2815">
          <cell r="C2815">
            <v>37501</v>
          </cell>
          <cell r="R2815">
            <v>60000</v>
          </cell>
        </row>
        <row r="2816">
          <cell r="C2816">
            <v>37502</v>
          </cell>
          <cell r="R2816">
            <v>24000</v>
          </cell>
        </row>
        <row r="2817">
          <cell r="C2817">
            <v>37503</v>
          </cell>
          <cell r="R2817">
            <v>14000</v>
          </cell>
        </row>
        <row r="2818">
          <cell r="C2818">
            <v>37901</v>
          </cell>
          <cell r="R2818">
            <v>6000</v>
          </cell>
        </row>
        <row r="2819">
          <cell r="C2819">
            <v>39801</v>
          </cell>
          <cell r="R2819">
            <v>7380</v>
          </cell>
        </row>
        <row r="2820">
          <cell r="C2820">
            <v>39802</v>
          </cell>
          <cell r="R2820">
            <v>7380</v>
          </cell>
        </row>
        <row r="2821">
          <cell r="C2821">
            <v>39803</v>
          </cell>
          <cell r="R2821">
            <v>49200</v>
          </cell>
        </row>
        <row r="2822">
          <cell r="C2822">
            <v>39804</v>
          </cell>
          <cell r="R2822">
            <v>7380</v>
          </cell>
        </row>
        <row r="2823">
          <cell r="C2823">
            <v>51101</v>
          </cell>
          <cell r="R2823">
            <v>10000</v>
          </cell>
        </row>
        <row r="2824">
          <cell r="C2824">
            <v>51501</v>
          </cell>
          <cell r="R2824">
            <v>20000</v>
          </cell>
        </row>
        <row r="2825">
          <cell r="C2825">
            <v>11301</v>
          </cell>
          <cell r="R2825">
            <v>351277.08</v>
          </cell>
        </row>
        <row r="2826">
          <cell r="C2826">
            <v>11302</v>
          </cell>
          <cell r="R2826">
            <v>351277.08</v>
          </cell>
        </row>
        <row r="2827">
          <cell r="C2827">
            <v>11304</v>
          </cell>
          <cell r="R2827">
            <v>431692.56</v>
          </cell>
        </row>
        <row r="2828">
          <cell r="C2828">
            <v>12201</v>
          </cell>
          <cell r="R2828">
            <v>188517.84</v>
          </cell>
        </row>
        <row r="2829">
          <cell r="C2829">
            <v>13101</v>
          </cell>
          <cell r="R2829">
            <v>4800</v>
          </cell>
        </row>
        <row r="2830">
          <cell r="C2830">
            <v>13201</v>
          </cell>
          <cell r="R2830">
            <v>23883.25</v>
          </cell>
        </row>
        <row r="2831">
          <cell r="C2831">
            <v>13203</v>
          </cell>
          <cell r="R2831">
            <v>273054.84000000003</v>
          </cell>
        </row>
        <row r="2832">
          <cell r="C2832">
            <v>13401</v>
          </cell>
          <cell r="R2832">
            <v>89560.8</v>
          </cell>
        </row>
        <row r="2833">
          <cell r="C2833">
            <v>14101</v>
          </cell>
          <cell r="R2833">
            <v>36000</v>
          </cell>
        </row>
        <row r="2834">
          <cell r="C2834">
            <v>14102</v>
          </cell>
          <cell r="R2834">
            <v>129600</v>
          </cell>
        </row>
        <row r="2835">
          <cell r="C2835">
            <v>14103</v>
          </cell>
          <cell r="R2835">
            <v>42000</v>
          </cell>
        </row>
        <row r="2836">
          <cell r="C2836">
            <v>15201</v>
          </cell>
          <cell r="R2836">
            <v>13628.76</v>
          </cell>
        </row>
        <row r="2837">
          <cell r="C2837">
            <v>15401</v>
          </cell>
          <cell r="R2837">
            <v>16589.52</v>
          </cell>
        </row>
        <row r="2838">
          <cell r="C2838">
            <v>15404</v>
          </cell>
          <cell r="R2838">
            <v>40000</v>
          </cell>
        </row>
        <row r="2839">
          <cell r="C2839">
            <v>15405</v>
          </cell>
          <cell r="R2839">
            <v>8640</v>
          </cell>
        </row>
        <row r="2840">
          <cell r="C2840">
            <v>15407</v>
          </cell>
          <cell r="R2840">
            <v>12960</v>
          </cell>
        </row>
        <row r="2841">
          <cell r="C2841">
            <v>15903</v>
          </cell>
          <cell r="R2841">
            <v>24000</v>
          </cell>
        </row>
        <row r="2842">
          <cell r="C2842">
            <v>15904</v>
          </cell>
          <cell r="R2842">
            <v>20000</v>
          </cell>
        </row>
        <row r="2843">
          <cell r="C2843">
            <v>15905</v>
          </cell>
          <cell r="R2843">
            <v>4000</v>
          </cell>
        </row>
        <row r="2844">
          <cell r="C2844">
            <v>21101</v>
          </cell>
          <cell r="R2844">
            <v>120000</v>
          </cell>
        </row>
        <row r="2845">
          <cell r="C2845">
            <v>21102</v>
          </cell>
          <cell r="R2845">
            <v>18000</v>
          </cell>
        </row>
        <row r="2846">
          <cell r="C2846">
            <v>21401</v>
          </cell>
          <cell r="R2846">
            <v>15000</v>
          </cell>
        </row>
        <row r="2847">
          <cell r="C2847">
            <v>27101</v>
          </cell>
          <cell r="R2847">
            <v>10000</v>
          </cell>
        </row>
        <row r="2848">
          <cell r="C2848">
            <v>29401</v>
          </cell>
          <cell r="R2848">
            <v>5000</v>
          </cell>
        </row>
        <row r="2849">
          <cell r="C2849">
            <v>31101</v>
          </cell>
          <cell r="R2849">
            <v>10715</v>
          </cell>
        </row>
        <row r="2850">
          <cell r="C2850">
            <v>31801</v>
          </cell>
          <cell r="R2850">
            <v>110400</v>
          </cell>
        </row>
        <row r="2851">
          <cell r="C2851">
            <v>33601</v>
          </cell>
          <cell r="R2851">
            <v>44000</v>
          </cell>
        </row>
        <row r="2852">
          <cell r="C2852">
            <v>37101</v>
          </cell>
          <cell r="R2852">
            <v>10000</v>
          </cell>
        </row>
        <row r="2853">
          <cell r="C2853">
            <v>37201</v>
          </cell>
          <cell r="R2853">
            <v>120000</v>
          </cell>
        </row>
        <row r="2854">
          <cell r="C2854">
            <v>39801</v>
          </cell>
          <cell r="R2854">
            <v>6495</v>
          </cell>
        </row>
        <row r="2855">
          <cell r="C2855">
            <v>39802</v>
          </cell>
          <cell r="R2855">
            <v>6495</v>
          </cell>
        </row>
        <row r="2856">
          <cell r="C2856">
            <v>39803</v>
          </cell>
          <cell r="R2856">
            <v>43300</v>
          </cell>
        </row>
        <row r="2857">
          <cell r="C2857">
            <v>39804</v>
          </cell>
          <cell r="R2857">
            <v>6495</v>
          </cell>
        </row>
        <row r="2858">
          <cell r="C2858">
            <v>51101</v>
          </cell>
          <cell r="R2858">
            <v>15000</v>
          </cell>
        </row>
        <row r="2859">
          <cell r="C2859">
            <v>51501</v>
          </cell>
          <cell r="R2859">
            <v>20000</v>
          </cell>
        </row>
        <row r="2860">
          <cell r="C2860">
            <v>11303</v>
          </cell>
          <cell r="R2860">
            <v>206500.32</v>
          </cell>
        </row>
        <row r="2861">
          <cell r="C2861">
            <v>11304</v>
          </cell>
          <cell r="R2861">
            <v>410952.72</v>
          </cell>
        </row>
        <row r="2862">
          <cell r="C2862">
            <v>12201</v>
          </cell>
          <cell r="R2862">
            <v>0</v>
          </cell>
        </row>
        <row r="2863">
          <cell r="C2863">
            <v>13201</v>
          </cell>
          <cell r="R2863">
            <v>11148.48</v>
          </cell>
        </row>
        <row r="2864">
          <cell r="C2864">
            <v>13203</v>
          </cell>
          <cell r="R2864">
            <v>124797.36</v>
          </cell>
        </row>
        <row r="2865">
          <cell r="C2865">
            <v>13401</v>
          </cell>
          <cell r="R2865">
            <v>337309.92</v>
          </cell>
        </row>
        <row r="2866">
          <cell r="C2866">
            <v>14103</v>
          </cell>
          <cell r="R2866">
            <v>19200</v>
          </cell>
        </row>
        <row r="2867">
          <cell r="C2867">
            <v>15201</v>
          </cell>
          <cell r="R2867">
            <v>6814.56</v>
          </cell>
        </row>
        <row r="2868">
          <cell r="C2868">
            <v>15403</v>
          </cell>
          <cell r="R2868">
            <v>10000</v>
          </cell>
        </row>
        <row r="2869">
          <cell r="C2869">
            <v>15404</v>
          </cell>
          <cell r="R2869">
            <v>34000</v>
          </cell>
        </row>
        <row r="2870">
          <cell r="C2870">
            <v>15903</v>
          </cell>
          <cell r="R2870">
            <v>12000</v>
          </cell>
        </row>
        <row r="2871">
          <cell r="C2871">
            <v>21101</v>
          </cell>
          <cell r="R2871">
            <v>8268</v>
          </cell>
        </row>
        <row r="2872">
          <cell r="C2872">
            <v>21401</v>
          </cell>
          <cell r="R2872">
            <v>76320</v>
          </cell>
        </row>
        <row r="2873">
          <cell r="C2873">
            <v>21601</v>
          </cell>
          <cell r="R2873">
            <v>3000</v>
          </cell>
        </row>
        <row r="2874">
          <cell r="C2874">
            <v>22101</v>
          </cell>
          <cell r="R2874">
            <v>6000</v>
          </cell>
        </row>
        <row r="2875">
          <cell r="C2875">
            <v>24401</v>
          </cell>
          <cell r="R2875">
            <v>2000</v>
          </cell>
        </row>
        <row r="2876">
          <cell r="C2876">
            <v>24601</v>
          </cell>
          <cell r="R2876">
            <v>3000</v>
          </cell>
        </row>
        <row r="2877">
          <cell r="C2877">
            <v>24907</v>
          </cell>
          <cell r="R2877">
            <v>2000</v>
          </cell>
        </row>
        <row r="2878">
          <cell r="C2878">
            <v>26101</v>
          </cell>
          <cell r="R2878">
            <v>32065</v>
          </cell>
        </row>
        <row r="2879">
          <cell r="C2879">
            <v>27101</v>
          </cell>
          <cell r="R2879">
            <v>10000</v>
          </cell>
        </row>
        <row r="2880">
          <cell r="C2880">
            <v>29101</v>
          </cell>
          <cell r="R2880">
            <v>2200</v>
          </cell>
        </row>
        <row r="2881">
          <cell r="C2881">
            <v>29201</v>
          </cell>
          <cell r="R2881">
            <v>2000</v>
          </cell>
        </row>
        <row r="2882">
          <cell r="C2882">
            <v>29601</v>
          </cell>
          <cell r="R2882">
            <v>7000</v>
          </cell>
        </row>
        <row r="2883">
          <cell r="C2883">
            <v>29602</v>
          </cell>
          <cell r="R2883">
            <v>10000</v>
          </cell>
        </row>
        <row r="2884">
          <cell r="C2884">
            <v>31101</v>
          </cell>
          <cell r="R2884">
            <v>11146</v>
          </cell>
        </row>
        <row r="2885">
          <cell r="C2885">
            <v>31401</v>
          </cell>
          <cell r="R2885">
            <v>2016</v>
          </cell>
        </row>
        <row r="2886">
          <cell r="C2886">
            <v>31801</v>
          </cell>
          <cell r="R2886">
            <v>1500</v>
          </cell>
        </row>
        <row r="2887">
          <cell r="C2887">
            <v>35501</v>
          </cell>
          <cell r="R2887">
            <v>6000</v>
          </cell>
        </row>
        <row r="2888">
          <cell r="C2888">
            <v>39801</v>
          </cell>
          <cell r="R2888">
            <v>4530</v>
          </cell>
        </row>
        <row r="2889">
          <cell r="C2889">
            <v>39802</v>
          </cell>
          <cell r="R2889">
            <v>4530</v>
          </cell>
        </row>
        <row r="2890">
          <cell r="C2890">
            <v>39803</v>
          </cell>
          <cell r="R2890">
            <v>30200</v>
          </cell>
        </row>
        <row r="2891">
          <cell r="C2891">
            <v>39804</v>
          </cell>
          <cell r="R2891">
            <v>4530</v>
          </cell>
        </row>
        <row r="2892">
          <cell r="C2892">
            <v>51501</v>
          </cell>
          <cell r="R2892">
            <v>2340000</v>
          </cell>
        </row>
        <row r="2893">
          <cell r="C2893">
            <v>51901</v>
          </cell>
          <cell r="R2893">
            <v>15000</v>
          </cell>
        </row>
        <row r="2894">
          <cell r="C2894">
            <v>56601</v>
          </cell>
          <cell r="R2894">
            <v>60000</v>
          </cell>
        </row>
        <row r="2895">
          <cell r="C2895">
            <v>59701</v>
          </cell>
          <cell r="R2895">
            <v>106000</v>
          </cell>
        </row>
        <row r="2896">
          <cell r="C2896">
            <v>11301</v>
          </cell>
          <cell r="R2896">
            <v>585103.43999999994</v>
          </cell>
        </row>
        <row r="2897">
          <cell r="C2897">
            <v>11302</v>
          </cell>
          <cell r="R2897">
            <v>585103.43999999994</v>
          </cell>
        </row>
        <row r="2898">
          <cell r="C2898">
            <v>11304</v>
          </cell>
          <cell r="R2898">
            <v>336095.04</v>
          </cell>
        </row>
        <row r="2899">
          <cell r="C2899">
            <v>13101</v>
          </cell>
          <cell r="R2899">
            <v>19200</v>
          </cell>
        </row>
        <row r="2900">
          <cell r="C2900">
            <v>13201</v>
          </cell>
          <cell r="R2900">
            <v>27197.16</v>
          </cell>
        </row>
        <row r="2901">
          <cell r="C2901">
            <v>13203</v>
          </cell>
          <cell r="R2901">
            <v>364820.4</v>
          </cell>
        </row>
        <row r="2902">
          <cell r="C2902">
            <v>13401</v>
          </cell>
          <cell r="R2902">
            <v>51893.279999999999</v>
          </cell>
        </row>
        <row r="2903">
          <cell r="C2903">
            <v>14101</v>
          </cell>
          <cell r="R2903">
            <v>60000</v>
          </cell>
        </row>
        <row r="2904">
          <cell r="C2904">
            <v>14102</v>
          </cell>
          <cell r="R2904">
            <v>212400</v>
          </cell>
        </row>
        <row r="2905">
          <cell r="C2905">
            <v>14103</v>
          </cell>
          <cell r="R2905">
            <v>24000</v>
          </cell>
        </row>
        <row r="2906">
          <cell r="C2906">
            <v>15201</v>
          </cell>
          <cell r="R2906">
            <v>11925.12</v>
          </cell>
        </row>
        <row r="2907">
          <cell r="C2907">
            <v>15401</v>
          </cell>
          <cell r="R2907">
            <v>28639.68</v>
          </cell>
        </row>
        <row r="2908">
          <cell r="C2908">
            <v>15404</v>
          </cell>
          <cell r="R2908">
            <v>24000</v>
          </cell>
        </row>
        <row r="2909">
          <cell r="C2909">
            <v>15405</v>
          </cell>
          <cell r="R2909">
            <v>17280</v>
          </cell>
        </row>
        <row r="2910">
          <cell r="C2910">
            <v>15407</v>
          </cell>
          <cell r="R2910">
            <v>17280</v>
          </cell>
        </row>
        <row r="2911">
          <cell r="C2911">
            <v>15903</v>
          </cell>
          <cell r="R2911">
            <v>21000</v>
          </cell>
        </row>
        <row r="2912">
          <cell r="C2912">
            <v>15904</v>
          </cell>
          <cell r="R2912">
            <v>5000</v>
          </cell>
        </row>
        <row r="2913">
          <cell r="C2913">
            <v>21101</v>
          </cell>
          <cell r="R2913">
            <v>8000</v>
          </cell>
        </row>
        <row r="2914">
          <cell r="C2914">
            <v>21401</v>
          </cell>
          <cell r="R2914">
            <v>254400</v>
          </cell>
        </row>
        <row r="2915">
          <cell r="C2915">
            <v>21601</v>
          </cell>
          <cell r="R2915">
            <v>2000</v>
          </cell>
        </row>
        <row r="2916">
          <cell r="C2916">
            <v>31101</v>
          </cell>
          <cell r="R2916">
            <v>8577</v>
          </cell>
        </row>
        <row r="2917">
          <cell r="C2917">
            <v>39801</v>
          </cell>
          <cell r="R2917">
            <v>6975</v>
          </cell>
        </row>
        <row r="2918">
          <cell r="C2918">
            <v>39802</v>
          </cell>
          <cell r="R2918">
            <v>6975</v>
          </cell>
        </row>
        <row r="2919">
          <cell r="C2919">
            <v>39803</v>
          </cell>
          <cell r="R2919">
            <v>46500</v>
          </cell>
        </row>
        <row r="2920">
          <cell r="C2920">
            <v>39804</v>
          </cell>
          <cell r="R2920">
            <v>6975</v>
          </cell>
        </row>
        <row r="2921">
          <cell r="C2921">
            <v>51101</v>
          </cell>
          <cell r="R2921">
            <v>8000</v>
          </cell>
        </row>
        <row r="2922">
          <cell r="C2922">
            <v>51501</v>
          </cell>
          <cell r="R2922">
            <v>165000</v>
          </cell>
        </row>
        <row r="2923">
          <cell r="C2923">
            <v>56601</v>
          </cell>
          <cell r="R2923">
            <v>60000</v>
          </cell>
        </row>
        <row r="2924">
          <cell r="C2924">
            <v>11301</v>
          </cell>
          <cell r="R2924">
            <v>1079563.2</v>
          </cell>
        </row>
        <row r="2925">
          <cell r="C2925">
            <v>11302</v>
          </cell>
          <cell r="R2925">
            <v>1079563.2</v>
          </cell>
        </row>
        <row r="2926">
          <cell r="C2926">
            <v>11304</v>
          </cell>
          <cell r="R2926">
            <v>1064388.1200000001</v>
          </cell>
        </row>
        <row r="2927">
          <cell r="C2927">
            <v>13101</v>
          </cell>
          <cell r="R2927">
            <v>14400</v>
          </cell>
        </row>
        <row r="2928">
          <cell r="C2928">
            <v>13201</v>
          </cell>
          <cell r="R2928">
            <v>58202.400000000001</v>
          </cell>
        </row>
        <row r="2929">
          <cell r="C2929">
            <v>13203</v>
          </cell>
          <cell r="R2929">
            <v>747167.52</v>
          </cell>
        </row>
        <row r="2930">
          <cell r="C2930">
            <v>13401</v>
          </cell>
          <cell r="R2930">
            <v>48000</v>
          </cell>
        </row>
        <row r="2931">
          <cell r="C2931">
            <v>14101</v>
          </cell>
          <cell r="R2931">
            <v>108000</v>
          </cell>
        </row>
        <row r="2932">
          <cell r="C2932">
            <v>14102</v>
          </cell>
          <cell r="R2932">
            <v>396000</v>
          </cell>
        </row>
        <row r="2933">
          <cell r="C2933">
            <v>14103</v>
          </cell>
          <cell r="R2933">
            <v>78000</v>
          </cell>
        </row>
        <row r="2934">
          <cell r="C2934">
            <v>15201</v>
          </cell>
          <cell r="R2934">
            <v>20442.96</v>
          </cell>
        </row>
        <row r="2935">
          <cell r="C2935">
            <v>15401</v>
          </cell>
          <cell r="R2935">
            <v>50316.6</v>
          </cell>
        </row>
        <row r="2936">
          <cell r="C2936">
            <v>15404</v>
          </cell>
          <cell r="R2936">
            <v>110000</v>
          </cell>
        </row>
        <row r="2937">
          <cell r="C2937">
            <v>15405</v>
          </cell>
          <cell r="R2937">
            <v>25920</v>
          </cell>
        </row>
        <row r="2938">
          <cell r="C2938">
            <v>15407</v>
          </cell>
          <cell r="R2938">
            <v>25920</v>
          </cell>
        </row>
        <row r="2939">
          <cell r="C2939">
            <v>15902</v>
          </cell>
          <cell r="R2939">
            <v>8000</v>
          </cell>
        </row>
        <row r="2940">
          <cell r="C2940">
            <v>15903</v>
          </cell>
          <cell r="R2940">
            <v>36000</v>
          </cell>
        </row>
        <row r="2941">
          <cell r="C2941">
            <v>15904</v>
          </cell>
          <cell r="R2941">
            <v>15000</v>
          </cell>
        </row>
        <row r="2942">
          <cell r="C2942">
            <v>15905</v>
          </cell>
          <cell r="R2942">
            <v>12000</v>
          </cell>
        </row>
        <row r="2943">
          <cell r="C2943">
            <v>21101</v>
          </cell>
          <cell r="R2943">
            <v>6000</v>
          </cell>
        </row>
        <row r="2944">
          <cell r="C2944">
            <v>21401</v>
          </cell>
          <cell r="R2944">
            <v>2500</v>
          </cell>
        </row>
        <row r="2945">
          <cell r="C2945">
            <v>21601</v>
          </cell>
          <cell r="R2945">
            <v>3000</v>
          </cell>
        </row>
        <row r="2946">
          <cell r="C2946">
            <v>24601</v>
          </cell>
          <cell r="R2946">
            <v>3180</v>
          </cell>
        </row>
        <row r="2947">
          <cell r="C2947">
            <v>29201</v>
          </cell>
          <cell r="R2947">
            <v>1500</v>
          </cell>
        </row>
        <row r="2948">
          <cell r="C2948">
            <v>29401</v>
          </cell>
          <cell r="R2948">
            <v>4500</v>
          </cell>
        </row>
        <row r="2949">
          <cell r="C2949">
            <v>31101</v>
          </cell>
          <cell r="R2949">
            <v>10715</v>
          </cell>
        </row>
        <row r="2950">
          <cell r="C2950">
            <v>35304</v>
          </cell>
          <cell r="R2950">
            <v>240000</v>
          </cell>
        </row>
        <row r="2951">
          <cell r="C2951">
            <v>39801</v>
          </cell>
          <cell r="R2951">
            <v>13800</v>
          </cell>
        </row>
        <row r="2952">
          <cell r="C2952">
            <v>39802</v>
          </cell>
          <cell r="R2952">
            <v>13800</v>
          </cell>
        </row>
        <row r="2953">
          <cell r="C2953">
            <v>39803</v>
          </cell>
          <cell r="R2953">
            <v>92000</v>
          </cell>
        </row>
        <row r="2954">
          <cell r="C2954">
            <v>39804</v>
          </cell>
          <cell r="R2954">
            <v>13800</v>
          </cell>
        </row>
        <row r="2955">
          <cell r="C2955">
            <v>51101</v>
          </cell>
          <cell r="R2955">
            <v>16000</v>
          </cell>
        </row>
        <row r="2956">
          <cell r="C2956">
            <v>51501</v>
          </cell>
          <cell r="R2956">
            <v>185000</v>
          </cell>
        </row>
        <row r="2957">
          <cell r="C2957">
            <v>11301</v>
          </cell>
          <cell r="R2957">
            <v>133896.72</v>
          </cell>
        </row>
        <row r="2958">
          <cell r="C2958">
            <v>11302</v>
          </cell>
          <cell r="R2958">
            <v>133896.72</v>
          </cell>
        </row>
        <row r="2959">
          <cell r="C2959">
            <v>11304</v>
          </cell>
          <cell r="R2959">
            <v>734676.12</v>
          </cell>
        </row>
        <row r="2960">
          <cell r="C2960">
            <v>13201</v>
          </cell>
          <cell r="R2960">
            <v>18100.2</v>
          </cell>
        </row>
        <row r="2961">
          <cell r="C2961">
            <v>13203</v>
          </cell>
          <cell r="R2961">
            <v>193113.72</v>
          </cell>
        </row>
        <row r="2962">
          <cell r="C2962">
            <v>13401</v>
          </cell>
          <cell r="R2962">
            <v>152406.96</v>
          </cell>
        </row>
        <row r="2963">
          <cell r="C2963">
            <v>14101</v>
          </cell>
          <cell r="R2963">
            <v>14400</v>
          </cell>
        </row>
        <row r="2964">
          <cell r="C2964">
            <v>14102</v>
          </cell>
          <cell r="R2964">
            <v>49200</v>
          </cell>
        </row>
        <row r="2965">
          <cell r="C2965">
            <v>14103</v>
          </cell>
          <cell r="R2965">
            <v>72000</v>
          </cell>
        </row>
        <row r="2966">
          <cell r="C2966">
            <v>15201</v>
          </cell>
          <cell r="R2966">
            <v>11925.36</v>
          </cell>
        </row>
        <row r="2967">
          <cell r="C2967">
            <v>15401</v>
          </cell>
          <cell r="R2967">
            <v>6694.8</v>
          </cell>
        </row>
        <row r="2968">
          <cell r="C2968">
            <v>15404</v>
          </cell>
          <cell r="R2968">
            <v>11000</v>
          </cell>
        </row>
        <row r="2969">
          <cell r="C2969">
            <v>15405</v>
          </cell>
          <cell r="R2969">
            <v>8640</v>
          </cell>
        </row>
        <row r="2970">
          <cell r="C2970">
            <v>15407</v>
          </cell>
          <cell r="R2970">
            <v>8640</v>
          </cell>
        </row>
        <row r="2971">
          <cell r="C2971">
            <v>15903</v>
          </cell>
          <cell r="R2971">
            <v>21000</v>
          </cell>
        </row>
        <row r="2972">
          <cell r="C2972">
            <v>15905</v>
          </cell>
          <cell r="R2972">
            <v>6000</v>
          </cell>
        </row>
        <row r="2973">
          <cell r="C2973">
            <v>21101</v>
          </cell>
          <cell r="R2973">
            <v>7800</v>
          </cell>
        </row>
        <row r="2974">
          <cell r="C2974">
            <v>21401</v>
          </cell>
          <cell r="R2974">
            <v>36000</v>
          </cell>
        </row>
        <row r="2975">
          <cell r="C2975">
            <v>21601</v>
          </cell>
          <cell r="R2975">
            <v>3000</v>
          </cell>
        </row>
        <row r="2976">
          <cell r="C2976">
            <v>24601</v>
          </cell>
          <cell r="R2976">
            <v>30000</v>
          </cell>
        </row>
        <row r="2977">
          <cell r="C2977">
            <v>24907</v>
          </cell>
          <cell r="R2977">
            <v>26400</v>
          </cell>
        </row>
        <row r="2978">
          <cell r="C2978">
            <v>25601</v>
          </cell>
          <cell r="R2978">
            <v>24000</v>
          </cell>
        </row>
        <row r="2979">
          <cell r="C2979">
            <v>29101</v>
          </cell>
          <cell r="R2979">
            <v>8400</v>
          </cell>
        </row>
        <row r="2980">
          <cell r="C2980">
            <v>29401</v>
          </cell>
          <cell r="R2980">
            <v>40000</v>
          </cell>
        </row>
        <row r="2981">
          <cell r="C2981">
            <v>31101</v>
          </cell>
          <cell r="R2981">
            <v>12863</v>
          </cell>
        </row>
        <row r="2982">
          <cell r="C2982">
            <v>35302</v>
          </cell>
          <cell r="R2982">
            <v>100000</v>
          </cell>
        </row>
        <row r="2983">
          <cell r="C2983">
            <v>39801</v>
          </cell>
          <cell r="R2983">
            <v>5175</v>
          </cell>
        </row>
        <row r="2984">
          <cell r="C2984">
            <v>39802</v>
          </cell>
          <cell r="R2984">
            <v>5175</v>
          </cell>
        </row>
        <row r="2985">
          <cell r="C2985">
            <v>39803</v>
          </cell>
          <cell r="R2985">
            <v>34500</v>
          </cell>
        </row>
        <row r="2986">
          <cell r="C2986">
            <v>39804</v>
          </cell>
          <cell r="R2986">
            <v>5175</v>
          </cell>
        </row>
        <row r="2987">
          <cell r="C2987">
            <v>51501</v>
          </cell>
          <cell r="R2987">
            <v>180000</v>
          </cell>
        </row>
        <row r="2988">
          <cell r="C2988">
            <v>59701</v>
          </cell>
          <cell r="R2988">
            <v>1590000</v>
          </cell>
        </row>
        <row r="2989">
          <cell r="C2989">
            <v>11303</v>
          </cell>
          <cell r="R2989">
            <v>206500.32</v>
          </cell>
        </row>
        <row r="2990">
          <cell r="C2990">
            <v>13201</v>
          </cell>
          <cell r="R2990">
            <v>3728.52</v>
          </cell>
        </row>
        <row r="2991">
          <cell r="C2991">
            <v>13203</v>
          </cell>
          <cell r="R2991">
            <v>56305.2</v>
          </cell>
        </row>
        <row r="2992">
          <cell r="C2992">
            <v>13401</v>
          </cell>
          <cell r="R2992">
            <v>162042.72</v>
          </cell>
        </row>
        <row r="2993">
          <cell r="C2993">
            <v>14103</v>
          </cell>
          <cell r="R2993">
            <v>18000</v>
          </cell>
        </row>
        <row r="2994">
          <cell r="C2994">
            <v>15201</v>
          </cell>
          <cell r="R2994">
            <v>1703.64</v>
          </cell>
        </row>
        <row r="2995">
          <cell r="C2995">
            <v>15403</v>
          </cell>
          <cell r="R2995">
            <v>11000</v>
          </cell>
        </row>
        <row r="2996">
          <cell r="C2996">
            <v>15903</v>
          </cell>
          <cell r="R2996">
            <v>3000</v>
          </cell>
        </row>
        <row r="2997">
          <cell r="C2997">
            <v>39801</v>
          </cell>
          <cell r="R2997">
            <v>1537.5</v>
          </cell>
        </row>
        <row r="2998">
          <cell r="C2998">
            <v>39802</v>
          </cell>
          <cell r="R2998">
            <v>1537.5</v>
          </cell>
        </row>
        <row r="2999">
          <cell r="C2999">
            <v>39803</v>
          </cell>
          <cell r="R2999">
            <v>10250</v>
          </cell>
        </row>
        <row r="3000">
          <cell r="C3000">
            <v>39804</v>
          </cell>
          <cell r="R3000">
            <v>1537.5</v>
          </cell>
        </row>
        <row r="3001">
          <cell r="C3001">
            <v>11301</v>
          </cell>
          <cell r="R3001">
            <v>1401238.44</v>
          </cell>
        </row>
        <row r="3002">
          <cell r="C3002">
            <v>11302</v>
          </cell>
          <cell r="R3002">
            <v>1401238.44</v>
          </cell>
        </row>
        <row r="3003">
          <cell r="C3003">
            <v>11303</v>
          </cell>
          <cell r="R3003">
            <v>173755.92</v>
          </cell>
        </row>
        <row r="3004">
          <cell r="C3004">
            <v>11304</v>
          </cell>
          <cell r="R3004">
            <v>2286382.7999999998</v>
          </cell>
        </row>
        <row r="3005">
          <cell r="C3005">
            <v>12201</v>
          </cell>
          <cell r="R3005">
            <v>136311.6</v>
          </cell>
        </row>
        <row r="3006">
          <cell r="C3006">
            <v>13101</v>
          </cell>
          <cell r="R3006">
            <v>43200</v>
          </cell>
        </row>
        <row r="3007">
          <cell r="C3007">
            <v>13201</v>
          </cell>
          <cell r="R3007">
            <v>97480.85</v>
          </cell>
        </row>
        <row r="3008">
          <cell r="C3008">
            <v>13202</v>
          </cell>
          <cell r="R3008">
            <v>0</v>
          </cell>
        </row>
        <row r="3009">
          <cell r="C3009">
            <v>13203</v>
          </cell>
          <cell r="R3009">
            <v>1177378.19</v>
          </cell>
        </row>
        <row r="3010">
          <cell r="C3010">
            <v>13401</v>
          </cell>
          <cell r="R3010">
            <v>219890.16</v>
          </cell>
        </row>
        <row r="3011">
          <cell r="C3011">
            <v>14101</v>
          </cell>
          <cell r="R3011">
            <v>140400</v>
          </cell>
        </row>
        <row r="3012">
          <cell r="C3012">
            <v>14102</v>
          </cell>
          <cell r="R3012">
            <v>509600</v>
          </cell>
        </row>
        <row r="3013">
          <cell r="C3013">
            <v>14103</v>
          </cell>
          <cell r="R3013">
            <v>132000</v>
          </cell>
        </row>
        <row r="3014">
          <cell r="C3014">
            <v>14401</v>
          </cell>
          <cell r="R3014">
            <v>2000000</v>
          </cell>
        </row>
        <row r="3015">
          <cell r="C3015">
            <v>15201</v>
          </cell>
          <cell r="R3015">
            <v>54515.16</v>
          </cell>
        </row>
        <row r="3016">
          <cell r="C3016">
            <v>15401</v>
          </cell>
          <cell r="R3016">
            <v>68582.05</v>
          </cell>
        </row>
        <row r="3017">
          <cell r="C3017">
            <v>15403</v>
          </cell>
          <cell r="R3017">
            <v>7000</v>
          </cell>
        </row>
        <row r="3018">
          <cell r="C3018">
            <v>15404</v>
          </cell>
          <cell r="R3018">
            <v>114000</v>
          </cell>
        </row>
        <row r="3019">
          <cell r="C3019">
            <v>15405</v>
          </cell>
          <cell r="R3019">
            <v>51840</v>
          </cell>
        </row>
        <row r="3020">
          <cell r="C3020">
            <v>15407</v>
          </cell>
          <cell r="R3020">
            <v>51840</v>
          </cell>
        </row>
        <row r="3021">
          <cell r="C3021">
            <v>15902</v>
          </cell>
          <cell r="R3021">
            <v>9000</v>
          </cell>
        </row>
        <row r="3022">
          <cell r="C3022">
            <v>15903</v>
          </cell>
          <cell r="R3022">
            <v>96000</v>
          </cell>
        </row>
        <row r="3023">
          <cell r="C3023">
            <v>15904</v>
          </cell>
          <cell r="R3023">
            <v>35000</v>
          </cell>
        </row>
        <row r="3024">
          <cell r="C3024">
            <v>15905</v>
          </cell>
          <cell r="R3024">
            <v>26000</v>
          </cell>
        </row>
        <row r="3025">
          <cell r="C3025">
            <v>15906</v>
          </cell>
          <cell r="R3025">
            <v>2100</v>
          </cell>
        </row>
        <row r="3026">
          <cell r="C3026">
            <v>16101</v>
          </cell>
          <cell r="R3026">
            <v>9574671.1099999994</v>
          </cell>
        </row>
        <row r="3027">
          <cell r="C3027">
            <v>21101</v>
          </cell>
          <cell r="R3027">
            <v>51708.98</v>
          </cell>
        </row>
        <row r="3028">
          <cell r="C3028">
            <v>21102</v>
          </cell>
          <cell r="R3028">
            <v>20600</v>
          </cell>
        </row>
        <row r="3029">
          <cell r="C3029">
            <v>21401</v>
          </cell>
          <cell r="R3029">
            <v>103225</v>
          </cell>
        </row>
        <row r="3030">
          <cell r="C3030">
            <v>21801</v>
          </cell>
          <cell r="R3030">
            <v>25000</v>
          </cell>
        </row>
        <row r="3031">
          <cell r="C3031">
            <v>22101</v>
          </cell>
          <cell r="R3031">
            <v>24250</v>
          </cell>
        </row>
        <row r="3032">
          <cell r="C3032">
            <v>27401</v>
          </cell>
          <cell r="R3032">
            <v>328</v>
          </cell>
        </row>
        <row r="3033">
          <cell r="C3033">
            <v>29401</v>
          </cell>
          <cell r="R3033">
            <v>2000</v>
          </cell>
        </row>
        <row r="3034">
          <cell r="C3034">
            <v>29602</v>
          </cell>
          <cell r="R3034">
            <v>2500</v>
          </cell>
        </row>
        <row r="3035">
          <cell r="C3035">
            <v>31101</v>
          </cell>
          <cell r="R3035">
            <v>82869</v>
          </cell>
        </row>
        <row r="3036">
          <cell r="C3036">
            <v>33601</v>
          </cell>
          <cell r="R3036">
            <v>52500</v>
          </cell>
        </row>
        <row r="3037">
          <cell r="C3037">
            <v>35501</v>
          </cell>
          <cell r="R3037">
            <v>12000</v>
          </cell>
        </row>
        <row r="3038">
          <cell r="C3038">
            <v>39801</v>
          </cell>
          <cell r="R3038">
            <v>24780</v>
          </cell>
        </row>
        <row r="3039">
          <cell r="C3039">
            <v>39802</v>
          </cell>
          <cell r="R3039">
            <v>24780</v>
          </cell>
        </row>
        <row r="3040">
          <cell r="C3040">
            <v>39803</v>
          </cell>
          <cell r="R3040">
            <v>165200</v>
          </cell>
        </row>
        <row r="3041">
          <cell r="C3041">
            <v>39804</v>
          </cell>
          <cell r="R3041">
            <v>24780</v>
          </cell>
        </row>
        <row r="3042">
          <cell r="C3042">
            <v>51501</v>
          </cell>
          <cell r="R3042">
            <v>85000</v>
          </cell>
        </row>
        <row r="3043">
          <cell r="C3043">
            <v>11301</v>
          </cell>
          <cell r="R3043">
            <v>1094168.76</v>
          </cell>
        </row>
        <row r="3044">
          <cell r="C3044">
            <v>11302</v>
          </cell>
          <cell r="R3044">
            <v>1094168.76</v>
          </cell>
        </row>
        <row r="3045">
          <cell r="C3045">
            <v>11303</v>
          </cell>
          <cell r="R3045">
            <v>173755.32</v>
          </cell>
        </row>
        <row r="3046">
          <cell r="C3046">
            <v>11304</v>
          </cell>
          <cell r="R3046">
            <v>0</v>
          </cell>
        </row>
        <row r="3047">
          <cell r="C3047">
            <v>13101</v>
          </cell>
          <cell r="R3047">
            <v>40800</v>
          </cell>
        </row>
        <row r="3048">
          <cell r="C3048">
            <v>13201</v>
          </cell>
          <cell r="R3048">
            <v>42648.959999999999</v>
          </cell>
        </row>
        <row r="3049">
          <cell r="C3049">
            <v>13203</v>
          </cell>
          <cell r="R3049">
            <v>622890.84</v>
          </cell>
        </row>
        <row r="3050">
          <cell r="C3050">
            <v>13401</v>
          </cell>
          <cell r="R3050">
            <v>160597.68</v>
          </cell>
        </row>
        <row r="3051">
          <cell r="C3051">
            <v>14101</v>
          </cell>
          <cell r="R3051">
            <v>110400</v>
          </cell>
        </row>
        <row r="3052">
          <cell r="C3052">
            <v>14102</v>
          </cell>
          <cell r="R3052">
            <v>396000</v>
          </cell>
        </row>
        <row r="3053">
          <cell r="C3053">
            <v>14103</v>
          </cell>
          <cell r="R3053">
            <v>18000</v>
          </cell>
        </row>
        <row r="3054">
          <cell r="C3054">
            <v>15201</v>
          </cell>
          <cell r="R3054">
            <v>18739.080000000002</v>
          </cell>
        </row>
        <row r="3055">
          <cell r="C3055">
            <v>15401</v>
          </cell>
          <cell r="R3055">
            <v>53849.64</v>
          </cell>
        </row>
        <row r="3056">
          <cell r="C3056">
            <v>15403</v>
          </cell>
          <cell r="R3056">
            <v>7000</v>
          </cell>
        </row>
        <row r="3057">
          <cell r="C3057">
            <v>15404</v>
          </cell>
          <cell r="R3057">
            <v>80000</v>
          </cell>
        </row>
        <row r="3058">
          <cell r="C3058">
            <v>15405</v>
          </cell>
          <cell r="R3058">
            <v>38880</v>
          </cell>
        </row>
        <row r="3059">
          <cell r="C3059">
            <v>15407</v>
          </cell>
          <cell r="R3059">
            <v>43200</v>
          </cell>
        </row>
        <row r="3060">
          <cell r="C3060">
            <v>15903</v>
          </cell>
          <cell r="R3060">
            <v>33000</v>
          </cell>
        </row>
        <row r="3061">
          <cell r="C3061">
            <v>15904</v>
          </cell>
          <cell r="R3061">
            <v>25000</v>
          </cell>
        </row>
        <row r="3062">
          <cell r="C3062">
            <v>15905</v>
          </cell>
          <cell r="R3062">
            <v>2000</v>
          </cell>
        </row>
        <row r="3063">
          <cell r="C3063">
            <v>15906</v>
          </cell>
          <cell r="R3063">
            <v>1400</v>
          </cell>
        </row>
        <row r="3064">
          <cell r="C3064">
            <v>21101</v>
          </cell>
          <cell r="R3064">
            <v>6000</v>
          </cell>
        </row>
        <row r="3065">
          <cell r="C3065">
            <v>21102</v>
          </cell>
          <cell r="R3065">
            <v>8000</v>
          </cell>
        </row>
        <row r="3066">
          <cell r="C3066">
            <v>21201</v>
          </cell>
          <cell r="R3066">
            <v>3000</v>
          </cell>
        </row>
        <row r="3067">
          <cell r="C3067">
            <v>21401</v>
          </cell>
          <cell r="R3067">
            <v>4000</v>
          </cell>
        </row>
        <row r="3068">
          <cell r="C3068">
            <v>21601</v>
          </cell>
          <cell r="R3068">
            <v>24000</v>
          </cell>
        </row>
        <row r="3069">
          <cell r="C3069">
            <v>25301</v>
          </cell>
          <cell r="R3069">
            <v>40000</v>
          </cell>
        </row>
        <row r="3070">
          <cell r="C3070">
            <v>25401</v>
          </cell>
          <cell r="R3070">
            <v>40000</v>
          </cell>
        </row>
        <row r="3071">
          <cell r="C3071">
            <v>25501</v>
          </cell>
          <cell r="R3071">
            <v>90000</v>
          </cell>
        </row>
        <row r="3072">
          <cell r="C3072">
            <v>27101</v>
          </cell>
          <cell r="R3072">
            <v>30000</v>
          </cell>
        </row>
        <row r="3073">
          <cell r="C3073">
            <v>29301</v>
          </cell>
          <cell r="R3073">
            <v>1000</v>
          </cell>
        </row>
        <row r="3074">
          <cell r="C3074">
            <v>31101</v>
          </cell>
          <cell r="R3074">
            <v>12863</v>
          </cell>
        </row>
        <row r="3075">
          <cell r="C3075">
            <v>33401</v>
          </cell>
          <cell r="R3075">
            <v>20000</v>
          </cell>
        </row>
        <row r="3076">
          <cell r="C3076">
            <v>33601</v>
          </cell>
          <cell r="R3076">
            <v>1200</v>
          </cell>
        </row>
        <row r="3077">
          <cell r="C3077">
            <v>35401</v>
          </cell>
          <cell r="R3077">
            <v>20000</v>
          </cell>
        </row>
        <row r="3078">
          <cell r="C3078">
            <v>39801</v>
          </cell>
          <cell r="R3078">
            <v>11865</v>
          </cell>
        </row>
        <row r="3079">
          <cell r="C3079">
            <v>39802</v>
          </cell>
          <cell r="R3079">
            <v>11865</v>
          </cell>
        </row>
        <row r="3080">
          <cell r="C3080">
            <v>39803</v>
          </cell>
          <cell r="R3080">
            <v>79100</v>
          </cell>
        </row>
        <row r="3081">
          <cell r="C3081">
            <v>39804</v>
          </cell>
          <cell r="R3081">
            <v>11865</v>
          </cell>
        </row>
        <row r="3082">
          <cell r="C3082">
            <v>51101</v>
          </cell>
          <cell r="R3082">
            <v>14000</v>
          </cell>
        </row>
        <row r="3083">
          <cell r="C3083">
            <v>51501</v>
          </cell>
          <cell r="R3083">
            <v>20000</v>
          </cell>
        </row>
        <row r="3084">
          <cell r="C3084">
            <v>53201</v>
          </cell>
          <cell r="R3084">
            <v>30000</v>
          </cell>
        </row>
        <row r="3085">
          <cell r="C3085">
            <v>56401</v>
          </cell>
          <cell r="R3085">
            <v>21000</v>
          </cell>
        </row>
        <row r="3086">
          <cell r="C3086">
            <v>11301</v>
          </cell>
          <cell r="R3086">
            <v>4424259.4800000004</v>
          </cell>
        </row>
        <row r="3087">
          <cell r="C3087">
            <v>11302</v>
          </cell>
          <cell r="R3087">
            <v>4424259.4800000004</v>
          </cell>
        </row>
        <row r="3088">
          <cell r="C3088">
            <v>11303</v>
          </cell>
          <cell r="R3088">
            <v>173755.32</v>
          </cell>
        </row>
        <row r="3089">
          <cell r="C3089">
            <v>11304</v>
          </cell>
          <cell r="R3089">
            <v>2716359.36</v>
          </cell>
        </row>
        <row r="3090">
          <cell r="C3090">
            <v>12201</v>
          </cell>
          <cell r="R3090">
            <v>236744.04</v>
          </cell>
        </row>
        <row r="3091">
          <cell r="C3091">
            <v>13101</v>
          </cell>
          <cell r="R3091">
            <v>285600</v>
          </cell>
        </row>
        <row r="3092">
          <cell r="C3092">
            <v>13201</v>
          </cell>
          <cell r="R3092">
            <v>216222.12</v>
          </cell>
        </row>
        <row r="3093">
          <cell r="C3093">
            <v>13202</v>
          </cell>
          <cell r="R3093">
            <v>1871.28</v>
          </cell>
        </row>
        <row r="3094">
          <cell r="C3094">
            <v>13203</v>
          </cell>
          <cell r="R3094">
            <v>2852894.04</v>
          </cell>
        </row>
        <row r="3095">
          <cell r="C3095">
            <v>13401</v>
          </cell>
          <cell r="R3095">
            <v>350024.88</v>
          </cell>
        </row>
        <row r="3096">
          <cell r="C3096">
            <v>14101</v>
          </cell>
          <cell r="R3096">
            <v>420000</v>
          </cell>
        </row>
        <row r="3097">
          <cell r="C3097">
            <v>14102</v>
          </cell>
          <cell r="R3097">
            <v>1596000</v>
          </cell>
        </row>
        <row r="3098">
          <cell r="C3098">
            <v>14103</v>
          </cell>
          <cell r="R3098">
            <v>396000</v>
          </cell>
        </row>
        <row r="3099">
          <cell r="C3099">
            <v>15201</v>
          </cell>
          <cell r="R3099">
            <v>122657.52</v>
          </cell>
        </row>
        <row r="3100">
          <cell r="C3100">
            <v>15401</v>
          </cell>
          <cell r="R3100">
            <v>217028.64</v>
          </cell>
        </row>
        <row r="3101">
          <cell r="C3101">
            <v>15403</v>
          </cell>
          <cell r="R3101">
            <v>7000</v>
          </cell>
        </row>
        <row r="3102">
          <cell r="C3102">
            <v>15404</v>
          </cell>
          <cell r="R3102">
            <v>360000</v>
          </cell>
        </row>
        <row r="3103">
          <cell r="C3103">
            <v>15405</v>
          </cell>
          <cell r="R3103">
            <v>173046.48</v>
          </cell>
        </row>
        <row r="3104">
          <cell r="C3104">
            <v>15407</v>
          </cell>
          <cell r="R3104">
            <v>185760</v>
          </cell>
        </row>
        <row r="3105">
          <cell r="C3105">
            <v>15902</v>
          </cell>
          <cell r="R3105">
            <v>14000</v>
          </cell>
        </row>
        <row r="3106">
          <cell r="C3106">
            <v>15903</v>
          </cell>
          <cell r="R3106">
            <v>216000</v>
          </cell>
        </row>
        <row r="3107">
          <cell r="C3107">
            <v>15904</v>
          </cell>
          <cell r="R3107">
            <v>100000</v>
          </cell>
        </row>
        <row r="3108">
          <cell r="C3108">
            <v>15905</v>
          </cell>
          <cell r="R3108">
            <v>66000</v>
          </cell>
        </row>
        <row r="3109">
          <cell r="C3109">
            <v>15906</v>
          </cell>
          <cell r="R3109">
            <v>2800</v>
          </cell>
        </row>
        <row r="3110">
          <cell r="C3110">
            <v>21101</v>
          </cell>
          <cell r="R3110">
            <v>20000</v>
          </cell>
        </row>
        <row r="3111">
          <cell r="C3111">
            <v>21401</v>
          </cell>
          <cell r="R3111">
            <v>9000</v>
          </cell>
        </row>
        <row r="3112">
          <cell r="C3112">
            <v>21601</v>
          </cell>
          <cell r="R3112">
            <v>900000</v>
          </cell>
        </row>
        <row r="3113">
          <cell r="C3113">
            <v>22101</v>
          </cell>
          <cell r="R3113">
            <v>360000</v>
          </cell>
        </row>
        <row r="3114">
          <cell r="C3114">
            <v>24201</v>
          </cell>
          <cell r="R3114">
            <v>5000</v>
          </cell>
        </row>
        <row r="3115">
          <cell r="C3115">
            <v>24301</v>
          </cell>
          <cell r="R3115">
            <v>40000</v>
          </cell>
        </row>
        <row r="3116">
          <cell r="C3116">
            <v>24401</v>
          </cell>
          <cell r="R3116">
            <v>12000</v>
          </cell>
        </row>
        <row r="3117">
          <cell r="C3117">
            <v>24601</v>
          </cell>
          <cell r="R3117">
            <v>90000</v>
          </cell>
        </row>
        <row r="3118">
          <cell r="C3118">
            <v>24907</v>
          </cell>
          <cell r="R3118">
            <v>150000</v>
          </cell>
        </row>
        <row r="3119">
          <cell r="C3119">
            <v>25401</v>
          </cell>
          <cell r="R3119">
            <v>200000</v>
          </cell>
        </row>
        <row r="3120">
          <cell r="C3120">
            <v>25601</v>
          </cell>
          <cell r="R3120">
            <v>30000</v>
          </cell>
        </row>
        <row r="3121">
          <cell r="C3121">
            <v>25905</v>
          </cell>
          <cell r="R3121">
            <v>6000</v>
          </cell>
        </row>
        <row r="3122">
          <cell r="C3122">
            <v>26101</v>
          </cell>
          <cell r="R3122">
            <v>1311000</v>
          </cell>
        </row>
        <row r="3123">
          <cell r="C3123">
            <v>26102</v>
          </cell>
          <cell r="R3123">
            <v>100000</v>
          </cell>
        </row>
        <row r="3124">
          <cell r="C3124">
            <v>27201</v>
          </cell>
          <cell r="R3124">
            <v>17000</v>
          </cell>
        </row>
        <row r="3125">
          <cell r="C3125">
            <v>27401</v>
          </cell>
          <cell r="R3125">
            <v>4672</v>
          </cell>
        </row>
        <row r="3126">
          <cell r="C3126">
            <v>29101</v>
          </cell>
          <cell r="R3126">
            <v>60000</v>
          </cell>
        </row>
        <row r="3127">
          <cell r="C3127">
            <v>29201</v>
          </cell>
          <cell r="R3127">
            <v>12000</v>
          </cell>
        </row>
        <row r="3128">
          <cell r="C3128">
            <v>29601</v>
          </cell>
          <cell r="R3128">
            <v>37000</v>
          </cell>
        </row>
        <row r="3129">
          <cell r="C3129">
            <v>29602</v>
          </cell>
          <cell r="R3129">
            <v>20000</v>
          </cell>
        </row>
        <row r="3130">
          <cell r="C3130">
            <v>29901</v>
          </cell>
          <cell r="R3130">
            <v>30000</v>
          </cell>
        </row>
        <row r="3131">
          <cell r="C3131">
            <v>31101</v>
          </cell>
          <cell r="R3131">
            <v>218658</v>
          </cell>
        </row>
        <row r="3132">
          <cell r="C3132">
            <v>31401</v>
          </cell>
          <cell r="R3132">
            <v>2712</v>
          </cell>
        </row>
        <row r="3133">
          <cell r="C3133">
            <v>31501</v>
          </cell>
          <cell r="R3133">
            <v>600000</v>
          </cell>
        </row>
        <row r="3134">
          <cell r="C3134">
            <v>33601</v>
          </cell>
          <cell r="R3134">
            <v>36000</v>
          </cell>
        </row>
        <row r="3135">
          <cell r="C3135">
            <v>34501</v>
          </cell>
          <cell r="R3135">
            <v>1272054.8</v>
          </cell>
        </row>
        <row r="3136">
          <cell r="C3136">
            <v>35101</v>
          </cell>
          <cell r="R3136">
            <v>400000</v>
          </cell>
        </row>
        <row r="3137">
          <cell r="C3137">
            <v>35501</v>
          </cell>
          <cell r="R3137">
            <v>30000</v>
          </cell>
        </row>
        <row r="3138">
          <cell r="C3138">
            <v>35718</v>
          </cell>
          <cell r="R3138">
            <v>40000</v>
          </cell>
        </row>
        <row r="3139">
          <cell r="C3139">
            <v>35801</v>
          </cell>
          <cell r="R3139">
            <v>16000</v>
          </cell>
        </row>
        <row r="3140">
          <cell r="C3140">
            <v>36901</v>
          </cell>
          <cell r="R3140">
            <v>18000</v>
          </cell>
        </row>
        <row r="3141">
          <cell r="C3141">
            <v>39203</v>
          </cell>
          <cell r="R3141">
            <v>3028688.28</v>
          </cell>
        </row>
        <row r="3142">
          <cell r="C3142">
            <v>39212</v>
          </cell>
          <cell r="R3142">
            <v>1600000</v>
          </cell>
        </row>
        <row r="3143">
          <cell r="C3143">
            <v>39801</v>
          </cell>
          <cell r="R3143">
            <v>56550</v>
          </cell>
        </row>
        <row r="3144">
          <cell r="C3144">
            <v>39802</v>
          </cell>
          <cell r="R3144">
            <v>56550</v>
          </cell>
        </row>
        <row r="3145">
          <cell r="C3145">
            <v>39803</v>
          </cell>
          <cell r="R3145">
            <v>377000</v>
          </cell>
        </row>
        <row r="3146">
          <cell r="C3146">
            <v>39804</v>
          </cell>
          <cell r="R3146">
            <v>56550</v>
          </cell>
        </row>
        <row r="3147">
          <cell r="C3147">
            <v>39902</v>
          </cell>
          <cell r="R3147">
            <v>7500</v>
          </cell>
        </row>
        <row r="3148">
          <cell r="C3148">
            <v>51501</v>
          </cell>
          <cell r="R3148">
            <v>34000</v>
          </cell>
        </row>
        <row r="3149">
          <cell r="C3149">
            <v>11301</v>
          </cell>
          <cell r="R3149">
            <v>359743.2</v>
          </cell>
        </row>
        <row r="3150">
          <cell r="C3150">
            <v>11302</v>
          </cell>
          <cell r="R3150">
            <v>359743.2</v>
          </cell>
        </row>
        <row r="3151">
          <cell r="C3151">
            <v>11303</v>
          </cell>
          <cell r="R3151">
            <v>173755.32</v>
          </cell>
        </row>
        <row r="3152">
          <cell r="C3152">
            <v>11304</v>
          </cell>
          <cell r="R3152">
            <v>523785.6</v>
          </cell>
        </row>
        <row r="3153">
          <cell r="C3153">
            <v>12201</v>
          </cell>
          <cell r="R3153">
            <v>174013.68</v>
          </cell>
        </row>
        <row r="3154">
          <cell r="C3154">
            <v>13101</v>
          </cell>
          <cell r="R3154">
            <v>12000</v>
          </cell>
        </row>
        <row r="3155">
          <cell r="C3155">
            <v>13201</v>
          </cell>
          <cell r="R3155">
            <v>28727.16</v>
          </cell>
        </row>
        <row r="3156">
          <cell r="C3156">
            <v>13202</v>
          </cell>
          <cell r="R3156">
            <v>1728</v>
          </cell>
        </row>
        <row r="3157">
          <cell r="C3157">
            <v>13203</v>
          </cell>
          <cell r="R3157">
            <v>330058.68</v>
          </cell>
        </row>
        <row r="3158">
          <cell r="C3158">
            <v>13401</v>
          </cell>
          <cell r="R3158">
            <v>160127.51999999999</v>
          </cell>
        </row>
        <row r="3159">
          <cell r="C3159">
            <v>14101</v>
          </cell>
          <cell r="R3159">
            <v>40800</v>
          </cell>
        </row>
        <row r="3160">
          <cell r="C3160">
            <v>14102</v>
          </cell>
          <cell r="R3160">
            <v>129600</v>
          </cell>
        </row>
        <row r="3161">
          <cell r="C3161">
            <v>14103</v>
          </cell>
          <cell r="R3161">
            <v>51600</v>
          </cell>
        </row>
        <row r="3162">
          <cell r="C3162">
            <v>15201</v>
          </cell>
          <cell r="R3162">
            <v>15332.4</v>
          </cell>
        </row>
        <row r="3163">
          <cell r="C3163">
            <v>15401</v>
          </cell>
          <cell r="R3163">
            <v>17312.64</v>
          </cell>
        </row>
        <row r="3164">
          <cell r="C3164">
            <v>15403</v>
          </cell>
          <cell r="R3164">
            <v>7000</v>
          </cell>
        </row>
        <row r="3165">
          <cell r="C3165">
            <v>15404</v>
          </cell>
          <cell r="R3165">
            <v>34000</v>
          </cell>
        </row>
        <row r="3166">
          <cell r="C3166">
            <v>15405</v>
          </cell>
          <cell r="R3166">
            <v>12960</v>
          </cell>
        </row>
        <row r="3167">
          <cell r="C3167">
            <v>15407</v>
          </cell>
          <cell r="R3167">
            <v>12960</v>
          </cell>
        </row>
        <row r="3168">
          <cell r="C3168">
            <v>15903</v>
          </cell>
          <cell r="R3168">
            <v>30000</v>
          </cell>
        </row>
        <row r="3169">
          <cell r="C3169">
            <v>15904</v>
          </cell>
          <cell r="R3169">
            <v>20000</v>
          </cell>
        </row>
        <row r="3170">
          <cell r="C3170">
            <v>15905</v>
          </cell>
          <cell r="R3170">
            <v>2000</v>
          </cell>
        </row>
        <row r="3171">
          <cell r="C3171">
            <v>21101</v>
          </cell>
          <cell r="R3171">
            <v>18000</v>
          </cell>
        </row>
        <row r="3172">
          <cell r="C3172">
            <v>21102</v>
          </cell>
          <cell r="R3172">
            <v>5000</v>
          </cell>
        </row>
        <row r="3173">
          <cell r="C3173">
            <v>21401</v>
          </cell>
          <cell r="R3173">
            <v>21000</v>
          </cell>
        </row>
        <row r="3174">
          <cell r="C3174">
            <v>21402</v>
          </cell>
          <cell r="R3174">
            <v>5000</v>
          </cell>
        </row>
        <row r="3175">
          <cell r="C3175">
            <v>21601</v>
          </cell>
          <cell r="R3175">
            <v>2000</v>
          </cell>
        </row>
        <row r="3176">
          <cell r="C3176">
            <v>22101</v>
          </cell>
          <cell r="R3176">
            <v>1500</v>
          </cell>
        </row>
        <row r="3177">
          <cell r="C3177">
            <v>24601</v>
          </cell>
          <cell r="R3177">
            <v>2000</v>
          </cell>
        </row>
        <row r="3178">
          <cell r="C3178">
            <v>27101</v>
          </cell>
          <cell r="R3178">
            <v>8000</v>
          </cell>
        </row>
        <row r="3179">
          <cell r="C3179">
            <v>29401</v>
          </cell>
          <cell r="R3179">
            <v>1000</v>
          </cell>
        </row>
        <row r="3180">
          <cell r="C3180">
            <v>31101</v>
          </cell>
          <cell r="R3180">
            <v>9258</v>
          </cell>
        </row>
        <row r="3181">
          <cell r="C3181">
            <v>37201</v>
          </cell>
          <cell r="R3181">
            <v>6000</v>
          </cell>
        </row>
        <row r="3182">
          <cell r="C3182">
            <v>37501</v>
          </cell>
          <cell r="R3182">
            <v>3000</v>
          </cell>
        </row>
        <row r="3183">
          <cell r="C3183">
            <v>37502</v>
          </cell>
          <cell r="R3183">
            <v>3000</v>
          </cell>
        </row>
        <row r="3184">
          <cell r="C3184">
            <v>39801</v>
          </cell>
          <cell r="R3184">
            <v>7095</v>
          </cell>
        </row>
        <row r="3185">
          <cell r="C3185">
            <v>39802</v>
          </cell>
          <cell r="R3185">
            <v>7395</v>
          </cell>
        </row>
        <row r="3186">
          <cell r="C3186">
            <v>39803</v>
          </cell>
          <cell r="R3186">
            <v>49300</v>
          </cell>
        </row>
        <row r="3187">
          <cell r="C3187">
            <v>39804</v>
          </cell>
          <cell r="R3187">
            <v>7395</v>
          </cell>
        </row>
        <row r="3188">
          <cell r="C3188">
            <v>51101</v>
          </cell>
          <cell r="R3188">
            <v>10000</v>
          </cell>
        </row>
        <row r="3189">
          <cell r="C3189">
            <v>11301</v>
          </cell>
          <cell r="R3189">
            <v>739167.48</v>
          </cell>
        </row>
        <row r="3190">
          <cell r="C3190">
            <v>11302</v>
          </cell>
          <cell r="R3190">
            <v>739167.48</v>
          </cell>
        </row>
        <row r="3191">
          <cell r="C3191">
            <v>11303</v>
          </cell>
          <cell r="R3191">
            <v>173755.32</v>
          </cell>
        </row>
        <row r="3192">
          <cell r="C3192">
            <v>11304</v>
          </cell>
          <cell r="R3192">
            <v>107823.48</v>
          </cell>
        </row>
        <row r="3193">
          <cell r="C3193">
            <v>13101</v>
          </cell>
          <cell r="R3193">
            <v>40800</v>
          </cell>
        </row>
        <row r="3194">
          <cell r="C3194">
            <v>13201</v>
          </cell>
          <cell r="R3194">
            <v>31776.240000000002</v>
          </cell>
        </row>
        <row r="3195">
          <cell r="C3195">
            <v>13202</v>
          </cell>
          <cell r="R3195">
            <v>4085.76</v>
          </cell>
        </row>
        <row r="3196">
          <cell r="C3196">
            <v>13203</v>
          </cell>
          <cell r="R3196">
            <v>446482.32</v>
          </cell>
        </row>
        <row r="3197">
          <cell r="C3197">
            <v>13401</v>
          </cell>
          <cell r="R3197">
            <v>102232.32000000001</v>
          </cell>
        </row>
        <row r="3198">
          <cell r="C3198">
            <v>14101</v>
          </cell>
          <cell r="R3198">
            <v>79200</v>
          </cell>
        </row>
        <row r="3199">
          <cell r="C3199">
            <v>14102</v>
          </cell>
          <cell r="R3199">
            <v>270000</v>
          </cell>
        </row>
        <row r="3200">
          <cell r="C3200">
            <v>14103</v>
          </cell>
          <cell r="R3200">
            <v>30000</v>
          </cell>
        </row>
        <row r="3201">
          <cell r="C3201">
            <v>15201</v>
          </cell>
          <cell r="R3201">
            <v>18738.96</v>
          </cell>
        </row>
        <row r="3202">
          <cell r="C3202">
            <v>15401</v>
          </cell>
          <cell r="R3202">
            <v>36205.53</v>
          </cell>
        </row>
        <row r="3203">
          <cell r="C3203">
            <v>15403</v>
          </cell>
          <cell r="R3203">
            <v>7000</v>
          </cell>
        </row>
        <row r="3204">
          <cell r="C3204">
            <v>15404</v>
          </cell>
          <cell r="R3204">
            <v>76000</v>
          </cell>
        </row>
        <row r="3205">
          <cell r="C3205">
            <v>15405</v>
          </cell>
          <cell r="R3205">
            <v>38880</v>
          </cell>
        </row>
        <row r="3206">
          <cell r="C3206">
            <v>15407</v>
          </cell>
          <cell r="R3206">
            <v>38880</v>
          </cell>
        </row>
        <row r="3207">
          <cell r="C3207">
            <v>15902</v>
          </cell>
          <cell r="R3207">
            <v>3000</v>
          </cell>
        </row>
        <row r="3208">
          <cell r="C3208">
            <v>15903</v>
          </cell>
          <cell r="R3208">
            <v>33000</v>
          </cell>
        </row>
        <row r="3209">
          <cell r="C3209">
            <v>15904</v>
          </cell>
          <cell r="R3209">
            <v>20000</v>
          </cell>
        </row>
        <row r="3210">
          <cell r="C3210">
            <v>15905</v>
          </cell>
          <cell r="R3210">
            <v>12000</v>
          </cell>
        </row>
        <row r="3211">
          <cell r="C3211">
            <v>15906</v>
          </cell>
          <cell r="R3211">
            <v>700</v>
          </cell>
        </row>
        <row r="3212">
          <cell r="C3212">
            <v>21101</v>
          </cell>
          <cell r="R3212">
            <v>45000</v>
          </cell>
        </row>
        <row r="3213">
          <cell r="C3213">
            <v>21401</v>
          </cell>
          <cell r="R3213">
            <v>14000</v>
          </cell>
        </row>
        <row r="3214">
          <cell r="C3214">
            <v>27201</v>
          </cell>
          <cell r="R3214">
            <v>1100</v>
          </cell>
        </row>
        <row r="3215">
          <cell r="C3215">
            <v>29101</v>
          </cell>
          <cell r="R3215">
            <v>1500</v>
          </cell>
        </row>
        <row r="3216">
          <cell r="C3216">
            <v>29201</v>
          </cell>
          <cell r="R3216">
            <v>500</v>
          </cell>
        </row>
        <row r="3217">
          <cell r="C3217">
            <v>31101</v>
          </cell>
          <cell r="R3217">
            <v>79999</v>
          </cell>
        </row>
        <row r="3218">
          <cell r="C3218">
            <v>31401</v>
          </cell>
          <cell r="R3218">
            <v>10104</v>
          </cell>
        </row>
        <row r="3219">
          <cell r="C3219">
            <v>33601</v>
          </cell>
          <cell r="R3219">
            <v>50000</v>
          </cell>
        </row>
        <row r="3220">
          <cell r="C3220">
            <v>37201</v>
          </cell>
          <cell r="R3220">
            <v>12000</v>
          </cell>
        </row>
        <row r="3221">
          <cell r="C3221">
            <v>39801</v>
          </cell>
          <cell r="R3221">
            <v>8400</v>
          </cell>
        </row>
        <row r="3222">
          <cell r="C3222">
            <v>39802</v>
          </cell>
          <cell r="R3222">
            <v>8400</v>
          </cell>
        </row>
        <row r="3223">
          <cell r="C3223">
            <v>39803</v>
          </cell>
          <cell r="R3223">
            <v>56000</v>
          </cell>
        </row>
        <row r="3224">
          <cell r="C3224">
            <v>39804</v>
          </cell>
          <cell r="R3224">
            <v>8400</v>
          </cell>
        </row>
        <row r="3225">
          <cell r="C3225">
            <v>51501</v>
          </cell>
          <cell r="R3225">
            <v>19000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616">
          <cell r="A616" t="str">
            <v>'82100-12201-000-000-000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P460"/>
  <sheetViews>
    <sheetView tabSelected="1" view="pageBreakPreview" topLeftCell="B1" zoomScale="55" zoomScaleNormal="100" zoomScaleSheetLayoutView="55" workbookViewId="0">
      <pane ySplit="8" topLeftCell="A377" activePane="bottomLeft" state="frozen"/>
      <selection activeCell="C18" sqref="C18"/>
      <selection pane="bottomLeft" activeCell="P392" sqref="P392"/>
    </sheetView>
  </sheetViews>
  <sheetFormatPr baseColWidth="10" defaultRowHeight="15" x14ac:dyDescent="0.25"/>
  <cols>
    <col min="1" max="1" width="0" hidden="1" customWidth="1"/>
    <col min="2" max="2" width="10.7109375" customWidth="1"/>
    <col min="3" max="3" width="46.85546875" customWidth="1"/>
    <col min="4" max="4" width="24.140625" customWidth="1"/>
    <col min="5" max="5" width="18.28515625" bestFit="1" customWidth="1"/>
    <col min="6" max="6" width="20.140625" customWidth="1"/>
    <col min="7" max="7" width="19.7109375" customWidth="1"/>
    <col min="8" max="8" width="19.42578125" customWidth="1"/>
    <col min="9" max="9" width="23.7109375" customWidth="1"/>
    <col min="10" max="10" width="19.85546875" bestFit="1" customWidth="1"/>
    <col min="11" max="11" width="15.140625" bestFit="1" customWidth="1"/>
    <col min="13" max="13" width="13.140625" bestFit="1" customWidth="1"/>
    <col min="15" max="15" width="14.140625" bestFit="1" customWidth="1"/>
    <col min="16" max="16" width="15.140625" bestFit="1" customWidth="1"/>
  </cols>
  <sheetData>
    <row r="1" spans="2:11" s="4" customFormat="1" ht="17.25" customHeight="1" thickBot="1" x14ac:dyDescent="0.3">
      <c r="B1" s="1"/>
      <c r="C1" s="2"/>
      <c r="D1" s="2"/>
      <c r="E1" s="3"/>
      <c r="F1" s="3"/>
      <c r="G1" s="3"/>
      <c r="H1" s="3"/>
      <c r="I1" s="3"/>
      <c r="J1" s="159" t="s">
        <v>595</v>
      </c>
      <c r="K1" s="159"/>
    </row>
    <row r="2" spans="2:11" x14ac:dyDescent="0.25">
      <c r="B2" s="160" t="s">
        <v>0</v>
      </c>
      <c r="C2" s="161"/>
      <c r="D2" s="161"/>
      <c r="E2" s="161"/>
      <c r="F2" s="161"/>
      <c r="G2" s="161"/>
      <c r="H2" s="161"/>
      <c r="I2" s="161"/>
      <c r="J2" s="161"/>
      <c r="K2" s="162"/>
    </row>
    <row r="3" spans="2:11" ht="18" x14ac:dyDescent="0.25">
      <c r="B3" s="163" t="s">
        <v>1</v>
      </c>
      <c r="C3" s="164"/>
      <c r="D3" s="164"/>
      <c r="E3" s="164"/>
      <c r="F3" s="164"/>
      <c r="G3" s="164"/>
      <c r="H3" s="164"/>
      <c r="I3" s="164"/>
      <c r="J3" s="164"/>
      <c r="K3" s="165"/>
    </row>
    <row r="4" spans="2:11" ht="15.75" x14ac:dyDescent="0.25">
      <c r="B4" s="166" t="s">
        <v>2</v>
      </c>
      <c r="C4" s="167"/>
      <c r="D4" s="167"/>
      <c r="E4" s="167"/>
      <c r="F4" s="167"/>
      <c r="G4" s="167"/>
      <c r="H4" s="167"/>
      <c r="I4" s="167"/>
      <c r="J4" s="167"/>
      <c r="K4" s="168"/>
    </row>
    <row r="5" spans="2:11" ht="18.75" thickBot="1" x14ac:dyDescent="0.3">
      <c r="B5" s="169" t="s">
        <v>3</v>
      </c>
      <c r="C5" s="170"/>
      <c r="D5" s="170"/>
      <c r="E5" s="170"/>
      <c r="F5" s="170"/>
      <c r="G5" s="170"/>
      <c r="H5" s="170"/>
      <c r="I5" s="170"/>
      <c r="J5" s="170"/>
      <c r="K5" s="171"/>
    </row>
    <row r="6" spans="2:11" ht="15.75" customHeight="1" thickBot="1" x14ac:dyDescent="0.3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172" t="s">
        <v>12</v>
      </c>
      <c r="K6" s="173"/>
    </row>
    <row r="7" spans="2:11" ht="27" customHeight="1" x14ac:dyDescent="0.25">
      <c r="B7" s="150" t="s">
        <v>13</v>
      </c>
      <c r="C7" s="152" t="s">
        <v>14</v>
      </c>
      <c r="D7" s="143" t="s">
        <v>15</v>
      </c>
      <c r="E7" s="154" t="s">
        <v>16</v>
      </c>
      <c r="F7" s="156" t="s">
        <v>17</v>
      </c>
      <c r="G7" s="152"/>
      <c r="H7" s="157" t="s">
        <v>18</v>
      </c>
      <c r="I7" s="143" t="s">
        <v>19</v>
      </c>
      <c r="J7" s="145" t="s">
        <v>20</v>
      </c>
      <c r="K7" s="146"/>
    </row>
    <row r="8" spans="2:11" ht="21.75" customHeight="1" thickBot="1" x14ac:dyDescent="0.3">
      <c r="B8" s="151"/>
      <c r="C8" s="153"/>
      <c r="D8" s="144"/>
      <c r="E8" s="155"/>
      <c r="F8" s="6" t="s">
        <v>21</v>
      </c>
      <c r="G8" s="6" t="s">
        <v>22</v>
      </c>
      <c r="H8" s="158"/>
      <c r="I8" s="144"/>
      <c r="J8" s="147"/>
      <c r="K8" s="148"/>
    </row>
    <row r="9" spans="2:11" s="10" customFormat="1" ht="21.75" customHeight="1" x14ac:dyDescent="0.25">
      <c r="B9" s="7">
        <v>1000</v>
      </c>
      <c r="C9" s="8" t="s">
        <v>23</v>
      </c>
      <c r="D9" s="114">
        <v>473800000</v>
      </c>
      <c r="E9" s="114">
        <v>-4229551.0700000068</v>
      </c>
      <c r="F9" s="114">
        <v>188630622.53</v>
      </c>
      <c r="G9" s="114">
        <v>188630622.53</v>
      </c>
      <c r="H9" s="114">
        <f>H10+H16+H19+H30+H37+H56+H59</f>
        <v>469570448.93000007</v>
      </c>
      <c r="I9" s="9">
        <f t="shared" ref="I9:I61" si="0">+H9/D9-1</f>
        <v>-8.92687013507798E-3</v>
      </c>
      <c r="J9" s="149"/>
      <c r="K9" s="149"/>
    </row>
    <row r="10" spans="2:11" s="4" customFormat="1" ht="29.25" customHeight="1" x14ac:dyDescent="0.25">
      <c r="B10" s="11" t="s">
        <v>24</v>
      </c>
      <c r="C10" s="12" t="s">
        <v>25</v>
      </c>
      <c r="D10" s="112">
        <v>252165253.31999996</v>
      </c>
      <c r="E10" s="112">
        <v>-2509611.4100000095</v>
      </c>
      <c r="F10" s="112">
        <v>28667837.960000001</v>
      </c>
      <c r="G10" s="112">
        <v>31177449.370000012</v>
      </c>
      <c r="H10" s="112">
        <v>249655641.91</v>
      </c>
      <c r="I10" s="14">
        <f t="shared" si="0"/>
        <v>-9.9522490785645124E-3</v>
      </c>
      <c r="J10" s="136"/>
      <c r="K10" s="136"/>
    </row>
    <row r="11" spans="2:11" s="18" customFormat="1" x14ac:dyDescent="0.25">
      <c r="B11" s="15" t="s">
        <v>26</v>
      </c>
      <c r="C11" s="16" t="s">
        <v>27</v>
      </c>
      <c r="D11" s="109">
        <v>252165253.31999996</v>
      </c>
      <c r="E11" s="109">
        <v>-2509611.4100000095</v>
      </c>
      <c r="F11" s="109">
        <v>28667837.960000001</v>
      </c>
      <c r="G11" s="109">
        <v>31177449.370000012</v>
      </c>
      <c r="H11" s="109">
        <v>249655641.91</v>
      </c>
      <c r="I11" s="17">
        <f t="shared" si="0"/>
        <v>-9.9522490785645124E-3</v>
      </c>
      <c r="J11" s="127"/>
      <c r="K11" s="127"/>
    </row>
    <row r="12" spans="2:11" s="4" customFormat="1" x14ac:dyDescent="0.25">
      <c r="B12" s="19">
        <v>11301</v>
      </c>
      <c r="C12" s="20" t="s">
        <v>28</v>
      </c>
      <c r="D12" s="110">
        <v>93035634.600000009</v>
      </c>
      <c r="E12" s="110">
        <v>834344.12999999989</v>
      </c>
      <c r="F12" s="112">
        <v>6420609.4600000028</v>
      </c>
      <c r="G12" s="112">
        <v>5586265.3300000029</v>
      </c>
      <c r="H12" s="110">
        <v>93869978.730000019</v>
      </c>
      <c r="I12" s="14">
        <f t="shared" si="0"/>
        <v>8.9680060074530665E-3</v>
      </c>
      <c r="J12" s="136"/>
      <c r="K12" s="136"/>
    </row>
    <row r="13" spans="2:11" s="4" customFormat="1" x14ac:dyDescent="0.25">
      <c r="B13" s="19">
        <v>11302</v>
      </c>
      <c r="C13" s="20" t="s">
        <v>29</v>
      </c>
      <c r="D13" s="110">
        <v>93035634.600000009</v>
      </c>
      <c r="E13" s="110">
        <v>-2636201.1700000027</v>
      </c>
      <c r="F13" s="112">
        <v>7104840.54</v>
      </c>
      <c r="G13" s="112">
        <v>9741041.7100000028</v>
      </c>
      <c r="H13" s="110">
        <v>90399433.430000007</v>
      </c>
      <c r="I13" s="14">
        <f t="shared" si="0"/>
        <v>-2.8335391931641696E-2</v>
      </c>
      <c r="J13" s="136"/>
      <c r="K13" s="136"/>
    </row>
    <row r="14" spans="2:11" s="4" customFormat="1" x14ac:dyDescent="0.25">
      <c r="B14" s="19">
        <v>11303</v>
      </c>
      <c r="C14" s="20" t="s">
        <v>30</v>
      </c>
      <c r="D14" s="110">
        <v>9398518.3200000003</v>
      </c>
      <c r="E14" s="110">
        <v>954595.47999999672</v>
      </c>
      <c r="F14" s="112">
        <v>5978315.4100000001</v>
      </c>
      <c r="G14" s="112">
        <v>5023719.9300000034</v>
      </c>
      <c r="H14" s="110">
        <v>10353113.799999997</v>
      </c>
      <c r="I14" s="14">
        <f t="shared" si="0"/>
        <v>0.10156872046188625</v>
      </c>
      <c r="J14" s="136"/>
      <c r="K14" s="136"/>
    </row>
    <row r="15" spans="2:11" s="4" customFormat="1" x14ac:dyDescent="0.25">
      <c r="B15" s="19">
        <v>11304</v>
      </c>
      <c r="C15" s="20" t="s">
        <v>31</v>
      </c>
      <c r="D15" s="110">
        <v>56695465.79999996</v>
      </c>
      <c r="E15" s="110">
        <v>-1662349.8500000034</v>
      </c>
      <c r="F15" s="112">
        <v>9164072.5499999989</v>
      </c>
      <c r="G15" s="112">
        <v>10826422.400000002</v>
      </c>
      <c r="H15" s="110">
        <v>55033115.949999958</v>
      </c>
      <c r="I15" s="14">
        <f t="shared" si="0"/>
        <v>-2.9320684230095928E-2</v>
      </c>
      <c r="J15" s="136"/>
      <c r="K15" s="136"/>
    </row>
    <row r="16" spans="2:11" s="4" customFormat="1" ht="24.75" x14ac:dyDescent="0.25">
      <c r="B16" s="22" t="s">
        <v>32</v>
      </c>
      <c r="C16" s="12" t="s">
        <v>33</v>
      </c>
      <c r="D16" s="110">
        <v>19439290.200000003</v>
      </c>
      <c r="E16" s="110">
        <v>-364263.93999999948</v>
      </c>
      <c r="F16" s="110">
        <v>5049879.4200000009</v>
      </c>
      <c r="G16" s="110">
        <v>5414143.3600000003</v>
      </c>
      <c r="H16" s="110">
        <v>19075026.260000005</v>
      </c>
      <c r="I16" s="14">
        <f t="shared" si="0"/>
        <v>-1.8738541183977886E-2</v>
      </c>
      <c r="J16" s="136"/>
      <c r="K16" s="136"/>
    </row>
    <row r="17" spans="2:11" s="4" customFormat="1" x14ac:dyDescent="0.25">
      <c r="B17" s="23" t="s">
        <v>34</v>
      </c>
      <c r="C17" s="12" t="s">
        <v>35</v>
      </c>
      <c r="D17" s="110">
        <v>19439290.200000003</v>
      </c>
      <c r="E17" s="110">
        <v>-364263.93999999948</v>
      </c>
      <c r="F17" s="110">
        <v>5049879.4200000009</v>
      </c>
      <c r="G17" s="110">
        <v>5414143.3600000003</v>
      </c>
      <c r="H17" s="110">
        <v>19075026.260000005</v>
      </c>
      <c r="I17" s="14">
        <f t="shared" si="0"/>
        <v>-1.8738541183977886E-2</v>
      </c>
      <c r="J17" s="136"/>
      <c r="K17" s="136"/>
    </row>
    <row r="18" spans="2:11" s="4" customFormat="1" x14ac:dyDescent="0.25">
      <c r="B18" s="19">
        <v>12201</v>
      </c>
      <c r="C18" s="20" t="s">
        <v>36</v>
      </c>
      <c r="D18" s="110">
        <v>19439290.200000003</v>
      </c>
      <c r="E18" s="110">
        <v>-364263.93999999948</v>
      </c>
      <c r="F18" s="112">
        <v>5049879.4200000009</v>
      </c>
      <c r="G18" s="112">
        <v>5414143.3600000003</v>
      </c>
      <c r="H18" s="110">
        <v>19075026.260000005</v>
      </c>
      <c r="I18" s="14">
        <f t="shared" si="0"/>
        <v>-1.8738541183977886E-2</v>
      </c>
      <c r="J18" s="136"/>
      <c r="K18" s="136"/>
    </row>
    <row r="19" spans="2:11" s="4" customFormat="1" x14ac:dyDescent="0.25">
      <c r="B19" s="24" t="s">
        <v>37</v>
      </c>
      <c r="C19" s="12" t="s">
        <v>38</v>
      </c>
      <c r="D19" s="112">
        <v>103088974.60000002</v>
      </c>
      <c r="E19" s="112">
        <v>113520.48000000371</v>
      </c>
      <c r="F19" s="112">
        <v>31074393.389999997</v>
      </c>
      <c r="G19" s="112">
        <v>30960872.909999993</v>
      </c>
      <c r="H19" s="112">
        <v>103202495.08000004</v>
      </c>
      <c r="I19" s="14">
        <f t="shared" si="0"/>
        <v>1.1011893409600404E-3</v>
      </c>
      <c r="J19" s="136"/>
      <c r="K19" s="136"/>
    </row>
    <row r="20" spans="2:11" s="18" customFormat="1" ht="24.75" customHeight="1" x14ac:dyDescent="0.25">
      <c r="B20" s="25" t="s">
        <v>39</v>
      </c>
      <c r="C20" s="16" t="s">
        <v>40</v>
      </c>
      <c r="D20" s="109">
        <v>7248000</v>
      </c>
      <c r="E20" s="109">
        <v>1121640</v>
      </c>
      <c r="F20" s="109">
        <v>1549897.65</v>
      </c>
      <c r="G20" s="109">
        <v>428257.65</v>
      </c>
      <c r="H20" s="109">
        <v>8369640</v>
      </c>
      <c r="I20" s="17">
        <f t="shared" si="0"/>
        <v>0.15475165562913906</v>
      </c>
      <c r="J20" s="127"/>
      <c r="K20" s="127"/>
    </row>
    <row r="21" spans="2:11" s="4" customFormat="1" ht="81" customHeight="1" x14ac:dyDescent="0.25">
      <c r="B21" s="26">
        <v>13101</v>
      </c>
      <c r="C21" s="27" t="s">
        <v>41</v>
      </c>
      <c r="D21" s="110">
        <v>7248000</v>
      </c>
      <c r="E21" s="110">
        <v>1121640</v>
      </c>
      <c r="F21" s="112">
        <v>1549897.65</v>
      </c>
      <c r="G21" s="112">
        <v>428257.65</v>
      </c>
      <c r="H21" s="110">
        <v>8369640</v>
      </c>
      <c r="I21" s="14">
        <f t="shared" si="0"/>
        <v>0.15475165562913906</v>
      </c>
      <c r="J21" s="140" t="s">
        <v>42</v>
      </c>
      <c r="K21" s="140"/>
    </row>
    <row r="22" spans="2:11" s="18" customFormat="1" ht="27" customHeight="1" x14ac:dyDescent="0.25">
      <c r="B22" s="15" t="s">
        <v>43</v>
      </c>
      <c r="C22" s="16" t="s">
        <v>44</v>
      </c>
      <c r="D22" s="109">
        <v>68533514.680000022</v>
      </c>
      <c r="E22" s="109">
        <v>-1683408.5899999966</v>
      </c>
      <c r="F22" s="109">
        <v>13936698.909999998</v>
      </c>
      <c r="G22" s="109">
        <v>15620107.499999994</v>
      </c>
      <c r="H22" s="109">
        <v>66850106.090000033</v>
      </c>
      <c r="I22" s="17">
        <f t="shared" si="0"/>
        <v>-2.4563289915309872E-2</v>
      </c>
      <c r="J22" s="127"/>
      <c r="K22" s="127"/>
    </row>
    <row r="23" spans="2:11" s="4" customFormat="1" x14ac:dyDescent="0.25">
      <c r="B23" s="19">
        <v>13201</v>
      </c>
      <c r="C23" s="20" t="s">
        <v>45</v>
      </c>
      <c r="D23" s="110">
        <v>4903970.9600000028</v>
      </c>
      <c r="E23" s="110">
        <v>288705.44999999972</v>
      </c>
      <c r="F23" s="112">
        <v>966661.83999999985</v>
      </c>
      <c r="G23" s="112">
        <v>677956.39000000013</v>
      </c>
      <c r="H23" s="110">
        <v>5192676.410000002</v>
      </c>
      <c r="I23" s="14">
        <f t="shared" si="0"/>
        <v>5.8871769909501825E-2</v>
      </c>
      <c r="J23" s="136"/>
      <c r="K23" s="136"/>
    </row>
    <row r="24" spans="2:11" s="4" customFormat="1" x14ac:dyDescent="0.25">
      <c r="B24" s="19">
        <v>13202</v>
      </c>
      <c r="C24" s="20" t="s">
        <v>46</v>
      </c>
      <c r="D24" s="110">
        <v>1114486.08</v>
      </c>
      <c r="E24" s="110">
        <v>-431759.5299999984</v>
      </c>
      <c r="F24" s="112">
        <v>2235982.5500000007</v>
      </c>
      <c r="G24" s="112">
        <v>2667742.0799999991</v>
      </c>
      <c r="H24" s="110">
        <v>682726.55000000168</v>
      </c>
      <c r="I24" s="14">
        <f t="shared" si="0"/>
        <v>-0.38740683957218947</v>
      </c>
      <c r="J24" s="136"/>
      <c r="K24" s="136"/>
    </row>
    <row r="25" spans="2:11" s="4" customFormat="1" x14ac:dyDescent="0.25">
      <c r="B25" s="19">
        <v>13203</v>
      </c>
      <c r="C25" s="20" t="s">
        <v>47</v>
      </c>
      <c r="D25" s="110">
        <v>62515057.640000023</v>
      </c>
      <c r="E25" s="110">
        <v>-1540354.5099999979</v>
      </c>
      <c r="F25" s="112">
        <v>10734054.519999998</v>
      </c>
      <c r="G25" s="112">
        <v>12274409.029999996</v>
      </c>
      <c r="H25" s="110">
        <v>60974703.130000032</v>
      </c>
      <c r="I25" s="14">
        <f t="shared" si="0"/>
        <v>-2.4639735899633863E-2</v>
      </c>
      <c r="J25" s="136"/>
      <c r="K25" s="136"/>
    </row>
    <row r="26" spans="2:11" s="18" customFormat="1" x14ac:dyDescent="0.25">
      <c r="B26" s="15" t="s">
        <v>48</v>
      </c>
      <c r="C26" s="16" t="s">
        <v>49</v>
      </c>
      <c r="D26" s="109">
        <v>13825364.880000005</v>
      </c>
      <c r="E26" s="109">
        <v>120101.1400000006</v>
      </c>
      <c r="F26" s="109">
        <v>9607360.089999998</v>
      </c>
      <c r="G26" s="109">
        <v>9487258.9499999974</v>
      </c>
      <c r="H26" s="109">
        <v>13945466.020000005</v>
      </c>
      <c r="I26" s="17">
        <f t="shared" si="0"/>
        <v>8.6870141253010402E-3</v>
      </c>
      <c r="J26" s="127"/>
      <c r="K26" s="127"/>
    </row>
    <row r="27" spans="2:11" s="4" customFormat="1" x14ac:dyDescent="0.25">
      <c r="B27" s="19">
        <v>13301</v>
      </c>
      <c r="C27" s="20" t="s">
        <v>50</v>
      </c>
      <c r="D27" s="110">
        <v>13825364.880000005</v>
      </c>
      <c r="E27" s="110">
        <v>120101.1400000006</v>
      </c>
      <c r="F27" s="112">
        <v>9607360.089999998</v>
      </c>
      <c r="G27" s="112">
        <v>9487258.9499999974</v>
      </c>
      <c r="H27" s="110">
        <v>13945466.020000005</v>
      </c>
      <c r="I27" s="14">
        <f t="shared" si="0"/>
        <v>8.6870141253010402E-3</v>
      </c>
      <c r="J27" s="136"/>
      <c r="K27" s="136"/>
    </row>
    <row r="28" spans="2:11" s="18" customFormat="1" x14ac:dyDescent="0.25">
      <c r="B28" s="15" t="s">
        <v>51</v>
      </c>
      <c r="C28" s="16" t="s">
        <v>52</v>
      </c>
      <c r="D28" s="109">
        <v>13482095.039999997</v>
      </c>
      <c r="E28" s="109">
        <v>555187.9299999997</v>
      </c>
      <c r="F28" s="109">
        <v>5980436.7399999993</v>
      </c>
      <c r="G28" s="109">
        <v>5425248.8099999996</v>
      </c>
      <c r="H28" s="109">
        <v>14037282.969999999</v>
      </c>
      <c r="I28" s="17">
        <f t="shared" si="0"/>
        <v>4.1179648144655134E-2</v>
      </c>
      <c r="J28" s="127"/>
      <c r="K28" s="127"/>
    </row>
    <row r="29" spans="2:11" s="4" customFormat="1" x14ac:dyDescent="0.25">
      <c r="B29" s="19">
        <v>13401</v>
      </c>
      <c r="C29" s="20" t="s">
        <v>53</v>
      </c>
      <c r="D29" s="110">
        <v>13482095.039999997</v>
      </c>
      <c r="E29" s="110">
        <v>555187.9299999997</v>
      </c>
      <c r="F29" s="112">
        <v>5980436.7399999993</v>
      </c>
      <c r="G29" s="112">
        <v>5425248.8099999996</v>
      </c>
      <c r="H29" s="110">
        <v>14037282.969999999</v>
      </c>
      <c r="I29" s="14">
        <f t="shared" si="0"/>
        <v>4.1179648144655134E-2</v>
      </c>
      <c r="J29" s="136"/>
      <c r="K29" s="136"/>
    </row>
    <row r="30" spans="2:11" s="4" customFormat="1" x14ac:dyDescent="0.25">
      <c r="B30" s="24" t="s">
        <v>54</v>
      </c>
      <c r="C30" s="12" t="s">
        <v>55</v>
      </c>
      <c r="D30" s="112">
        <v>53560000</v>
      </c>
      <c r="E30" s="112">
        <v>-3850835.2299999991</v>
      </c>
      <c r="F30" s="112">
        <v>20336950.629999999</v>
      </c>
      <c r="G30" s="112">
        <v>24187785.859999999</v>
      </c>
      <c r="H30" s="112">
        <v>49709164.769999996</v>
      </c>
      <c r="I30" s="14">
        <f t="shared" si="0"/>
        <v>-7.1897595780433199E-2</v>
      </c>
      <c r="J30" s="136"/>
      <c r="K30" s="136"/>
    </row>
    <row r="31" spans="2:11" s="18" customFormat="1" x14ac:dyDescent="0.25">
      <c r="B31" s="15" t="s">
        <v>56</v>
      </c>
      <c r="C31" s="16" t="s">
        <v>57</v>
      </c>
      <c r="D31" s="109">
        <v>51560000</v>
      </c>
      <c r="E31" s="109">
        <v>-3155835.2299999991</v>
      </c>
      <c r="F31" s="109">
        <v>17682950.41</v>
      </c>
      <c r="G31" s="109">
        <v>20838785.640000001</v>
      </c>
      <c r="H31" s="109">
        <v>48404164.769999996</v>
      </c>
      <c r="I31" s="17">
        <f t="shared" si="0"/>
        <v>-6.1207044802172317E-2</v>
      </c>
      <c r="J31" s="127"/>
      <c r="K31" s="127"/>
    </row>
    <row r="32" spans="2:11" s="4" customFormat="1" x14ac:dyDescent="0.25">
      <c r="B32" s="19">
        <v>14101</v>
      </c>
      <c r="C32" s="20" t="s">
        <v>58</v>
      </c>
      <c r="D32" s="110">
        <v>8760000</v>
      </c>
      <c r="E32" s="110">
        <v>-262029.39000000106</v>
      </c>
      <c r="F32" s="112">
        <v>4088547.6999999988</v>
      </c>
      <c r="G32" s="112">
        <v>4350577.09</v>
      </c>
      <c r="H32" s="110">
        <v>8497970.6099999994</v>
      </c>
      <c r="I32" s="14">
        <f t="shared" si="0"/>
        <v>-2.9912030821917845E-2</v>
      </c>
      <c r="J32" s="136"/>
      <c r="K32" s="136"/>
    </row>
    <row r="33" spans="2:11" s="4" customFormat="1" x14ac:dyDescent="0.25">
      <c r="B33" s="19">
        <v>14102</v>
      </c>
      <c r="C33" s="20" t="s">
        <v>59</v>
      </c>
      <c r="D33" s="110">
        <v>33800000</v>
      </c>
      <c r="E33" s="110">
        <v>-1713304.629999998</v>
      </c>
      <c r="F33" s="112">
        <v>6671116.9700000016</v>
      </c>
      <c r="G33" s="112">
        <v>8384421.5999999996</v>
      </c>
      <c r="H33" s="110">
        <v>32086695.369999997</v>
      </c>
      <c r="I33" s="14">
        <f t="shared" si="0"/>
        <v>-5.0689486094674607E-2</v>
      </c>
      <c r="J33" s="136"/>
      <c r="K33" s="136"/>
    </row>
    <row r="34" spans="2:11" s="4" customFormat="1" x14ac:dyDescent="0.25">
      <c r="B34" s="19">
        <v>14103</v>
      </c>
      <c r="C34" s="20" t="s">
        <v>60</v>
      </c>
      <c r="D34" s="110">
        <v>9000000</v>
      </c>
      <c r="E34" s="110">
        <v>-1180501.21</v>
      </c>
      <c r="F34" s="112">
        <v>6923285.7400000002</v>
      </c>
      <c r="G34" s="112">
        <v>8103786.9500000002</v>
      </c>
      <c r="H34" s="110">
        <v>7819498.79</v>
      </c>
      <c r="I34" s="14">
        <f t="shared" si="0"/>
        <v>-0.13116680111111112</v>
      </c>
      <c r="J34" s="136"/>
      <c r="K34" s="136"/>
    </row>
    <row r="35" spans="2:11" s="18" customFormat="1" x14ac:dyDescent="0.25">
      <c r="B35" s="15" t="s">
        <v>61</v>
      </c>
      <c r="C35" s="28" t="s">
        <v>62</v>
      </c>
      <c r="D35" s="109">
        <v>2000000</v>
      </c>
      <c r="E35" s="109">
        <v>-695000</v>
      </c>
      <c r="F35" s="109">
        <v>2654000.2200000002</v>
      </c>
      <c r="G35" s="109">
        <v>3349000.22</v>
      </c>
      <c r="H35" s="109">
        <v>1305000.0000000005</v>
      </c>
      <c r="I35" s="17">
        <f t="shared" si="0"/>
        <v>-0.34749999999999981</v>
      </c>
      <c r="J35" s="127"/>
      <c r="K35" s="127"/>
    </row>
    <row r="36" spans="2:11" s="4" customFormat="1" x14ac:dyDescent="0.25">
      <c r="B36" s="19">
        <v>14401</v>
      </c>
      <c r="C36" s="20" t="s">
        <v>63</v>
      </c>
      <c r="D36" s="110">
        <v>2000000</v>
      </c>
      <c r="E36" s="110">
        <v>-695000</v>
      </c>
      <c r="F36" s="112">
        <v>2654000.2200000002</v>
      </c>
      <c r="G36" s="112">
        <v>3349000.22</v>
      </c>
      <c r="H36" s="110">
        <v>1305000.0000000005</v>
      </c>
      <c r="I36" s="14">
        <f t="shared" si="0"/>
        <v>-0.34749999999999981</v>
      </c>
      <c r="J36" s="136"/>
      <c r="K36" s="136"/>
    </row>
    <row r="37" spans="2:11" s="4" customFormat="1" x14ac:dyDescent="0.25">
      <c r="B37" s="24" t="s">
        <v>64</v>
      </c>
      <c r="C37" s="12" t="s">
        <v>65</v>
      </c>
      <c r="D37" s="112">
        <v>33306946.77</v>
      </c>
      <c r="E37" s="112">
        <v>11895174.139999997</v>
      </c>
      <c r="F37" s="112">
        <v>45098676.859999999</v>
      </c>
      <c r="G37" s="112">
        <v>33203502.719999999</v>
      </c>
      <c r="H37" s="112">
        <v>45202120.909999996</v>
      </c>
      <c r="I37" s="14">
        <f t="shared" si="0"/>
        <v>0.35713793348101586</v>
      </c>
      <c r="J37" s="136"/>
      <c r="K37" s="136"/>
    </row>
    <row r="38" spans="2:11" s="18" customFormat="1" x14ac:dyDescent="0.25">
      <c r="B38" s="15" t="s">
        <v>66</v>
      </c>
      <c r="C38" s="28" t="s">
        <v>67</v>
      </c>
      <c r="D38" s="109">
        <v>3000000.0000000005</v>
      </c>
      <c r="E38" s="109">
        <v>9537589.6399999931</v>
      </c>
      <c r="F38" s="109">
        <v>17616312.619999994</v>
      </c>
      <c r="G38" s="109">
        <v>8078722.9800000014</v>
      </c>
      <c r="H38" s="109">
        <v>12537589.639999993</v>
      </c>
      <c r="I38" s="17">
        <f t="shared" si="0"/>
        <v>3.1791965466666641</v>
      </c>
      <c r="J38" s="127"/>
      <c r="K38" s="127"/>
    </row>
    <row r="39" spans="2:11" s="4" customFormat="1" ht="69" customHeight="1" x14ac:dyDescent="0.25">
      <c r="B39" s="26">
        <v>15201</v>
      </c>
      <c r="C39" s="20" t="s">
        <v>68</v>
      </c>
      <c r="D39" s="110">
        <v>3000000.0000000005</v>
      </c>
      <c r="E39" s="110">
        <v>9537589.6399999931</v>
      </c>
      <c r="F39" s="112">
        <v>17616312.619999994</v>
      </c>
      <c r="G39" s="112">
        <v>8078722.9800000014</v>
      </c>
      <c r="H39" s="110">
        <v>12537589.639999993</v>
      </c>
      <c r="I39" s="14">
        <f t="shared" si="0"/>
        <v>3.1791965466666641</v>
      </c>
      <c r="J39" s="140" t="s">
        <v>69</v>
      </c>
      <c r="K39" s="140"/>
    </row>
    <row r="40" spans="2:11" s="18" customFormat="1" x14ac:dyDescent="0.25">
      <c r="B40" s="15" t="s">
        <v>70</v>
      </c>
      <c r="C40" s="28" t="s">
        <v>71</v>
      </c>
      <c r="D40" s="109">
        <v>21115646.77</v>
      </c>
      <c r="E40" s="109">
        <v>3090134.5000000028</v>
      </c>
      <c r="F40" s="109">
        <v>19589514.240000002</v>
      </c>
      <c r="G40" s="109">
        <v>16499379.739999996</v>
      </c>
      <c r="H40" s="109">
        <v>24205781.270000003</v>
      </c>
      <c r="I40" s="17">
        <f t="shared" si="0"/>
        <v>0.14634335067540083</v>
      </c>
      <c r="J40" s="127"/>
      <c r="K40" s="127"/>
    </row>
    <row r="41" spans="2:11" s="4" customFormat="1" x14ac:dyDescent="0.25">
      <c r="B41" s="19">
        <v>15401</v>
      </c>
      <c r="C41" s="20" t="s">
        <v>72</v>
      </c>
      <c r="D41" s="110">
        <v>4565349.8099999996</v>
      </c>
      <c r="E41" s="110">
        <v>-726898.60000000009</v>
      </c>
      <c r="F41" s="112">
        <v>389469.3299999999</v>
      </c>
      <c r="G41" s="112">
        <v>1116367.93</v>
      </c>
      <c r="H41" s="110">
        <v>3838451.21</v>
      </c>
      <c r="I41" s="14">
        <f t="shared" si="0"/>
        <v>-0.15922078926083427</v>
      </c>
      <c r="J41" s="136"/>
      <c r="K41" s="136"/>
    </row>
    <row r="42" spans="2:11" s="4" customFormat="1" ht="42" customHeight="1" x14ac:dyDescent="0.25">
      <c r="B42" s="26">
        <v>15402</v>
      </c>
      <c r="C42" s="20" t="s">
        <v>73</v>
      </c>
      <c r="D42" s="110">
        <v>549999.99999999988</v>
      </c>
      <c r="E42" s="110">
        <v>357962.49000000069</v>
      </c>
      <c r="F42" s="112">
        <v>3073759.91</v>
      </c>
      <c r="G42" s="112">
        <v>2715797.4199999995</v>
      </c>
      <c r="H42" s="110">
        <v>907962.49000000069</v>
      </c>
      <c r="I42" s="14">
        <f t="shared" si="0"/>
        <v>0.65084089090909258</v>
      </c>
      <c r="J42" s="140" t="s">
        <v>74</v>
      </c>
      <c r="K42" s="140"/>
    </row>
    <row r="43" spans="2:11" s="4" customFormat="1" ht="30.75" customHeight="1" x14ac:dyDescent="0.25">
      <c r="B43" s="26">
        <v>15403</v>
      </c>
      <c r="C43" s="20" t="s">
        <v>75</v>
      </c>
      <c r="D43" s="110">
        <v>368000</v>
      </c>
      <c r="E43" s="110">
        <v>148892.00999999978</v>
      </c>
      <c r="F43" s="112">
        <v>1173985.1199999994</v>
      </c>
      <c r="G43" s="112">
        <v>1025093.1099999996</v>
      </c>
      <c r="H43" s="110">
        <v>516892.00999999978</v>
      </c>
      <c r="I43" s="14">
        <f t="shared" si="0"/>
        <v>0.40459785326086894</v>
      </c>
      <c r="J43" s="140" t="s">
        <v>76</v>
      </c>
      <c r="K43" s="140"/>
    </row>
    <row r="44" spans="2:11" s="4" customFormat="1" ht="39.75" customHeight="1" x14ac:dyDescent="0.25">
      <c r="B44" s="26">
        <v>15404</v>
      </c>
      <c r="C44" s="20" t="s">
        <v>77</v>
      </c>
      <c r="D44" s="110">
        <v>7282000</v>
      </c>
      <c r="E44" s="110">
        <v>2148721.4000000022</v>
      </c>
      <c r="F44" s="112">
        <v>13430222.92</v>
      </c>
      <c r="G44" s="112">
        <v>11281501.519999998</v>
      </c>
      <c r="H44" s="110">
        <v>9430721.4000000041</v>
      </c>
      <c r="I44" s="14">
        <f t="shared" si="0"/>
        <v>0.29507297445756708</v>
      </c>
      <c r="J44" s="140" t="s">
        <v>78</v>
      </c>
      <c r="K44" s="140"/>
    </row>
    <row r="45" spans="2:11" s="4" customFormat="1" ht="19.5" customHeight="1" x14ac:dyDescent="0.25">
      <c r="B45" s="29">
        <v>15405</v>
      </c>
      <c r="C45" s="30" t="s">
        <v>79</v>
      </c>
      <c r="D45" s="110">
        <v>4130136.9599999995</v>
      </c>
      <c r="E45" s="110">
        <v>604087.20000000007</v>
      </c>
      <c r="F45" s="112">
        <v>801706.96000000008</v>
      </c>
      <c r="G45" s="112">
        <v>197619.76</v>
      </c>
      <c r="H45" s="110">
        <v>4734224.16</v>
      </c>
      <c r="I45" s="14">
        <f t="shared" si="0"/>
        <v>0.14626323675232333</v>
      </c>
      <c r="J45" s="140" t="s">
        <v>80</v>
      </c>
      <c r="K45" s="140"/>
    </row>
    <row r="46" spans="2:11" s="4" customFormat="1" ht="19.5" customHeight="1" x14ac:dyDescent="0.25">
      <c r="B46" s="19">
        <v>15406</v>
      </c>
      <c r="C46" s="31" t="s">
        <v>81</v>
      </c>
      <c r="D46" s="110">
        <v>16800</v>
      </c>
      <c r="E46" s="110">
        <v>13800</v>
      </c>
      <c r="F46" s="112">
        <v>39700</v>
      </c>
      <c r="G46" s="112">
        <v>25900</v>
      </c>
      <c r="H46" s="110">
        <v>30600</v>
      </c>
      <c r="I46" s="14">
        <f t="shared" si="0"/>
        <v>0.8214285714285714</v>
      </c>
      <c r="J46" s="140" t="s">
        <v>80</v>
      </c>
      <c r="K46" s="140"/>
    </row>
    <row r="47" spans="2:11" s="4" customFormat="1" ht="16.5" customHeight="1" x14ac:dyDescent="0.25">
      <c r="B47" s="19">
        <v>15407</v>
      </c>
      <c r="C47" s="31" t="s">
        <v>82</v>
      </c>
      <c r="D47" s="110">
        <v>4203360</v>
      </c>
      <c r="E47" s="110">
        <v>543570</v>
      </c>
      <c r="F47" s="112">
        <v>680670</v>
      </c>
      <c r="G47" s="112">
        <v>137100</v>
      </c>
      <c r="H47" s="110">
        <v>4746930</v>
      </c>
      <c r="I47" s="14">
        <f t="shared" si="0"/>
        <v>0.12931797419207491</v>
      </c>
      <c r="J47" s="140" t="s">
        <v>80</v>
      </c>
      <c r="K47" s="140"/>
    </row>
    <row r="48" spans="2:11" s="4" customFormat="1" ht="15" hidden="1" customHeight="1" x14ac:dyDescent="0.25">
      <c r="B48" s="23" t="s">
        <v>83</v>
      </c>
      <c r="C48" s="32" t="s">
        <v>84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4" t="e">
        <f t="shared" si="0"/>
        <v>#DIV/0!</v>
      </c>
      <c r="J48" s="13"/>
      <c r="K48" s="33"/>
    </row>
    <row r="49" spans="2:11" s="4" customFormat="1" ht="15" hidden="1" customHeight="1" x14ac:dyDescent="0.25">
      <c r="B49" s="19">
        <v>15501</v>
      </c>
      <c r="C49" s="31" t="s">
        <v>85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4" t="e">
        <f t="shared" si="0"/>
        <v>#DIV/0!</v>
      </c>
      <c r="J49" s="21"/>
      <c r="K49" s="33"/>
    </row>
    <row r="50" spans="2:11" s="18" customFormat="1" x14ac:dyDescent="0.25">
      <c r="B50" s="34" t="s">
        <v>86</v>
      </c>
      <c r="C50" s="35" t="s">
        <v>65</v>
      </c>
      <c r="D50" s="109">
        <v>9191300</v>
      </c>
      <c r="E50" s="109">
        <v>-732550</v>
      </c>
      <c r="F50" s="109">
        <v>7892850</v>
      </c>
      <c r="G50" s="109">
        <v>8625400</v>
      </c>
      <c r="H50" s="109">
        <v>8458750</v>
      </c>
      <c r="I50" s="17">
        <f t="shared" si="0"/>
        <v>-7.9700368827043011E-2</v>
      </c>
      <c r="J50" s="127"/>
      <c r="K50" s="127"/>
    </row>
    <row r="51" spans="2:11" s="4" customFormat="1" x14ac:dyDescent="0.25">
      <c r="B51" s="19">
        <v>15902</v>
      </c>
      <c r="C51" s="20" t="s">
        <v>87</v>
      </c>
      <c r="D51" s="110">
        <v>247000</v>
      </c>
      <c r="E51" s="110">
        <v>93000</v>
      </c>
      <c r="F51" s="112">
        <v>1610000</v>
      </c>
      <c r="G51" s="112">
        <v>1517000</v>
      </c>
      <c r="H51" s="110">
        <v>340000</v>
      </c>
      <c r="I51" s="14">
        <f t="shared" si="0"/>
        <v>0.37651821862348167</v>
      </c>
      <c r="J51" s="140" t="s">
        <v>80</v>
      </c>
      <c r="K51" s="140"/>
    </row>
    <row r="52" spans="2:11" s="4" customFormat="1" x14ac:dyDescent="0.25">
      <c r="B52" s="19">
        <v>15903</v>
      </c>
      <c r="C52" s="31" t="s">
        <v>88</v>
      </c>
      <c r="D52" s="110">
        <v>5367000</v>
      </c>
      <c r="E52" s="110">
        <v>-723000</v>
      </c>
      <c r="F52" s="112">
        <v>5418900</v>
      </c>
      <c r="G52" s="112">
        <v>6141900</v>
      </c>
      <c r="H52" s="110">
        <v>4644000</v>
      </c>
      <c r="I52" s="14">
        <f t="shared" si="0"/>
        <v>-0.13471212968138624</v>
      </c>
      <c r="J52" s="136"/>
      <c r="K52" s="136"/>
    </row>
    <row r="53" spans="2:11" s="4" customFormat="1" x14ac:dyDescent="0.25">
      <c r="B53" s="19">
        <v>15904</v>
      </c>
      <c r="C53" s="36" t="s">
        <v>89</v>
      </c>
      <c r="D53" s="110">
        <v>1420000</v>
      </c>
      <c r="E53" s="110">
        <v>22900</v>
      </c>
      <c r="F53" s="112">
        <v>121000</v>
      </c>
      <c r="G53" s="112">
        <v>98100</v>
      </c>
      <c r="H53" s="110">
        <v>1442900</v>
      </c>
      <c r="I53" s="14">
        <f t="shared" si="0"/>
        <v>1.612676056338036E-2</v>
      </c>
      <c r="J53" s="136"/>
      <c r="K53" s="136"/>
    </row>
    <row r="54" spans="2:11" s="4" customFormat="1" x14ac:dyDescent="0.25">
      <c r="B54" s="19">
        <v>15905</v>
      </c>
      <c r="C54" s="36" t="s">
        <v>90</v>
      </c>
      <c r="D54" s="110">
        <v>2102700</v>
      </c>
      <c r="E54" s="110">
        <v>-122200</v>
      </c>
      <c r="F54" s="112">
        <v>636400</v>
      </c>
      <c r="G54" s="112">
        <v>758600</v>
      </c>
      <c r="H54" s="110">
        <v>1980500</v>
      </c>
      <c r="I54" s="14">
        <f t="shared" si="0"/>
        <v>-5.8115755932848234E-2</v>
      </c>
      <c r="J54" s="136"/>
      <c r="K54" s="136"/>
    </row>
    <row r="55" spans="2:11" s="4" customFormat="1" x14ac:dyDescent="0.25">
      <c r="B55" s="19">
        <v>15906</v>
      </c>
      <c r="C55" s="36" t="s">
        <v>91</v>
      </c>
      <c r="D55" s="110">
        <v>54600</v>
      </c>
      <c r="E55" s="110">
        <v>-3250</v>
      </c>
      <c r="F55" s="112">
        <v>106550</v>
      </c>
      <c r="G55" s="112">
        <v>109800</v>
      </c>
      <c r="H55" s="110">
        <v>51350</v>
      </c>
      <c r="I55" s="14">
        <f t="shared" si="0"/>
        <v>-5.9523809523809534E-2</v>
      </c>
      <c r="J55" s="136"/>
      <c r="K55" s="136"/>
    </row>
    <row r="56" spans="2:11" s="4" customFormat="1" x14ac:dyDescent="0.25">
      <c r="B56" s="24" t="s">
        <v>92</v>
      </c>
      <c r="C56" s="12" t="s">
        <v>93</v>
      </c>
      <c r="D56" s="112">
        <v>9574671.1099999994</v>
      </c>
      <c r="E56" s="112">
        <v>-9574671.1099999994</v>
      </c>
      <c r="F56" s="112">
        <v>56147664.270000003</v>
      </c>
      <c r="G56" s="112">
        <v>61492784.310000002</v>
      </c>
      <c r="H56" s="112">
        <v>0</v>
      </c>
      <c r="I56" s="14">
        <f t="shared" si="0"/>
        <v>-1</v>
      </c>
      <c r="J56" s="136"/>
      <c r="K56" s="136"/>
    </row>
    <row r="57" spans="2:11" s="18" customFormat="1" ht="26.25" customHeight="1" x14ac:dyDescent="0.25">
      <c r="B57" s="15" t="s">
        <v>94</v>
      </c>
      <c r="C57" s="16" t="s">
        <v>95</v>
      </c>
      <c r="D57" s="109">
        <v>9574671.1099999994</v>
      </c>
      <c r="E57" s="109">
        <v>-9574671.1099999994</v>
      </c>
      <c r="F57" s="109">
        <v>56147664.270000003</v>
      </c>
      <c r="G57" s="109">
        <v>61492784.310000002</v>
      </c>
      <c r="H57" s="109">
        <v>0</v>
      </c>
      <c r="I57" s="17">
        <f t="shared" si="0"/>
        <v>-1</v>
      </c>
      <c r="J57" s="127"/>
      <c r="K57" s="127"/>
    </row>
    <row r="58" spans="2:11" s="4" customFormat="1" x14ac:dyDescent="0.25">
      <c r="B58" s="19">
        <v>16101</v>
      </c>
      <c r="C58" s="20" t="s">
        <v>96</v>
      </c>
      <c r="D58" s="110">
        <v>9574671.1099999994</v>
      </c>
      <c r="E58" s="110">
        <v>-9574671.1099999994</v>
      </c>
      <c r="F58" s="112">
        <v>56147664.270000003</v>
      </c>
      <c r="G58" s="112">
        <v>61492784.310000002</v>
      </c>
      <c r="H58" s="110">
        <v>0</v>
      </c>
      <c r="I58" s="14">
        <f t="shared" si="0"/>
        <v>-1</v>
      </c>
      <c r="J58" s="136"/>
      <c r="K58" s="136"/>
    </row>
    <row r="59" spans="2:11" s="4" customFormat="1" x14ac:dyDescent="0.25">
      <c r="B59" s="24" t="s">
        <v>97</v>
      </c>
      <c r="C59" s="12" t="s">
        <v>98</v>
      </c>
      <c r="D59" s="112">
        <v>2664864</v>
      </c>
      <c r="E59" s="112">
        <v>61136</v>
      </c>
      <c r="F59" s="112">
        <v>2255220</v>
      </c>
      <c r="G59" s="112">
        <v>2194084</v>
      </c>
      <c r="H59" s="112">
        <v>2726000</v>
      </c>
      <c r="I59" s="14">
        <f t="shared" si="0"/>
        <v>2.2941508459718873E-2</v>
      </c>
      <c r="J59" s="136"/>
      <c r="K59" s="136"/>
    </row>
    <row r="60" spans="2:11" s="18" customFormat="1" x14ac:dyDescent="0.25">
      <c r="B60" s="15" t="s">
        <v>99</v>
      </c>
      <c r="C60" s="28" t="s">
        <v>100</v>
      </c>
      <c r="D60" s="109">
        <v>2664864</v>
      </c>
      <c r="E60" s="109">
        <v>61136</v>
      </c>
      <c r="F60" s="109">
        <v>2255220</v>
      </c>
      <c r="G60" s="109">
        <v>2194084</v>
      </c>
      <c r="H60" s="109">
        <v>2726000</v>
      </c>
      <c r="I60" s="17">
        <f t="shared" si="0"/>
        <v>2.2941508459718873E-2</v>
      </c>
      <c r="J60" s="127"/>
      <c r="K60" s="127"/>
    </row>
    <row r="61" spans="2:11" s="4" customFormat="1" x14ac:dyDescent="0.25">
      <c r="B61" s="19">
        <v>17101</v>
      </c>
      <c r="C61" s="20" t="s">
        <v>101</v>
      </c>
      <c r="D61" s="110">
        <v>2664864</v>
      </c>
      <c r="E61" s="110">
        <v>61136</v>
      </c>
      <c r="F61" s="112">
        <v>2255220</v>
      </c>
      <c r="G61" s="112">
        <v>2194084</v>
      </c>
      <c r="H61" s="110">
        <v>2726000</v>
      </c>
      <c r="I61" s="14">
        <f t="shared" si="0"/>
        <v>2.2941508459718873E-2</v>
      </c>
      <c r="J61" s="136"/>
      <c r="K61" s="136"/>
    </row>
    <row r="62" spans="2:11" s="41" customFormat="1" hidden="1" x14ac:dyDescent="0.25">
      <c r="B62" s="37">
        <v>17105</v>
      </c>
      <c r="C62" s="38" t="s">
        <v>102</v>
      </c>
      <c r="D62" s="115" t="e">
        <f>SUMIFS([1]PA!R$7:R$3153,[1]PA!$C$7:$C$3153,$B62)</f>
        <v>#VALUE!</v>
      </c>
      <c r="E62" s="115" t="e">
        <f>+#REF!-#REF!+B62-C62</f>
        <v>#REF!</v>
      </c>
      <c r="F62" s="115" t="e">
        <f>SUMIFS('[1]CONC. DIC 2022'!F$8:F$195,'[1]CONC. DIC 2022'!$A$8:$A$195,$B62)</f>
        <v>#VALUE!</v>
      </c>
      <c r="G62" s="115" t="e">
        <f>SUMIFS('[1]CONC. DIC 2022'!G$8:G$195,'[1]CONC. DIC 2022'!$A$8:$A$195,$B62)</f>
        <v>#VALUE!</v>
      </c>
      <c r="H62" s="115" t="e">
        <f>+D62+#REF!-#REF!+F62-G62</f>
        <v>#VALUE!</v>
      </c>
      <c r="I62" s="39" t="e">
        <f>SUMIFS('[1]CONC. DIC 2022'!J$8:J$195,'[1]CONC. DIC 2022'!$A$8:$A$195,$B62)</f>
        <v>#VALUE!</v>
      </c>
      <c r="J62" s="39"/>
      <c r="K62" s="40"/>
    </row>
    <row r="63" spans="2:11" s="10" customFormat="1" ht="21.75" customHeight="1" x14ac:dyDescent="0.25">
      <c r="B63" s="42">
        <v>2000</v>
      </c>
      <c r="C63" s="43" t="s">
        <v>103</v>
      </c>
      <c r="D63" s="116">
        <v>65086431.82</v>
      </c>
      <c r="E63" s="116">
        <v>-12634248.200000003</v>
      </c>
      <c r="F63" s="116">
        <v>176779589.25999999</v>
      </c>
      <c r="G63" s="116">
        <v>179490617.06</v>
      </c>
      <c r="H63" s="116">
        <v>52452183.619999997</v>
      </c>
      <c r="I63" s="44">
        <f>+H63/D63</f>
        <v>0.80588506933456283</v>
      </c>
      <c r="J63" s="137"/>
      <c r="K63" s="137"/>
    </row>
    <row r="64" spans="2:11" s="4" customFormat="1" ht="24.75" x14ac:dyDescent="0.25">
      <c r="B64" s="24" t="s">
        <v>104</v>
      </c>
      <c r="C64" s="12" t="s">
        <v>105</v>
      </c>
      <c r="D64" s="112">
        <v>3710061.98</v>
      </c>
      <c r="E64" s="112">
        <v>-1710134.7699999954</v>
      </c>
      <c r="F64" s="112">
        <v>29281943.020000003</v>
      </c>
      <c r="G64" s="112">
        <v>16106261.27</v>
      </c>
      <c r="H64" s="112">
        <v>1999927.2100000049</v>
      </c>
      <c r="I64" s="14">
        <f t="shared" ref="I64:I127" si="1">+H64/D64-1</f>
        <v>-0.46094506755382969</v>
      </c>
      <c r="J64" s="136"/>
      <c r="K64" s="136"/>
    </row>
    <row r="65" spans="2:11" s="18" customFormat="1" x14ac:dyDescent="0.25">
      <c r="B65" s="15" t="s">
        <v>106</v>
      </c>
      <c r="C65" s="28" t="s">
        <v>107</v>
      </c>
      <c r="D65" s="109">
        <v>1485716.98</v>
      </c>
      <c r="E65" s="109">
        <v>-630896.99999999476</v>
      </c>
      <c r="F65" s="109">
        <v>20018387.390000004</v>
      </c>
      <c r="G65" s="109">
        <v>5763467.8699999992</v>
      </c>
      <c r="H65" s="109">
        <v>854819.98000000557</v>
      </c>
      <c r="I65" s="17">
        <f t="shared" si="1"/>
        <v>-0.42464144146753602</v>
      </c>
      <c r="J65" s="127"/>
      <c r="K65" s="127"/>
    </row>
    <row r="66" spans="2:11" s="4" customFormat="1" x14ac:dyDescent="0.25">
      <c r="B66" s="19">
        <v>21101</v>
      </c>
      <c r="C66" s="20" t="s">
        <v>108</v>
      </c>
      <c r="D66" s="110">
        <v>1350416.98</v>
      </c>
      <c r="E66" s="110">
        <v>-553255.02999999467</v>
      </c>
      <c r="F66" s="112">
        <v>19037414.410000004</v>
      </c>
      <c r="G66" s="112">
        <v>4704852.919999999</v>
      </c>
      <c r="H66" s="110">
        <v>797161.95000000577</v>
      </c>
      <c r="I66" s="14">
        <f t="shared" si="1"/>
        <v>-0.4096919975043517</v>
      </c>
      <c r="J66" s="136"/>
      <c r="K66" s="136"/>
    </row>
    <row r="67" spans="2:11" s="4" customFormat="1" x14ac:dyDescent="0.25">
      <c r="B67" s="19">
        <v>21102</v>
      </c>
      <c r="C67" s="20" t="s">
        <v>109</v>
      </c>
      <c r="D67" s="110">
        <v>135300</v>
      </c>
      <c r="E67" s="110">
        <v>-77641.970000000088</v>
      </c>
      <c r="F67" s="112">
        <v>980972.9800000001</v>
      </c>
      <c r="G67" s="112">
        <v>1058614.9500000002</v>
      </c>
      <c r="H67" s="110">
        <v>57658.029999999795</v>
      </c>
      <c r="I67" s="14">
        <f t="shared" si="1"/>
        <v>-0.57385048041389664</v>
      </c>
      <c r="J67" s="136"/>
      <c r="K67" s="136"/>
    </row>
    <row r="68" spans="2:11" s="18" customFormat="1" x14ac:dyDescent="0.25">
      <c r="B68" s="15" t="s">
        <v>110</v>
      </c>
      <c r="C68" s="28" t="s">
        <v>111</v>
      </c>
      <c r="D68" s="109">
        <v>20000</v>
      </c>
      <c r="E68" s="109">
        <v>-19028</v>
      </c>
      <c r="F68" s="109">
        <v>137923.4</v>
      </c>
      <c r="G68" s="109">
        <v>156951.4</v>
      </c>
      <c r="H68" s="109">
        <v>972</v>
      </c>
      <c r="I68" s="17">
        <f t="shared" si="1"/>
        <v>-0.95140000000000002</v>
      </c>
      <c r="J68" s="127"/>
      <c r="K68" s="127"/>
    </row>
    <row r="69" spans="2:11" s="4" customFormat="1" ht="15" customHeight="1" x14ac:dyDescent="0.25">
      <c r="B69" s="19">
        <v>21201</v>
      </c>
      <c r="C69" s="20" t="s">
        <v>112</v>
      </c>
      <c r="D69" s="110">
        <v>20000</v>
      </c>
      <c r="E69" s="110">
        <v>-19028</v>
      </c>
      <c r="F69" s="112">
        <v>137923.4</v>
      </c>
      <c r="G69" s="112">
        <v>156951.4</v>
      </c>
      <c r="H69" s="110">
        <v>972</v>
      </c>
      <c r="I69" s="14">
        <f t="shared" si="1"/>
        <v>-0.95140000000000002</v>
      </c>
      <c r="J69" s="136"/>
      <c r="K69" s="136"/>
    </row>
    <row r="70" spans="2:11" s="18" customFormat="1" ht="24.75" x14ac:dyDescent="0.25">
      <c r="B70" s="15" t="s">
        <v>113</v>
      </c>
      <c r="C70" s="16" t="s">
        <v>114</v>
      </c>
      <c r="D70" s="109">
        <v>1224445</v>
      </c>
      <c r="E70" s="109">
        <v>-617579.19000000064</v>
      </c>
      <c r="F70" s="109">
        <v>5246336.8999999985</v>
      </c>
      <c r="G70" s="109">
        <v>5863916.0899999989</v>
      </c>
      <c r="H70" s="109">
        <v>606865.80999999936</v>
      </c>
      <c r="I70" s="17">
        <f t="shared" si="1"/>
        <v>-0.50437479021107579</v>
      </c>
      <c r="J70" s="127"/>
      <c r="K70" s="127"/>
    </row>
    <row r="71" spans="2:11" s="4" customFormat="1" x14ac:dyDescent="0.25">
      <c r="B71" s="19">
        <v>21401</v>
      </c>
      <c r="C71" s="20" t="s">
        <v>115</v>
      </c>
      <c r="D71" s="110">
        <v>1148445</v>
      </c>
      <c r="E71" s="110">
        <v>-571544.68000000063</v>
      </c>
      <c r="F71" s="112">
        <v>4772613.6499999985</v>
      </c>
      <c r="G71" s="112">
        <v>5344158.3299999991</v>
      </c>
      <c r="H71" s="110">
        <v>576900.31999999937</v>
      </c>
      <c r="I71" s="14">
        <f t="shared" si="1"/>
        <v>-0.49766830801649242</v>
      </c>
      <c r="J71" s="136"/>
      <c r="K71" s="136"/>
    </row>
    <row r="72" spans="2:11" s="4" customFormat="1" x14ac:dyDescent="0.25">
      <c r="B72" s="19">
        <v>21402</v>
      </c>
      <c r="C72" s="20" t="s">
        <v>116</v>
      </c>
      <c r="D72" s="110">
        <v>76000</v>
      </c>
      <c r="E72" s="110">
        <v>-46034.510000000009</v>
      </c>
      <c r="F72" s="112">
        <v>473723.25</v>
      </c>
      <c r="G72" s="112">
        <v>519757.76</v>
      </c>
      <c r="H72" s="110">
        <v>29965.489999999991</v>
      </c>
      <c r="I72" s="14">
        <f t="shared" si="1"/>
        <v>-0.60571723684210532</v>
      </c>
      <c r="J72" s="136"/>
      <c r="K72" s="136"/>
    </row>
    <row r="73" spans="2:11" s="18" customFormat="1" x14ac:dyDescent="0.25">
      <c r="B73" s="45" t="s">
        <v>117</v>
      </c>
      <c r="C73" s="16" t="s">
        <v>118</v>
      </c>
      <c r="D73" s="117">
        <v>14400</v>
      </c>
      <c r="E73" s="117">
        <v>104100</v>
      </c>
      <c r="F73" s="117">
        <v>232550</v>
      </c>
      <c r="G73" s="117">
        <v>128450</v>
      </c>
      <c r="H73" s="117">
        <v>118500</v>
      </c>
      <c r="I73" s="17">
        <f t="shared" si="1"/>
        <v>7.2291666666666661</v>
      </c>
      <c r="J73" s="127"/>
      <c r="K73" s="127"/>
    </row>
    <row r="74" spans="2:11" s="4" customFormat="1" ht="54" customHeight="1" x14ac:dyDescent="0.25">
      <c r="B74" s="46">
        <v>21501</v>
      </c>
      <c r="C74" s="27" t="s">
        <v>119</v>
      </c>
      <c r="D74" s="110">
        <v>14400</v>
      </c>
      <c r="E74" s="110">
        <v>104100</v>
      </c>
      <c r="F74" s="112">
        <v>232550</v>
      </c>
      <c r="G74" s="112">
        <v>128450</v>
      </c>
      <c r="H74" s="110">
        <v>118500</v>
      </c>
      <c r="I74" s="14">
        <f t="shared" si="1"/>
        <v>7.2291666666666661</v>
      </c>
      <c r="J74" s="140" t="s">
        <v>120</v>
      </c>
      <c r="K74" s="140"/>
    </row>
    <row r="75" spans="2:11" s="18" customFormat="1" x14ac:dyDescent="0.25">
      <c r="B75" s="15" t="s">
        <v>121</v>
      </c>
      <c r="C75" s="28" t="s">
        <v>122</v>
      </c>
      <c r="D75" s="109">
        <v>940500</v>
      </c>
      <c r="E75" s="109">
        <v>-529730.58000000007</v>
      </c>
      <c r="F75" s="109">
        <v>3443745.33</v>
      </c>
      <c r="G75" s="109">
        <v>3973475.91</v>
      </c>
      <c r="H75" s="109">
        <v>410769.41999999993</v>
      </c>
      <c r="I75" s="17">
        <f t="shared" si="1"/>
        <v>-0.56324357256778312</v>
      </c>
      <c r="J75" s="142"/>
      <c r="K75" s="142"/>
    </row>
    <row r="76" spans="2:11" s="4" customFormat="1" x14ac:dyDescent="0.25">
      <c r="B76" s="19">
        <v>21601</v>
      </c>
      <c r="C76" s="20" t="s">
        <v>123</v>
      </c>
      <c r="D76" s="110">
        <v>940500</v>
      </c>
      <c r="E76" s="110">
        <v>-529730.58000000007</v>
      </c>
      <c r="F76" s="112">
        <v>3443745.33</v>
      </c>
      <c r="G76" s="112">
        <v>3973475.91</v>
      </c>
      <c r="H76" s="110">
        <v>410769.41999999993</v>
      </c>
      <c r="I76" s="14">
        <f t="shared" si="1"/>
        <v>-0.56324357256778312</v>
      </c>
      <c r="J76" s="136"/>
      <c r="K76" s="136"/>
    </row>
    <row r="77" spans="2:11" s="4" customFormat="1" ht="15" hidden="1" customHeight="1" x14ac:dyDescent="0.25">
      <c r="B77" s="47" t="s">
        <v>124</v>
      </c>
      <c r="C77" s="32" t="s">
        <v>125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4" t="e">
        <f t="shared" si="1"/>
        <v>#DIV/0!</v>
      </c>
      <c r="J77" s="13"/>
      <c r="K77" s="33"/>
    </row>
    <row r="78" spans="2:11" s="4" customFormat="1" ht="15" hidden="1" customHeight="1" x14ac:dyDescent="0.25">
      <c r="B78" s="19">
        <v>21701</v>
      </c>
      <c r="C78" s="20" t="s">
        <v>126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4" t="e">
        <f t="shared" si="1"/>
        <v>#DIV/0!</v>
      </c>
      <c r="J78" s="21"/>
      <c r="K78" s="33"/>
    </row>
    <row r="79" spans="2:11" s="18" customFormat="1" ht="27.75" customHeight="1" x14ac:dyDescent="0.25">
      <c r="B79" s="48" t="s">
        <v>127</v>
      </c>
      <c r="C79" s="16" t="s">
        <v>128</v>
      </c>
      <c r="D79" s="118">
        <v>25000</v>
      </c>
      <c r="E79" s="118">
        <v>-17000</v>
      </c>
      <c r="F79" s="118">
        <v>203000</v>
      </c>
      <c r="G79" s="118">
        <v>220000</v>
      </c>
      <c r="H79" s="118">
        <v>8000</v>
      </c>
      <c r="I79" s="17">
        <f t="shared" si="1"/>
        <v>-0.67999999999999994</v>
      </c>
      <c r="J79" s="127"/>
      <c r="K79" s="127"/>
    </row>
    <row r="80" spans="2:11" s="4" customFormat="1" x14ac:dyDescent="0.25">
      <c r="B80" s="19">
        <v>21801</v>
      </c>
      <c r="C80" s="36" t="s">
        <v>129</v>
      </c>
      <c r="D80" s="110">
        <v>25000</v>
      </c>
      <c r="E80" s="110">
        <v>-17000</v>
      </c>
      <c r="F80" s="112">
        <v>203000</v>
      </c>
      <c r="G80" s="112">
        <v>220000</v>
      </c>
      <c r="H80" s="110">
        <v>8000</v>
      </c>
      <c r="I80" s="14">
        <f t="shared" si="1"/>
        <v>-0.67999999999999994</v>
      </c>
      <c r="J80" s="136"/>
      <c r="K80" s="136"/>
    </row>
    <row r="81" spans="2:11" s="4" customFormat="1" x14ac:dyDescent="0.25">
      <c r="B81" s="24" t="s">
        <v>130</v>
      </c>
      <c r="C81" s="12" t="s">
        <v>131</v>
      </c>
      <c r="D81" s="112">
        <v>771850</v>
      </c>
      <c r="E81" s="112">
        <v>-154535.51999999955</v>
      </c>
      <c r="F81" s="112">
        <v>2017382.7600000002</v>
      </c>
      <c r="G81" s="112">
        <v>2171918.2799999998</v>
      </c>
      <c r="H81" s="112">
        <v>617314.48000000045</v>
      </c>
      <c r="I81" s="14">
        <f t="shared" si="1"/>
        <v>-0.20021444581200953</v>
      </c>
      <c r="J81" s="136"/>
      <c r="K81" s="136"/>
    </row>
    <row r="82" spans="2:11" s="18" customFormat="1" x14ac:dyDescent="0.25">
      <c r="B82" s="15" t="s">
        <v>132</v>
      </c>
      <c r="C82" s="28" t="s">
        <v>133</v>
      </c>
      <c r="D82" s="109">
        <v>771850</v>
      </c>
      <c r="E82" s="109">
        <v>-154535.51999999955</v>
      </c>
      <c r="F82" s="109">
        <v>2017382.7600000002</v>
      </c>
      <c r="G82" s="109">
        <v>2171918.2799999998</v>
      </c>
      <c r="H82" s="109">
        <v>617314.48000000045</v>
      </c>
      <c r="I82" s="17">
        <f t="shared" si="1"/>
        <v>-0.20021444581200953</v>
      </c>
      <c r="J82" s="127"/>
      <c r="K82" s="127"/>
    </row>
    <row r="83" spans="2:11" s="4" customFormat="1" x14ac:dyDescent="0.25">
      <c r="B83" s="19">
        <v>22101</v>
      </c>
      <c r="C83" s="20" t="s">
        <v>134</v>
      </c>
      <c r="D83" s="110">
        <v>771850</v>
      </c>
      <c r="E83" s="110">
        <v>-154535.51999999955</v>
      </c>
      <c r="F83" s="112">
        <v>2017382.7600000002</v>
      </c>
      <c r="G83" s="112">
        <v>2171918.2799999998</v>
      </c>
      <c r="H83" s="110">
        <v>617314.48000000045</v>
      </c>
      <c r="I83" s="14">
        <f t="shared" si="1"/>
        <v>-0.20021444581200953</v>
      </c>
      <c r="J83" s="136"/>
      <c r="K83" s="136"/>
    </row>
    <row r="84" spans="2:11" s="4" customFormat="1" ht="27" customHeight="1" x14ac:dyDescent="0.25">
      <c r="B84" s="24" t="s">
        <v>135</v>
      </c>
      <c r="C84" s="12" t="s">
        <v>136</v>
      </c>
      <c r="D84" s="112">
        <v>2000000</v>
      </c>
      <c r="E84" s="112">
        <v>1882475.4699999988</v>
      </c>
      <c r="F84" s="112">
        <v>16021992.039999999</v>
      </c>
      <c r="G84" s="112">
        <v>14139516.57</v>
      </c>
      <c r="H84" s="112">
        <v>3882475.4699999988</v>
      </c>
      <c r="I84" s="14">
        <f t="shared" si="1"/>
        <v>0.94123773499999941</v>
      </c>
      <c r="J84" s="136"/>
      <c r="K84" s="136"/>
    </row>
    <row r="85" spans="2:11" s="18" customFormat="1" x14ac:dyDescent="0.25">
      <c r="B85" s="15" t="s">
        <v>137</v>
      </c>
      <c r="C85" s="16" t="s">
        <v>138</v>
      </c>
      <c r="D85" s="109">
        <v>2000000</v>
      </c>
      <c r="E85" s="109">
        <v>1882475.4699999988</v>
      </c>
      <c r="F85" s="109">
        <v>16021992.039999999</v>
      </c>
      <c r="G85" s="109">
        <v>14139516.57</v>
      </c>
      <c r="H85" s="109">
        <v>3882475.4699999988</v>
      </c>
      <c r="I85" s="17">
        <f t="shared" si="1"/>
        <v>0.94123773499999941</v>
      </c>
      <c r="J85" s="127"/>
      <c r="K85" s="127"/>
    </row>
    <row r="86" spans="2:11" s="4" customFormat="1" ht="43.5" customHeight="1" x14ac:dyDescent="0.25">
      <c r="B86" s="26">
        <v>23801</v>
      </c>
      <c r="C86" s="27" t="s">
        <v>139</v>
      </c>
      <c r="D86" s="110">
        <v>2000000</v>
      </c>
      <c r="E86" s="110">
        <v>1882475.4699999988</v>
      </c>
      <c r="F86" s="112">
        <v>16021992.039999999</v>
      </c>
      <c r="G86" s="112">
        <v>14139516.57</v>
      </c>
      <c r="H86" s="110">
        <v>3882475.4699999988</v>
      </c>
      <c r="I86" s="14">
        <f t="shared" si="1"/>
        <v>0.94123773499999941</v>
      </c>
      <c r="J86" s="140" t="s">
        <v>140</v>
      </c>
      <c r="K86" s="140"/>
    </row>
    <row r="87" spans="2:11" s="4" customFormat="1" ht="30.75" customHeight="1" x14ac:dyDescent="0.25">
      <c r="B87" s="11" t="s">
        <v>141</v>
      </c>
      <c r="C87" s="12" t="s">
        <v>142</v>
      </c>
      <c r="D87" s="112">
        <v>3802530</v>
      </c>
      <c r="E87" s="112">
        <v>-1410378.7500000012</v>
      </c>
      <c r="F87" s="112">
        <v>12100239.039999999</v>
      </c>
      <c r="G87" s="112">
        <v>13510617.790000001</v>
      </c>
      <c r="H87" s="112">
        <v>2392151.2499999981</v>
      </c>
      <c r="I87" s="14">
        <f t="shared" si="1"/>
        <v>-0.37090535774865729</v>
      </c>
      <c r="J87" s="136"/>
      <c r="K87" s="136"/>
    </row>
    <row r="88" spans="2:11" s="18" customFormat="1" x14ac:dyDescent="0.25">
      <c r="B88" s="15" t="s">
        <v>143</v>
      </c>
      <c r="C88" s="16" t="s">
        <v>144</v>
      </c>
      <c r="D88" s="109">
        <v>370000</v>
      </c>
      <c r="E88" s="109">
        <v>33668.1599999998</v>
      </c>
      <c r="F88" s="109">
        <v>931765.77999999991</v>
      </c>
      <c r="G88" s="109">
        <v>898097.62000000011</v>
      </c>
      <c r="H88" s="109">
        <v>403668.15999999968</v>
      </c>
      <c r="I88" s="17">
        <f t="shared" si="1"/>
        <v>9.099502702702611E-2</v>
      </c>
      <c r="J88" s="127"/>
      <c r="K88" s="127"/>
    </row>
    <row r="89" spans="2:11" s="4" customFormat="1" x14ac:dyDescent="0.25">
      <c r="B89" s="19">
        <v>24101</v>
      </c>
      <c r="C89" s="20" t="s">
        <v>145</v>
      </c>
      <c r="D89" s="110">
        <v>370000</v>
      </c>
      <c r="E89" s="110">
        <v>33668.1599999998</v>
      </c>
      <c r="F89" s="112">
        <v>931765.77999999991</v>
      </c>
      <c r="G89" s="112">
        <v>898097.62000000011</v>
      </c>
      <c r="H89" s="110">
        <v>403668.15999999968</v>
      </c>
      <c r="I89" s="14">
        <f t="shared" si="1"/>
        <v>9.099502702702611E-2</v>
      </c>
      <c r="J89" s="136"/>
      <c r="K89" s="136"/>
    </row>
    <row r="90" spans="2:11" s="18" customFormat="1" x14ac:dyDescent="0.25">
      <c r="B90" s="15" t="s">
        <v>146</v>
      </c>
      <c r="C90" s="16" t="s">
        <v>147</v>
      </c>
      <c r="D90" s="109">
        <v>1402500</v>
      </c>
      <c r="E90" s="109">
        <v>-506431.60999999987</v>
      </c>
      <c r="F90" s="109">
        <v>3267725.55</v>
      </c>
      <c r="G90" s="109">
        <v>3774157.1599999997</v>
      </c>
      <c r="H90" s="109">
        <v>896068.39000000013</v>
      </c>
      <c r="I90" s="17">
        <f t="shared" si="1"/>
        <v>-0.36109205704099812</v>
      </c>
      <c r="J90" s="127"/>
      <c r="K90" s="127"/>
    </row>
    <row r="91" spans="2:11" s="4" customFormat="1" x14ac:dyDescent="0.25">
      <c r="B91" s="19">
        <v>24201</v>
      </c>
      <c r="C91" s="20" t="s">
        <v>148</v>
      </c>
      <c r="D91" s="110">
        <v>1402500</v>
      </c>
      <c r="E91" s="110">
        <v>-506431.60999999987</v>
      </c>
      <c r="F91" s="112">
        <v>3267725.55</v>
      </c>
      <c r="G91" s="112">
        <v>3774157.1599999997</v>
      </c>
      <c r="H91" s="110">
        <v>896068.39000000013</v>
      </c>
      <c r="I91" s="14">
        <f t="shared" si="1"/>
        <v>-0.36109205704099812</v>
      </c>
      <c r="J91" s="136"/>
      <c r="K91" s="136"/>
    </row>
    <row r="92" spans="2:11" s="18" customFormat="1" x14ac:dyDescent="0.25">
      <c r="B92" s="45" t="s">
        <v>149</v>
      </c>
      <c r="C92" s="16" t="s">
        <v>150</v>
      </c>
      <c r="D92" s="117">
        <v>46600</v>
      </c>
      <c r="E92" s="117">
        <v>-33523.360000000044</v>
      </c>
      <c r="F92" s="117">
        <v>263876.95999999996</v>
      </c>
      <c r="G92" s="117">
        <v>297400.32000000001</v>
      </c>
      <c r="H92" s="117">
        <v>13076.639999999956</v>
      </c>
      <c r="I92" s="17">
        <f t="shared" si="1"/>
        <v>-0.71938540772532278</v>
      </c>
      <c r="J92" s="127"/>
      <c r="K92" s="127"/>
    </row>
    <row r="93" spans="2:11" s="4" customFormat="1" x14ac:dyDescent="0.25">
      <c r="B93" s="19">
        <v>24301</v>
      </c>
      <c r="C93" s="20" t="s">
        <v>150</v>
      </c>
      <c r="D93" s="110">
        <v>46600</v>
      </c>
      <c r="E93" s="110">
        <v>-33523.360000000044</v>
      </c>
      <c r="F93" s="112">
        <v>263876.95999999996</v>
      </c>
      <c r="G93" s="112">
        <v>297400.32000000001</v>
      </c>
      <c r="H93" s="110">
        <v>13076.639999999956</v>
      </c>
      <c r="I93" s="14">
        <f t="shared" si="1"/>
        <v>-0.71938540772532278</v>
      </c>
      <c r="J93" s="136"/>
      <c r="K93" s="136"/>
    </row>
    <row r="94" spans="2:11" s="18" customFormat="1" x14ac:dyDescent="0.25">
      <c r="B94" s="15" t="s">
        <v>151</v>
      </c>
      <c r="C94" s="16" t="s">
        <v>152</v>
      </c>
      <c r="D94" s="109">
        <v>98600</v>
      </c>
      <c r="E94" s="109">
        <v>-41652.259999999951</v>
      </c>
      <c r="F94" s="109">
        <v>453592.64000000007</v>
      </c>
      <c r="G94" s="109">
        <v>495244.9</v>
      </c>
      <c r="H94" s="109">
        <v>56947.740000000107</v>
      </c>
      <c r="I94" s="17">
        <f t="shared" si="1"/>
        <v>-0.42243671399594207</v>
      </c>
      <c r="J94" s="127"/>
      <c r="K94" s="127"/>
    </row>
    <row r="95" spans="2:11" s="4" customFormat="1" x14ac:dyDescent="0.25">
      <c r="B95" s="19">
        <v>24401</v>
      </c>
      <c r="C95" s="20" t="s">
        <v>153</v>
      </c>
      <c r="D95" s="110">
        <v>98600</v>
      </c>
      <c r="E95" s="110">
        <v>-41652.259999999951</v>
      </c>
      <c r="F95" s="112">
        <v>453592.64000000007</v>
      </c>
      <c r="G95" s="112">
        <v>495244.9</v>
      </c>
      <c r="H95" s="110">
        <v>56947.740000000107</v>
      </c>
      <c r="I95" s="14">
        <f t="shared" si="1"/>
        <v>-0.42243671399594207</v>
      </c>
      <c r="J95" s="136"/>
      <c r="K95" s="136"/>
    </row>
    <row r="96" spans="2:11" s="18" customFormat="1" x14ac:dyDescent="0.25">
      <c r="B96" s="45" t="s">
        <v>154</v>
      </c>
      <c r="C96" s="16" t="s">
        <v>155</v>
      </c>
      <c r="D96" s="109">
        <v>15200</v>
      </c>
      <c r="E96" s="109">
        <v>-15200</v>
      </c>
      <c r="F96" s="109">
        <v>103600</v>
      </c>
      <c r="G96" s="109">
        <v>118800</v>
      </c>
      <c r="H96" s="109">
        <v>0</v>
      </c>
      <c r="I96" s="17">
        <f t="shared" si="1"/>
        <v>-1</v>
      </c>
      <c r="J96" s="127"/>
      <c r="K96" s="127"/>
    </row>
    <row r="97" spans="2:11" s="4" customFormat="1" x14ac:dyDescent="0.25">
      <c r="B97" s="19">
        <v>24501</v>
      </c>
      <c r="C97" s="20" t="s">
        <v>155</v>
      </c>
      <c r="D97" s="110">
        <v>15200</v>
      </c>
      <c r="E97" s="110">
        <v>-15200</v>
      </c>
      <c r="F97" s="112">
        <v>103600</v>
      </c>
      <c r="G97" s="112">
        <v>118800</v>
      </c>
      <c r="H97" s="110">
        <v>0</v>
      </c>
      <c r="I97" s="14">
        <f t="shared" si="1"/>
        <v>-1</v>
      </c>
      <c r="J97" s="136"/>
      <c r="K97" s="136"/>
    </row>
    <row r="98" spans="2:11" s="18" customFormat="1" x14ac:dyDescent="0.25">
      <c r="B98" s="15" t="s">
        <v>156</v>
      </c>
      <c r="C98" s="16" t="s">
        <v>157</v>
      </c>
      <c r="D98" s="109">
        <v>1051730</v>
      </c>
      <c r="E98" s="109">
        <v>-634562.00000000047</v>
      </c>
      <c r="F98" s="109">
        <v>3908440.7500000005</v>
      </c>
      <c r="G98" s="109">
        <v>4543002.7500000009</v>
      </c>
      <c r="H98" s="109">
        <v>417167.99999999907</v>
      </c>
      <c r="I98" s="17">
        <f t="shared" si="1"/>
        <v>-0.60335066984872632</v>
      </c>
      <c r="J98" s="127"/>
      <c r="K98" s="127"/>
    </row>
    <row r="99" spans="2:11" s="4" customFormat="1" x14ac:dyDescent="0.25">
      <c r="B99" s="19">
        <v>24601</v>
      </c>
      <c r="C99" s="20" t="s">
        <v>158</v>
      </c>
      <c r="D99" s="110">
        <v>1051730</v>
      </c>
      <c r="E99" s="110">
        <v>-634562.00000000047</v>
      </c>
      <c r="F99" s="112">
        <v>3908440.7500000005</v>
      </c>
      <c r="G99" s="112">
        <v>4543002.7500000009</v>
      </c>
      <c r="H99" s="110">
        <v>417167.99999999907</v>
      </c>
      <c r="I99" s="14">
        <f t="shared" si="1"/>
        <v>-0.60335066984872632</v>
      </c>
      <c r="J99" s="136"/>
      <c r="K99" s="136"/>
    </row>
    <row r="100" spans="2:11" s="18" customFormat="1" ht="15" hidden="1" customHeight="1" x14ac:dyDescent="0.25">
      <c r="B100" s="47" t="s">
        <v>159</v>
      </c>
      <c r="C100" s="12" t="s">
        <v>160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4" t="e">
        <f t="shared" si="1"/>
        <v>#DIV/0!</v>
      </c>
      <c r="J100" s="13"/>
      <c r="K100" s="49"/>
    </row>
    <row r="101" spans="2:11" s="4" customFormat="1" ht="15" hidden="1" customHeight="1" x14ac:dyDescent="0.25">
      <c r="B101" s="19">
        <v>24701</v>
      </c>
      <c r="C101" s="20" t="s">
        <v>161</v>
      </c>
      <c r="D101" s="110">
        <v>0</v>
      </c>
      <c r="E101" s="110">
        <v>0</v>
      </c>
      <c r="F101" s="112">
        <v>0</v>
      </c>
      <c r="G101" s="112">
        <v>0</v>
      </c>
      <c r="H101" s="110">
        <v>0</v>
      </c>
      <c r="I101" s="14" t="e">
        <f t="shared" si="1"/>
        <v>#DIV/0!</v>
      </c>
      <c r="J101" s="21"/>
      <c r="K101" s="33"/>
    </row>
    <row r="102" spans="2:11" s="18" customFormat="1" ht="27.75" customHeight="1" x14ac:dyDescent="0.25">
      <c r="B102" s="15" t="s">
        <v>162</v>
      </c>
      <c r="C102" s="16" t="s">
        <v>163</v>
      </c>
      <c r="D102" s="109">
        <v>817900</v>
      </c>
      <c r="E102" s="109">
        <v>-212677.68000000063</v>
      </c>
      <c r="F102" s="109">
        <v>3171237.36</v>
      </c>
      <c r="G102" s="109">
        <v>3383915.0400000005</v>
      </c>
      <c r="H102" s="109">
        <v>605222.31999999937</v>
      </c>
      <c r="I102" s="17">
        <f t="shared" si="1"/>
        <v>-0.26002895219464561</v>
      </c>
      <c r="J102" s="127"/>
      <c r="K102" s="127"/>
    </row>
    <row r="103" spans="2:11" s="4" customFormat="1" ht="15" hidden="1" customHeight="1" x14ac:dyDescent="0.25">
      <c r="B103" s="19">
        <v>24902</v>
      </c>
      <c r="C103" s="20" t="s">
        <v>164</v>
      </c>
      <c r="D103" s="110">
        <v>0</v>
      </c>
      <c r="E103" s="110">
        <v>0</v>
      </c>
      <c r="F103" s="112">
        <v>0</v>
      </c>
      <c r="G103" s="112">
        <v>0</v>
      </c>
      <c r="H103" s="110">
        <v>0</v>
      </c>
      <c r="I103" s="14" t="e">
        <f t="shared" si="1"/>
        <v>#DIV/0!</v>
      </c>
      <c r="J103" s="21"/>
      <c r="K103" s="33"/>
    </row>
    <row r="104" spans="2:11" s="4" customFormat="1" ht="15" hidden="1" customHeight="1" x14ac:dyDescent="0.25">
      <c r="B104" s="19">
        <v>24903</v>
      </c>
      <c r="C104" s="20" t="s">
        <v>165</v>
      </c>
      <c r="D104" s="110">
        <v>0</v>
      </c>
      <c r="E104" s="110">
        <v>0</v>
      </c>
      <c r="F104" s="112">
        <v>0</v>
      </c>
      <c r="G104" s="112">
        <v>0</v>
      </c>
      <c r="H104" s="110">
        <v>0</v>
      </c>
      <c r="I104" s="14" t="e">
        <f t="shared" si="1"/>
        <v>#DIV/0!</v>
      </c>
      <c r="J104" s="21"/>
      <c r="K104" s="33"/>
    </row>
    <row r="105" spans="2:11" s="4" customFormat="1" ht="15" hidden="1" customHeight="1" x14ac:dyDescent="0.25">
      <c r="B105" s="19">
        <v>24904</v>
      </c>
      <c r="C105" s="20" t="s">
        <v>166</v>
      </c>
      <c r="D105" s="110">
        <v>0</v>
      </c>
      <c r="E105" s="110">
        <v>0</v>
      </c>
      <c r="F105" s="112">
        <v>0</v>
      </c>
      <c r="G105" s="112">
        <v>0</v>
      </c>
      <c r="H105" s="110">
        <v>0</v>
      </c>
      <c r="I105" s="14" t="e">
        <f t="shared" si="1"/>
        <v>#DIV/0!</v>
      </c>
      <c r="J105" s="21"/>
      <c r="K105" s="33"/>
    </row>
    <row r="106" spans="2:11" s="4" customFormat="1" ht="24.75" hidden="1" customHeight="1" x14ac:dyDescent="0.25">
      <c r="B106" s="19">
        <v>24906</v>
      </c>
      <c r="C106" s="20" t="s">
        <v>163</v>
      </c>
      <c r="D106" s="110">
        <v>0</v>
      </c>
      <c r="E106" s="110">
        <v>0</v>
      </c>
      <c r="F106" s="112">
        <v>0</v>
      </c>
      <c r="G106" s="112">
        <v>0</v>
      </c>
      <c r="H106" s="110">
        <v>0</v>
      </c>
      <c r="I106" s="14" t="e">
        <f t="shared" si="1"/>
        <v>#DIV/0!</v>
      </c>
      <c r="J106" s="21"/>
      <c r="K106" s="33"/>
    </row>
    <row r="107" spans="2:11" s="4" customFormat="1" x14ac:dyDescent="0.25">
      <c r="B107" s="19">
        <v>24907</v>
      </c>
      <c r="C107" s="20" t="s">
        <v>167</v>
      </c>
      <c r="D107" s="110">
        <v>817900</v>
      </c>
      <c r="E107" s="110">
        <v>-212677.68000000063</v>
      </c>
      <c r="F107" s="112">
        <v>3171237.36</v>
      </c>
      <c r="G107" s="112">
        <v>3383915.0400000005</v>
      </c>
      <c r="H107" s="110">
        <v>605222.31999999937</v>
      </c>
      <c r="I107" s="14">
        <f t="shared" si="1"/>
        <v>-0.26002895219464561</v>
      </c>
      <c r="J107" s="136"/>
      <c r="K107" s="136"/>
    </row>
    <row r="108" spans="2:11" s="4" customFormat="1" ht="28.5" customHeight="1" x14ac:dyDescent="0.25">
      <c r="B108" s="24" t="s">
        <v>168</v>
      </c>
      <c r="C108" s="12" t="s">
        <v>169</v>
      </c>
      <c r="D108" s="112">
        <v>31872210.800000001</v>
      </c>
      <c r="E108" s="112">
        <v>-8884101.629999999</v>
      </c>
      <c r="F108" s="112">
        <v>68908787.949999988</v>
      </c>
      <c r="G108" s="112">
        <v>82755485.699999988</v>
      </c>
      <c r="H108" s="112">
        <v>22988109.170000002</v>
      </c>
      <c r="I108" s="14">
        <f t="shared" si="1"/>
        <v>-0.27874130494894944</v>
      </c>
      <c r="J108" s="136"/>
      <c r="K108" s="136"/>
    </row>
    <row r="109" spans="2:11" s="18" customFormat="1" x14ac:dyDescent="0.25">
      <c r="B109" s="15" t="s">
        <v>170</v>
      </c>
      <c r="C109" s="16" t="s">
        <v>171</v>
      </c>
      <c r="D109" s="109">
        <v>16900</v>
      </c>
      <c r="E109" s="109">
        <v>-16670.690000000002</v>
      </c>
      <c r="F109" s="109">
        <v>97224.14</v>
      </c>
      <c r="G109" s="109">
        <v>113894.83</v>
      </c>
      <c r="H109" s="109">
        <v>229.30999999999767</v>
      </c>
      <c r="I109" s="17">
        <f t="shared" si="1"/>
        <v>-0.98643136094674566</v>
      </c>
      <c r="J109" s="127"/>
      <c r="K109" s="127"/>
    </row>
    <row r="110" spans="2:11" s="4" customFormat="1" x14ac:dyDescent="0.25">
      <c r="B110" s="19">
        <v>25201</v>
      </c>
      <c r="C110" s="20" t="s">
        <v>172</v>
      </c>
      <c r="D110" s="110">
        <v>16900</v>
      </c>
      <c r="E110" s="110">
        <v>-16670.690000000002</v>
      </c>
      <c r="F110" s="112">
        <v>97224.14</v>
      </c>
      <c r="G110" s="112">
        <v>113894.83</v>
      </c>
      <c r="H110" s="110">
        <v>229.30999999999767</v>
      </c>
      <c r="I110" s="14">
        <f t="shared" si="1"/>
        <v>-0.98643136094674566</v>
      </c>
      <c r="J110" s="136"/>
      <c r="K110" s="136"/>
    </row>
    <row r="111" spans="2:11" s="18" customFormat="1" x14ac:dyDescent="0.25">
      <c r="B111" s="15" t="s">
        <v>173</v>
      </c>
      <c r="C111" s="16" t="s">
        <v>174</v>
      </c>
      <c r="D111" s="109">
        <v>109050</v>
      </c>
      <c r="E111" s="109">
        <v>-83110.800000000047</v>
      </c>
      <c r="F111" s="109">
        <v>562209.46</v>
      </c>
      <c r="G111" s="109">
        <v>645320.26</v>
      </c>
      <c r="H111" s="109">
        <v>25939.199999999953</v>
      </c>
      <c r="I111" s="17">
        <f t="shared" si="1"/>
        <v>-0.76213480055020677</v>
      </c>
      <c r="J111" s="127"/>
      <c r="K111" s="127"/>
    </row>
    <row r="112" spans="2:11" s="4" customFormat="1" x14ac:dyDescent="0.25">
      <c r="B112" s="19">
        <v>25301</v>
      </c>
      <c r="C112" s="20" t="s">
        <v>175</v>
      </c>
      <c r="D112" s="110">
        <v>109050</v>
      </c>
      <c r="E112" s="110">
        <v>-83110.800000000047</v>
      </c>
      <c r="F112" s="112">
        <v>562209.46</v>
      </c>
      <c r="G112" s="112">
        <v>645320.26</v>
      </c>
      <c r="H112" s="110">
        <v>25939.199999999953</v>
      </c>
      <c r="I112" s="14">
        <f t="shared" si="1"/>
        <v>-0.76213480055020677</v>
      </c>
      <c r="J112" s="136"/>
      <c r="K112" s="136"/>
    </row>
    <row r="113" spans="2:11" s="18" customFormat="1" x14ac:dyDescent="0.25">
      <c r="B113" s="15" t="s">
        <v>176</v>
      </c>
      <c r="C113" s="16" t="s">
        <v>177</v>
      </c>
      <c r="D113" s="109">
        <v>291300</v>
      </c>
      <c r="E113" s="109">
        <v>-136339.81000000006</v>
      </c>
      <c r="F113" s="109">
        <v>846750.19</v>
      </c>
      <c r="G113" s="109">
        <v>983090</v>
      </c>
      <c r="H113" s="109">
        <v>154960.18999999994</v>
      </c>
      <c r="I113" s="17">
        <f t="shared" si="1"/>
        <v>-0.46803916924133215</v>
      </c>
      <c r="J113" s="127"/>
      <c r="K113" s="127"/>
    </row>
    <row r="114" spans="2:11" s="4" customFormat="1" x14ac:dyDescent="0.25">
      <c r="B114" s="19">
        <v>25401</v>
      </c>
      <c r="C114" s="20" t="s">
        <v>178</v>
      </c>
      <c r="D114" s="110">
        <v>291300</v>
      </c>
      <c r="E114" s="110">
        <v>-136339.81000000006</v>
      </c>
      <c r="F114" s="112">
        <v>846750.19</v>
      </c>
      <c r="G114" s="112">
        <v>983090</v>
      </c>
      <c r="H114" s="110">
        <v>154960.18999999994</v>
      </c>
      <c r="I114" s="14">
        <f t="shared" si="1"/>
        <v>-0.46803916924133215</v>
      </c>
      <c r="J114" s="136"/>
      <c r="K114" s="136"/>
    </row>
    <row r="115" spans="2:11" s="18" customFormat="1" ht="17.25" customHeight="1" x14ac:dyDescent="0.25">
      <c r="B115" s="15" t="s">
        <v>179</v>
      </c>
      <c r="C115" s="16" t="s">
        <v>180</v>
      </c>
      <c r="D115" s="109">
        <v>103000</v>
      </c>
      <c r="E115" s="109">
        <v>-99401.910000000033</v>
      </c>
      <c r="F115" s="109">
        <v>623664.5</v>
      </c>
      <c r="G115" s="109">
        <v>723066.41</v>
      </c>
      <c r="H115" s="109">
        <v>3598.0899999999674</v>
      </c>
      <c r="I115" s="17">
        <f t="shared" si="1"/>
        <v>-0.96506708737864111</v>
      </c>
      <c r="J115" s="127"/>
      <c r="K115" s="127"/>
    </row>
    <row r="116" spans="2:11" s="4" customFormat="1" x14ac:dyDescent="0.25">
      <c r="B116" s="19">
        <v>25501</v>
      </c>
      <c r="C116" s="20" t="s">
        <v>181</v>
      </c>
      <c r="D116" s="110">
        <v>103000</v>
      </c>
      <c r="E116" s="110">
        <v>-99401.910000000033</v>
      </c>
      <c r="F116" s="112">
        <v>623664.5</v>
      </c>
      <c r="G116" s="112">
        <v>723066.41</v>
      </c>
      <c r="H116" s="110">
        <v>3598.0899999999674</v>
      </c>
      <c r="I116" s="14">
        <f t="shared" si="1"/>
        <v>-0.96506708737864111</v>
      </c>
      <c r="J116" s="136"/>
      <c r="K116" s="136"/>
    </row>
    <row r="117" spans="2:11" s="18" customFormat="1" x14ac:dyDescent="0.25">
      <c r="B117" s="15" t="s">
        <v>182</v>
      </c>
      <c r="C117" s="16" t="s">
        <v>183</v>
      </c>
      <c r="D117" s="109">
        <v>3244500</v>
      </c>
      <c r="E117" s="109">
        <v>-560115.16000000015</v>
      </c>
      <c r="F117" s="109">
        <v>16235224.810000001</v>
      </c>
      <c r="G117" s="109">
        <v>17051525.59</v>
      </c>
      <c r="H117" s="109">
        <v>2684384.84</v>
      </c>
      <c r="I117" s="17">
        <f t="shared" si="1"/>
        <v>-0.17263527816304525</v>
      </c>
      <c r="J117" s="127"/>
      <c r="K117" s="127"/>
    </row>
    <row r="118" spans="2:11" s="4" customFormat="1" x14ac:dyDescent="0.25">
      <c r="B118" s="19">
        <v>25601</v>
      </c>
      <c r="C118" s="20" t="s">
        <v>184</v>
      </c>
      <c r="D118" s="110">
        <v>3244500</v>
      </c>
      <c r="E118" s="110">
        <v>-560115.16000000015</v>
      </c>
      <c r="F118" s="112">
        <v>16235224.810000001</v>
      </c>
      <c r="G118" s="112">
        <v>17051525.59</v>
      </c>
      <c r="H118" s="110">
        <v>2684384.84</v>
      </c>
      <c r="I118" s="14">
        <f t="shared" si="1"/>
        <v>-0.17263527816304525</v>
      </c>
      <c r="J118" s="136"/>
      <c r="K118" s="136"/>
    </row>
    <row r="119" spans="2:11" s="18" customFormat="1" x14ac:dyDescent="0.25">
      <c r="B119" s="45" t="s">
        <v>185</v>
      </c>
      <c r="C119" s="16" t="s">
        <v>186</v>
      </c>
      <c r="D119" s="109">
        <v>28107460.800000001</v>
      </c>
      <c r="E119" s="109">
        <v>-7988463.2599999988</v>
      </c>
      <c r="F119" s="109">
        <v>50543714.849999994</v>
      </c>
      <c r="G119" s="109">
        <v>63238588.609999992</v>
      </c>
      <c r="H119" s="109">
        <v>20118997.540000003</v>
      </c>
      <c r="I119" s="17">
        <f t="shared" si="1"/>
        <v>-0.28421148807579222</v>
      </c>
      <c r="J119" s="127"/>
      <c r="K119" s="127"/>
    </row>
    <row r="120" spans="2:11" s="4" customFormat="1" x14ac:dyDescent="0.25">
      <c r="B120" s="19">
        <v>25901</v>
      </c>
      <c r="C120" s="20" t="s">
        <v>187</v>
      </c>
      <c r="D120" s="110">
        <v>3000000</v>
      </c>
      <c r="E120" s="110">
        <v>-2664948</v>
      </c>
      <c r="F120" s="112">
        <v>3975992.37</v>
      </c>
      <c r="G120" s="112">
        <v>6784940.3700000001</v>
      </c>
      <c r="H120" s="110">
        <v>335052</v>
      </c>
      <c r="I120" s="14">
        <f t="shared" si="1"/>
        <v>-0.88831599999999999</v>
      </c>
      <c r="J120" s="136"/>
      <c r="K120" s="136"/>
    </row>
    <row r="121" spans="2:11" s="4" customFormat="1" ht="25.5" customHeight="1" x14ac:dyDescent="0.25">
      <c r="B121" s="26">
        <v>25902</v>
      </c>
      <c r="C121" s="27" t="s">
        <v>188</v>
      </c>
      <c r="D121" s="110">
        <v>4500000</v>
      </c>
      <c r="E121" s="110">
        <v>4573269.24</v>
      </c>
      <c r="F121" s="112">
        <v>12688673.960000001</v>
      </c>
      <c r="G121" s="112">
        <v>10470148.42</v>
      </c>
      <c r="H121" s="110">
        <v>9073269.2400000002</v>
      </c>
      <c r="I121" s="14">
        <f t="shared" si="1"/>
        <v>1.0162820533333332</v>
      </c>
      <c r="J121" s="140" t="s">
        <v>189</v>
      </c>
      <c r="K121" s="140"/>
    </row>
    <row r="122" spans="2:11" s="4" customFormat="1" ht="45" customHeight="1" x14ac:dyDescent="0.25">
      <c r="B122" s="26">
        <v>25903</v>
      </c>
      <c r="C122" s="27" t="s">
        <v>190</v>
      </c>
      <c r="D122" s="110">
        <v>3500000</v>
      </c>
      <c r="E122" s="110">
        <v>4552169.5</v>
      </c>
      <c r="F122" s="112">
        <v>14385183.979999999</v>
      </c>
      <c r="G122" s="112">
        <v>12040681.279999999</v>
      </c>
      <c r="H122" s="110">
        <v>8052169.5000000019</v>
      </c>
      <c r="I122" s="14">
        <f t="shared" si="1"/>
        <v>1.3006198571428578</v>
      </c>
      <c r="J122" s="140" t="s">
        <v>191</v>
      </c>
      <c r="K122" s="140"/>
    </row>
    <row r="123" spans="2:11" s="4" customFormat="1" x14ac:dyDescent="0.25">
      <c r="B123" s="19">
        <v>25904</v>
      </c>
      <c r="C123" s="20" t="s">
        <v>192</v>
      </c>
      <c r="D123" s="110">
        <v>3758260.8</v>
      </c>
      <c r="E123" s="110">
        <v>-1442442.3000000007</v>
      </c>
      <c r="F123" s="112">
        <v>5075357.0999999996</v>
      </c>
      <c r="G123" s="112">
        <v>6517799.4000000004</v>
      </c>
      <c r="H123" s="110">
        <v>2315818.4999999981</v>
      </c>
      <c r="I123" s="14">
        <f t="shared" si="1"/>
        <v>-0.38380580187516566</v>
      </c>
      <c r="J123" s="136"/>
      <c r="K123" s="136"/>
    </row>
    <row r="124" spans="2:11" s="4" customFormat="1" x14ac:dyDescent="0.25">
      <c r="B124" s="19">
        <v>25905</v>
      </c>
      <c r="C124" s="20" t="s">
        <v>193</v>
      </c>
      <c r="D124" s="110">
        <v>3000000</v>
      </c>
      <c r="E124" s="110">
        <v>-2918138.9399999985</v>
      </c>
      <c r="F124" s="112">
        <v>6491549.2999999998</v>
      </c>
      <c r="G124" s="112">
        <v>9409688.2399999984</v>
      </c>
      <c r="H124" s="110">
        <v>81861.060000002384</v>
      </c>
      <c r="I124" s="14">
        <f t="shared" si="1"/>
        <v>-0.97271297999999917</v>
      </c>
      <c r="J124" s="136"/>
      <c r="K124" s="136"/>
    </row>
    <row r="125" spans="2:11" s="4" customFormat="1" x14ac:dyDescent="0.25">
      <c r="B125" s="19">
        <v>25906</v>
      </c>
      <c r="C125" s="20" t="s">
        <v>194</v>
      </c>
      <c r="D125" s="110">
        <v>5000000</v>
      </c>
      <c r="E125" s="110">
        <v>-4807430</v>
      </c>
      <c r="F125" s="112">
        <v>2039517.91</v>
      </c>
      <c r="G125" s="112">
        <v>6846947.9100000001</v>
      </c>
      <c r="H125" s="110">
        <v>192570</v>
      </c>
      <c r="I125" s="14">
        <f t="shared" si="1"/>
        <v>-0.96148599999999995</v>
      </c>
      <c r="J125" s="136"/>
      <c r="K125" s="136"/>
    </row>
    <row r="126" spans="2:11" s="4" customFormat="1" x14ac:dyDescent="0.25">
      <c r="B126" s="19">
        <v>25907</v>
      </c>
      <c r="C126" s="20" t="s">
        <v>195</v>
      </c>
      <c r="D126" s="110">
        <v>5000000</v>
      </c>
      <c r="E126" s="110">
        <v>-5000000</v>
      </c>
      <c r="F126" s="112">
        <v>4286188.4800000004</v>
      </c>
      <c r="G126" s="112">
        <v>9286188.4800000004</v>
      </c>
      <c r="H126" s="110">
        <v>0</v>
      </c>
      <c r="I126" s="14">
        <f t="shared" si="1"/>
        <v>-1</v>
      </c>
      <c r="J126" s="136"/>
      <c r="K126" s="136"/>
    </row>
    <row r="127" spans="2:11" s="4" customFormat="1" x14ac:dyDescent="0.25">
      <c r="B127" s="19">
        <v>25908</v>
      </c>
      <c r="C127" s="20" t="s">
        <v>196</v>
      </c>
      <c r="D127" s="110">
        <v>349200</v>
      </c>
      <c r="E127" s="110">
        <v>-280942.76</v>
      </c>
      <c r="F127" s="112">
        <v>1601251.75</v>
      </c>
      <c r="G127" s="112">
        <v>1882194.51</v>
      </c>
      <c r="H127" s="110">
        <v>68257.239999999991</v>
      </c>
      <c r="I127" s="14">
        <f t="shared" si="1"/>
        <v>-0.8045325315005728</v>
      </c>
      <c r="J127" s="136"/>
      <c r="K127" s="136"/>
    </row>
    <row r="128" spans="2:11" s="4" customFormat="1" x14ac:dyDescent="0.25">
      <c r="B128" s="24" t="s">
        <v>197</v>
      </c>
      <c r="C128" s="12" t="s">
        <v>198</v>
      </c>
      <c r="D128" s="112">
        <v>11698163.040000001</v>
      </c>
      <c r="E128" s="112">
        <v>-1786725.1200000029</v>
      </c>
      <c r="F128" s="112">
        <v>13389153.989999998</v>
      </c>
      <c r="G128" s="112">
        <v>15175879.110000001</v>
      </c>
      <c r="H128" s="112">
        <v>9911437.9199999999</v>
      </c>
      <c r="I128" s="14">
        <f t="shared" ref="I128:I185" si="2">+H128/D128-1</f>
        <v>-0.15273552897925768</v>
      </c>
      <c r="J128" s="136"/>
      <c r="K128" s="136"/>
    </row>
    <row r="129" spans="2:11" s="18" customFormat="1" x14ac:dyDescent="0.25">
      <c r="B129" s="15" t="s">
        <v>199</v>
      </c>
      <c r="C129" s="16" t="s">
        <v>200</v>
      </c>
      <c r="D129" s="109">
        <v>11698163.040000001</v>
      </c>
      <c r="E129" s="109">
        <v>-1786725.1200000029</v>
      </c>
      <c r="F129" s="109">
        <v>13389153.989999998</v>
      </c>
      <c r="G129" s="109">
        <v>15175879.110000001</v>
      </c>
      <c r="H129" s="109">
        <v>9911437.9199999999</v>
      </c>
      <c r="I129" s="17">
        <f t="shared" si="2"/>
        <v>-0.15273552897925768</v>
      </c>
      <c r="J129" s="127"/>
      <c r="K129" s="127"/>
    </row>
    <row r="130" spans="2:11" s="4" customFormat="1" x14ac:dyDescent="0.25">
      <c r="B130" s="19">
        <v>26101</v>
      </c>
      <c r="C130" s="20" t="s">
        <v>201</v>
      </c>
      <c r="D130" s="110">
        <v>10813453.040000001</v>
      </c>
      <c r="E130" s="110">
        <v>-1932343.7100000028</v>
      </c>
      <c r="F130" s="112">
        <v>9541485.879999999</v>
      </c>
      <c r="G130" s="112">
        <v>11473829.590000002</v>
      </c>
      <c r="H130" s="110">
        <v>8881109.3300000001</v>
      </c>
      <c r="I130" s="14">
        <f t="shared" si="2"/>
        <v>-0.17869811824697213</v>
      </c>
      <c r="J130" s="136"/>
      <c r="K130" s="136"/>
    </row>
    <row r="131" spans="2:11" s="4" customFormat="1" ht="30.75" customHeight="1" x14ac:dyDescent="0.25">
      <c r="B131" s="26">
        <v>26102</v>
      </c>
      <c r="C131" s="27" t="s">
        <v>202</v>
      </c>
      <c r="D131" s="110">
        <v>884710</v>
      </c>
      <c r="E131" s="110">
        <v>145618.58999999985</v>
      </c>
      <c r="F131" s="112">
        <v>3847668.11</v>
      </c>
      <c r="G131" s="112">
        <v>3702049.52</v>
      </c>
      <c r="H131" s="110">
        <v>1030328.5899999994</v>
      </c>
      <c r="I131" s="14">
        <f t="shared" si="2"/>
        <v>0.16459471465225817</v>
      </c>
      <c r="J131" s="140" t="s">
        <v>203</v>
      </c>
      <c r="K131" s="140"/>
    </row>
    <row r="132" spans="2:11" s="4" customFormat="1" hidden="1" x14ac:dyDescent="0.25">
      <c r="B132" s="19">
        <v>26103</v>
      </c>
      <c r="C132" s="36" t="s">
        <v>198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4" t="e">
        <f t="shared" si="2"/>
        <v>#DIV/0!</v>
      </c>
      <c r="J132" s="21"/>
      <c r="K132" s="33"/>
    </row>
    <row r="133" spans="2:11" s="4" customFormat="1" ht="27" customHeight="1" x14ac:dyDescent="0.25">
      <c r="B133" s="24" t="s">
        <v>204</v>
      </c>
      <c r="C133" s="12" t="s">
        <v>205</v>
      </c>
      <c r="D133" s="112">
        <v>837500</v>
      </c>
      <c r="E133" s="112">
        <v>178425.87</v>
      </c>
      <c r="F133" s="112">
        <v>6252903.3199999994</v>
      </c>
      <c r="G133" s="112">
        <v>6074477.4499999993</v>
      </c>
      <c r="H133" s="112">
        <v>1015925.87</v>
      </c>
      <c r="I133" s="14">
        <f t="shared" si="2"/>
        <v>0.21304581492537311</v>
      </c>
      <c r="J133" s="136"/>
      <c r="K133" s="136"/>
    </row>
    <row r="134" spans="2:11" s="18" customFormat="1" x14ac:dyDescent="0.25">
      <c r="B134" s="15" t="s">
        <v>206</v>
      </c>
      <c r="C134" s="16" t="s">
        <v>207</v>
      </c>
      <c r="D134" s="109">
        <v>264500</v>
      </c>
      <c r="E134" s="109">
        <v>282757.83999999985</v>
      </c>
      <c r="F134" s="109">
        <v>2448971.48</v>
      </c>
      <c r="G134" s="109">
        <v>2166213.64</v>
      </c>
      <c r="H134" s="109">
        <v>547257.83999999985</v>
      </c>
      <c r="I134" s="17">
        <f t="shared" si="2"/>
        <v>1.0690277504725891</v>
      </c>
      <c r="J134" s="127"/>
      <c r="K134" s="127"/>
    </row>
    <row r="135" spans="2:11" s="4" customFormat="1" ht="15" customHeight="1" x14ac:dyDescent="0.25">
      <c r="B135" s="19">
        <v>27101</v>
      </c>
      <c r="C135" s="20" t="s">
        <v>208</v>
      </c>
      <c r="D135" s="110">
        <v>264500</v>
      </c>
      <c r="E135" s="110">
        <v>282757.83999999985</v>
      </c>
      <c r="F135" s="112">
        <v>2448971.48</v>
      </c>
      <c r="G135" s="112">
        <v>2166213.64</v>
      </c>
      <c r="H135" s="110">
        <v>547257.83999999985</v>
      </c>
      <c r="I135" s="14">
        <f t="shared" si="2"/>
        <v>1.0690277504725891</v>
      </c>
      <c r="J135" s="140" t="s">
        <v>209</v>
      </c>
      <c r="K135" s="140"/>
    </row>
    <row r="136" spans="2:11" s="18" customFormat="1" x14ac:dyDescent="0.25">
      <c r="B136" s="15" t="s">
        <v>210</v>
      </c>
      <c r="C136" s="16" t="s">
        <v>211</v>
      </c>
      <c r="D136" s="109">
        <v>466500</v>
      </c>
      <c r="E136" s="109">
        <v>-44167.049999999814</v>
      </c>
      <c r="F136" s="109">
        <v>3354692.7399999998</v>
      </c>
      <c r="G136" s="109">
        <v>3398859.7899999996</v>
      </c>
      <c r="H136" s="109">
        <v>422332.95000000019</v>
      </c>
      <c r="I136" s="17">
        <f t="shared" si="2"/>
        <v>-9.4677491961414395E-2</v>
      </c>
      <c r="J136" s="127"/>
      <c r="K136" s="127"/>
    </row>
    <row r="137" spans="2:11" s="4" customFormat="1" x14ac:dyDescent="0.25">
      <c r="B137" s="19">
        <v>27201</v>
      </c>
      <c r="C137" s="20" t="s">
        <v>212</v>
      </c>
      <c r="D137" s="110">
        <v>466500</v>
      </c>
      <c r="E137" s="110">
        <v>-44167.049999999814</v>
      </c>
      <c r="F137" s="112">
        <v>3354692.7399999998</v>
      </c>
      <c r="G137" s="112">
        <v>3398859.7899999996</v>
      </c>
      <c r="H137" s="110">
        <v>422332.95000000019</v>
      </c>
      <c r="I137" s="14">
        <f t="shared" si="2"/>
        <v>-9.4677491961414395E-2</v>
      </c>
      <c r="J137" s="136"/>
      <c r="K137" s="136"/>
    </row>
    <row r="138" spans="2:11" s="18" customFormat="1" x14ac:dyDescent="0.25">
      <c r="B138" s="15" t="s">
        <v>213</v>
      </c>
      <c r="C138" s="16" t="s">
        <v>214</v>
      </c>
      <c r="D138" s="109">
        <v>106500</v>
      </c>
      <c r="E138" s="109">
        <v>-60164.920000000042</v>
      </c>
      <c r="F138" s="109">
        <v>449239.1</v>
      </c>
      <c r="G138" s="109">
        <v>509404.02</v>
      </c>
      <c r="H138" s="109">
        <v>46335.079999999958</v>
      </c>
      <c r="I138" s="17">
        <f t="shared" si="2"/>
        <v>-0.56492882629108021</v>
      </c>
      <c r="J138" s="127"/>
      <c r="K138" s="127"/>
    </row>
    <row r="139" spans="2:11" s="4" customFormat="1" x14ac:dyDescent="0.25">
      <c r="B139" s="19">
        <v>27401</v>
      </c>
      <c r="C139" s="20" t="s">
        <v>215</v>
      </c>
      <c r="D139" s="110">
        <v>106500</v>
      </c>
      <c r="E139" s="110">
        <v>-60164.920000000042</v>
      </c>
      <c r="F139" s="112">
        <v>449239.1</v>
      </c>
      <c r="G139" s="112">
        <v>509404.02</v>
      </c>
      <c r="H139" s="110">
        <v>46335.079999999958</v>
      </c>
      <c r="I139" s="14">
        <f t="shared" si="2"/>
        <v>-0.56492882629108021</v>
      </c>
      <c r="J139" s="136"/>
      <c r="K139" s="136"/>
    </row>
    <row r="140" spans="2:11" s="4" customFormat="1" x14ac:dyDescent="0.25">
      <c r="B140" s="24" t="s">
        <v>216</v>
      </c>
      <c r="C140" s="12" t="s">
        <v>217</v>
      </c>
      <c r="D140" s="112">
        <v>10394116</v>
      </c>
      <c r="E140" s="112">
        <v>-749273.75000000361</v>
      </c>
      <c r="F140" s="112">
        <v>28807187.139999997</v>
      </c>
      <c r="G140" s="112">
        <v>29556460.890000001</v>
      </c>
      <c r="H140" s="112">
        <v>9644842.2499999944</v>
      </c>
      <c r="I140" s="14">
        <f t="shared" si="2"/>
        <v>-7.2086337116115118E-2</v>
      </c>
      <c r="J140" s="136"/>
      <c r="K140" s="136"/>
    </row>
    <row r="141" spans="2:11" s="18" customFormat="1" x14ac:dyDescent="0.25">
      <c r="B141" s="15" t="s">
        <v>218</v>
      </c>
      <c r="C141" s="28" t="s">
        <v>219</v>
      </c>
      <c r="D141" s="109">
        <v>717950</v>
      </c>
      <c r="E141" s="109">
        <v>-54071.310000000056</v>
      </c>
      <c r="F141" s="109">
        <v>2545815.48</v>
      </c>
      <c r="G141" s="109">
        <v>2599886.79</v>
      </c>
      <c r="H141" s="109">
        <v>663878.68999999994</v>
      </c>
      <c r="I141" s="17">
        <f t="shared" si="2"/>
        <v>-7.5313475868793223E-2</v>
      </c>
      <c r="J141" s="127"/>
      <c r="K141" s="127"/>
    </row>
    <row r="142" spans="2:11" s="4" customFormat="1" x14ac:dyDescent="0.25">
      <c r="B142" s="19">
        <v>29101</v>
      </c>
      <c r="C142" s="20" t="s">
        <v>220</v>
      </c>
      <c r="D142" s="110">
        <v>717950</v>
      </c>
      <c r="E142" s="110">
        <v>-54071.310000000056</v>
      </c>
      <c r="F142" s="112">
        <v>2545815.48</v>
      </c>
      <c r="G142" s="112">
        <v>2599886.79</v>
      </c>
      <c r="H142" s="110">
        <v>663878.68999999994</v>
      </c>
      <c r="I142" s="14">
        <f t="shared" si="2"/>
        <v>-7.5313475868793223E-2</v>
      </c>
      <c r="J142" s="136"/>
      <c r="K142" s="136"/>
    </row>
    <row r="143" spans="2:11" s="18" customFormat="1" x14ac:dyDescent="0.25">
      <c r="B143" s="50" t="s">
        <v>221</v>
      </c>
      <c r="C143" s="16" t="s">
        <v>222</v>
      </c>
      <c r="D143" s="119">
        <v>53900</v>
      </c>
      <c r="E143" s="119">
        <v>26989.039999999979</v>
      </c>
      <c r="F143" s="119">
        <v>381896.01999999996</v>
      </c>
      <c r="G143" s="119">
        <v>354906.98</v>
      </c>
      <c r="H143" s="119">
        <v>80889.039999999979</v>
      </c>
      <c r="I143" s="17">
        <f t="shared" si="2"/>
        <v>0.50072430426716097</v>
      </c>
      <c r="J143" s="127"/>
      <c r="K143" s="127"/>
    </row>
    <row r="144" spans="2:11" s="4" customFormat="1" ht="15" customHeight="1" x14ac:dyDescent="0.25">
      <c r="B144" s="19">
        <v>29201</v>
      </c>
      <c r="C144" s="20" t="s">
        <v>223</v>
      </c>
      <c r="D144" s="110">
        <v>53900</v>
      </c>
      <c r="E144" s="110">
        <v>26989.039999999979</v>
      </c>
      <c r="F144" s="112">
        <v>381896.01999999996</v>
      </c>
      <c r="G144" s="112">
        <v>354906.98</v>
      </c>
      <c r="H144" s="110">
        <v>80889.039999999979</v>
      </c>
      <c r="I144" s="14">
        <f t="shared" si="2"/>
        <v>0.50072430426716097</v>
      </c>
      <c r="J144" s="140" t="s">
        <v>224</v>
      </c>
      <c r="K144" s="140"/>
    </row>
    <row r="145" spans="2:11" s="18" customFormat="1" ht="24.75" x14ac:dyDescent="0.25">
      <c r="B145" s="15" t="s">
        <v>225</v>
      </c>
      <c r="C145" s="16" t="s">
        <v>226</v>
      </c>
      <c r="D145" s="109">
        <v>19000</v>
      </c>
      <c r="E145" s="109">
        <v>-16777.590000000026</v>
      </c>
      <c r="F145" s="109">
        <v>129748.29999999999</v>
      </c>
      <c r="G145" s="109">
        <v>146525.89000000001</v>
      </c>
      <c r="H145" s="109">
        <v>2222.4099999999744</v>
      </c>
      <c r="I145" s="17">
        <f t="shared" si="2"/>
        <v>-0.88303105263158033</v>
      </c>
      <c r="J145" s="127"/>
      <c r="K145" s="127"/>
    </row>
    <row r="146" spans="2:11" s="4" customFormat="1" ht="24.75" x14ac:dyDescent="0.25">
      <c r="B146" s="19">
        <v>29301</v>
      </c>
      <c r="C146" s="20" t="s">
        <v>227</v>
      </c>
      <c r="D146" s="110">
        <v>19000</v>
      </c>
      <c r="E146" s="110">
        <v>-16777.590000000026</v>
      </c>
      <c r="F146" s="112">
        <v>129748.29999999999</v>
      </c>
      <c r="G146" s="112">
        <v>146525.89000000001</v>
      </c>
      <c r="H146" s="110">
        <v>2222.4099999999744</v>
      </c>
      <c r="I146" s="14">
        <f t="shared" si="2"/>
        <v>-0.88303105263158033</v>
      </c>
      <c r="J146" s="136"/>
      <c r="K146" s="136"/>
    </row>
    <row r="147" spans="2:11" s="18" customFormat="1" ht="24.75" x14ac:dyDescent="0.25">
      <c r="B147" s="15" t="s">
        <v>228</v>
      </c>
      <c r="C147" s="16" t="s">
        <v>229</v>
      </c>
      <c r="D147" s="109">
        <v>264650</v>
      </c>
      <c r="E147" s="109">
        <v>-173023.48000000021</v>
      </c>
      <c r="F147" s="109">
        <v>1583930.6199999996</v>
      </c>
      <c r="G147" s="109">
        <v>1756954.0999999999</v>
      </c>
      <c r="H147" s="109">
        <v>91626.519999999786</v>
      </c>
      <c r="I147" s="17">
        <f t="shared" si="2"/>
        <v>-0.65378227848101345</v>
      </c>
      <c r="J147" s="127"/>
      <c r="K147" s="127"/>
    </row>
    <row r="148" spans="2:11" s="4" customFormat="1" x14ac:dyDescent="0.25">
      <c r="B148" s="19">
        <v>29401</v>
      </c>
      <c r="C148" s="20" t="s">
        <v>230</v>
      </c>
      <c r="D148" s="110">
        <v>264650</v>
      </c>
      <c r="E148" s="110">
        <v>-173023.48000000021</v>
      </c>
      <c r="F148" s="112">
        <v>1583930.6199999996</v>
      </c>
      <c r="G148" s="112">
        <v>1756954.0999999999</v>
      </c>
      <c r="H148" s="110">
        <v>91626.519999999786</v>
      </c>
      <c r="I148" s="14">
        <f t="shared" si="2"/>
        <v>-0.65378227848101345</v>
      </c>
      <c r="J148" s="136"/>
      <c r="K148" s="136"/>
    </row>
    <row r="149" spans="2:11" s="4" customFormat="1" ht="24.75" x14ac:dyDescent="0.25">
      <c r="B149" s="45" t="s">
        <v>231</v>
      </c>
      <c r="C149" s="16" t="s">
        <v>232</v>
      </c>
      <c r="D149" s="109">
        <v>15400</v>
      </c>
      <c r="E149" s="109">
        <v>-15400</v>
      </c>
      <c r="F149" s="109">
        <v>116200</v>
      </c>
      <c r="G149" s="109">
        <v>131600</v>
      </c>
      <c r="H149" s="109">
        <v>0</v>
      </c>
      <c r="I149" s="17">
        <f t="shared" si="2"/>
        <v>-1</v>
      </c>
      <c r="J149" s="127"/>
      <c r="K149" s="127"/>
    </row>
    <row r="150" spans="2:11" s="4" customFormat="1" ht="26.25" x14ac:dyDescent="0.25">
      <c r="B150" s="19">
        <v>29501</v>
      </c>
      <c r="C150" s="51" t="s">
        <v>232</v>
      </c>
      <c r="D150" s="110">
        <v>15400</v>
      </c>
      <c r="E150" s="110">
        <v>-15400</v>
      </c>
      <c r="F150" s="112">
        <v>116200</v>
      </c>
      <c r="G150" s="112">
        <v>131600</v>
      </c>
      <c r="H150" s="110">
        <v>0</v>
      </c>
      <c r="I150" s="14">
        <f t="shared" si="2"/>
        <v>-1</v>
      </c>
      <c r="J150" s="136"/>
      <c r="K150" s="136"/>
    </row>
    <row r="151" spans="2:11" s="18" customFormat="1" ht="27.75" customHeight="1" x14ac:dyDescent="0.25">
      <c r="B151" s="15" t="s">
        <v>233</v>
      </c>
      <c r="C151" s="16" t="s">
        <v>234</v>
      </c>
      <c r="D151" s="109">
        <v>1929716</v>
      </c>
      <c r="E151" s="109">
        <v>-402637.41000000201</v>
      </c>
      <c r="F151" s="109">
        <v>8812833.0399999991</v>
      </c>
      <c r="G151" s="109">
        <v>9215470.4500000011</v>
      </c>
      <c r="H151" s="109">
        <v>1527078.5899999985</v>
      </c>
      <c r="I151" s="17">
        <f t="shared" si="2"/>
        <v>-0.20865112275588815</v>
      </c>
      <c r="J151" s="127"/>
      <c r="K151" s="127"/>
    </row>
    <row r="152" spans="2:11" s="4" customFormat="1" x14ac:dyDescent="0.25">
      <c r="B152" s="19">
        <v>29601</v>
      </c>
      <c r="C152" s="20" t="s">
        <v>235</v>
      </c>
      <c r="D152" s="110">
        <v>900500</v>
      </c>
      <c r="E152" s="110">
        <v>-272718.9700000016</v>
      </c>
      <c r="F152" s="112">
        <v>4764125.96</v>
      </c>
      <c r="G152" s="112">
        <v>5036844.9300000016</v>
      </c>
      <c r="H152" s="110">
        <v>627781.0299999984</v>
      </c>
      <c r="I152" s="14">
        <f t="shared" si="2"/>
        <v>-0.30285282620766418</v>
      </c>
      <c r="J152" s="136"/>
      <c r="K152" s="136"/>
    </row>
    <row r="153" spans="2:11" s="4" customFormat="1" x14ac:dyDescent="0.25">
      <c r="B153" s="19">
        <v>29602</v>
      </c>
      <c r="C153" s="20" t="s">
        <v>236</v>
      </c>
      <c r="D153" s="110">
        <v>1029216</v>
      </c>
      <c r="E153" s="110">
        <v>-129918.44000000041</v>
      </c>
      <c r="F153" s="112">
        <v>4048707.0799999996</v>
      </c>
      <c r="G153" s="112">
        <v>4178625.52</v>
      </c>
      <c r="H153" s="110">
        <v>899297.56</v>
      </c>
      <c r="I153" s="14">
        <f t="shared" si="2"/>
        <v>-0.12623049000404185</v>
      </c>
      <c r="J153" s="136"/>
      <c r="K153" s="136"/>
    </row>
    <row r="154" spans="2:11" s="18" customFormat="1" ht="27" customHeight="1" x14ac:dyDescent="0.25">
      <c r="B154" s="15" t="s">
        <v>237</v>
      </c>
      <c r="C154" s="16" t="s">
        <v>238</v>
      </c>
      <c r="D154" s="109">
        <v>7350000</v>
      </c>
      <c r="E154" s="109">
        <v>-109986.61000000127</v>
      </c>
      <c r="F154" s="109">
        <v>15065793.799999999</v>
      </c>
      <c r="G154" s="109">
        <v>15175780.41</v>
      </c>
      <c r="H154" s="109">
        <v>7240013.3899999969</v>
      </c>
      <c r="I154" s="17">
        <f t="shared" si="2"/>
        <v>-1.4964164625850818E-2</v>
      </c>
      <c r="J154" s="127"/>
      <c r="K154" s="127"/>
    </row>
    <row r="155" spans="2:11" s="4" customFormat="1" x14ac:dyDescent="0.25">
      <c r="B155" s="19">
        <v>29801</v>
      </c>
      <c r="C155" s="20" t="s">
        <v>239</v>
      </c>
      <c r="D155" s="110">
        <v>7350000</v>
      </c>
      <c r="E155" s="110">
        <v>-109986.61000000127</v>
      </c>
      <c r="F155" s="112">
        <v>15065793.799999999</v>
      </c>
      <c r="G155" s="112">
        <v>15175780.41</v>
      </c>
      <c r="H155" s="110">
        <v>7240013.3899999969</v>
      </c>
      <c r="I155" s="14">
        <f t="shared" si="2"/>
        <v>-1.4964164625850818E-2</v>
      </c>
      <c r="J155" s="136"/>
      <c r="K155" s="136"/>
    </row>
    <row r="156" spans="2:11" s="18" customFormat="1" ht="24.75" x14ac:dyDescent="0.25">
      <c r="B156" s="15" t="s">
        <v>240</v>
      </c>
      <c r="C156" s="16" t="s">
        <v>241</v>
      </c>
      <c r="D156" s="109">
        <v>43500</v>
      </c>
      <c r="E156" s="109">
        <v>-4366.3899999999849</v>
      </c>
      <c r="F156" s="109">
        <v>170969.88</v>
      </c>
      <c r="G156" s="109">
        <v>175336.27</v>
      </c>
      <c r="H156" s="109">
        <v>39133.610000000015</v>
      </c>
      <c r="I156" s="17">
        <f t="shared" si="2"/>
        <v>-0.10037678160919505</v>
      </c>
      <c r="J156" s="127"/>
      <c r="K156" s="127"/>
    </row>
    <row r="157" spans="2:11" s="4" customFormat="1" ht="24.75" x14ac:dyDescent="0.25">
      <c r="B157" s="19">
        <v>29901</v>
      </c>
      <c r="C157" s="20" t="s">
        <v>241</v>
      </c>
      <c r="D157" s="110">
        <v>43500</v>
      </c>
      <c r="E157" s="110">
        <v>-4366.3899999999849</v>
      </c>
      <c r="F157" s="112">
        <v>170969.88</v>
      </c>
      <c r="G157" s="112">
        <v>175336.27</v>
      </c>
      <c r="H157" s="110">
        <v>39133.610000000015</v>
      </c>
      <c r="I157" s="14">
        <f t="shared" si="2"/>
        <v>-0.10037678160919505</v>
      </c>
      <c r="J157" s="136"/>
      <c r="K157" s="136"/>
    </row>
    <row r="158" spans="2:11" s="52" customFormat="1" ht="21.75" customHeight="1" x14ac:dyDescent="0.25">
      <c r="B158" s="42">
        <v>3000</v>
      </c>
      <c r="C158" s="43" t="s">
        <v>242</v>
      </c>
      <c r="D158" s="116">
        <v>362142995.83999997</v>
      </c>
      <c r="E158" s="116">
        <v>-21248752.259999983</v>
      </c>
      <c r="F158" s="116">
        <v>775796672.45000005</v>
      </c>
      <c r="G158" s="116">
        <v>763503506.18999994</v>
      </c>
      <c r="H158" s="116">
        <v>340894243.57999992</v>
      </c>
      <c r="I158" s="44">
        <f t="shared" si="2"/>
        <v>-5.8675033078336991E-2</v>
      </c>
      <c r="J158" s="137"/>
      <c r="K158" s="137"/>
    </row>
    <row r="159" spans="2:11" s="4" customFormat="1" x14ac:dyDescent="0.25">
      <c r="B159" s="24" t="s">
        <v>243</v>
      </c>
      <c r="C159" s="12" t="s">
        <v>244</v>
      </c>
      <c r="D159" s="112">
        <v>215180600.44999999</v>
      </c>
      <c r="E159" s="112">
        <v>9734009.5599999949</v>
      </c>
      <c r="F159" s="112">
        <v>193937949.42000002</v>
      </c>
      <c r="G159" s="112">
        <v>84513160.240000024</v>
      </c>
      <c r="H159" s="112">
        <v>224914610.00999999</v>
      </c>
      <c r="I159" s="14">
        <f t="shared" si="2"/>
        <v>4.5236464345036698E-2</v>
      </c>
      <c r="J159" s="136"/>
      <c r="K159" s="136"/>
    </row>
    <row r="160" spans="2:11" s="18" customFormat="1" x14ac:dyDescent="0.25">
      <c r="B160" s="15" t="s">
        <v>245</v>
      </c>
      <c r="C160" s="16" t="s">
        <v>246</v>
      </c>
      <c r="D160" s="109">
        <v>212998489</v>
      </c>
      <c r="E160" s="109">
        <v>10492287.599999994</v>
      </c>
      <c r="F160" s="109">
        <v>189771972.48000002</v>
      </c>
      <c r="G160" s="109">
        <v>79588905.26000002</v>
      </c>
      <c r="H160" s="109">
        <v>223490776.59999999</v>
      </c>
      <c r="I160" s="17">
        <f t="shared" si="2"/>
        <v>4.9259915641936658E-2</v>
      </c>
      <c r="J160" s="127"/>
      <c r="K160" s="127"/>
    </row>
    <row r="161" spans="2:16" s="4" customFormat="1" x14ac:dyDescent="0.25">
      <c r="B161" s="19">
        <v>31101</v>
      </c>
      <c r="C161" s="20" t="s">
        <v>247</v>
      </c>
      <c r="D161" s="110">
        <v>212998489</v>
      </c>
      <c r="E161" s="110">
        <v>10492287.599999994</v>
      </c>
      <c r="F161" s="112">
        <v>189771972.48000002</v>
      </c>
      <c r="G161" s="112">
        <v>79588905.26000002</v>
      </c>
      <c r="H161" s="110">
        <v>223490776.59999999</v>
      </c>
      <c r="I161" s="14">
        <f t="shared" si="2"/>
        <v>4.9259915641936658E-2</v>
      </c>
      <c r="J161" s="136"/>
      <c r="K161" s="136"/>
      <c r="M161" s="53"/>
      <c r="O161" s="53"/>
      <c r="P161" s="53"/>
    </row>
    <row r="162" spans="2:16" s="4" customFormat="1" x14ac:dyDescent="0.25">
      <c r="B162" s="15" t="s">
        <v>248</v>
      </c>
      <c r="C162" s="16" t="s">
        <v>249</v>
      </c>
      <c r="D162" s="109">
        <v>6000</v>
      </c>
      <c r="E162" s="109">
        <v>-6000</v>
      </c>
      <c r="F162" s="109">
        <v>60000</v>
      </c>
      <c r="G162" s="109">
        <v>66000</v>
      </c>
      <c r="H162" s="109">
        <v>0</v>
      </c>
      <c r="I162" s="17">
        <f t="shared" si="2"/>
        <v>-1</v>
      </c>
      <c r="J162" s="127"/>
      <c r="K162" s="127"/>
    </row>
    <row r="163" spans="2:16" s="4" customFormat="1" hidden="1" x14ac:dyDescent="0.25">
      <c r="B163" s="19">
        <v>31301</v>
      </c>
      <c r="C163" s="20" t="s">
        <v>250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4" t="e">
        <f t="shared" si="2"/>
        <v>#DIV/0!</v>
      </c>
      <c r="J163" s="21"/>
      <c r="K163" s="33"/>
    </row>
    <row r="164" spans="2:16" s="4" customFormat="1" x14ac:dyDescent="0.25">
      <c r="B164" s="19">
        <v>31302</v>
      </c>
      <c r="C164" s="20" t="s">
        <v>251</v>
      </c>
      <c r="D164" s="110">
        <v>6000</v>
      </c>
      <c r="E164" s="110">
        <v>-6000</v>
      </c>
      <c r="F164" s="112">
        <v>60000</v>
      </c>
      <c r="G164" s="112">
        <v>66000</v>
      </c>
      <c r="H164" s="110">
        <v>0</v>
      </c>
      <c r="I164" s="14">
        <f t="shared" si="2"/>
        <v>-1</v>
      </c>
      <c r="J164" s="136"/>
      <c r="K164" s="136"/>
    </row>
    <row r="165" spans="2:16" s="18" customFormat="1" x14ac:dyDescent="0.25">
      <c r="B165" s="15" t="s">
        <v>252</v>
      </c>
      <c r="C165" s="16" t="s">
        <v>253</v>
      </c>
      <c r="D165" s="109">
        <v>561287.53</v>
      </c>
      <c r="E165" s="109">
        <v>-247488.82000000053</v>
      </c>
      <c r="F165" s="109">
        <v>1350966.0199999993</v>
      </c>
      <c r="G165" s="109">
        <v>1598454.8399999999</v>
      </c>
      <c r="H165" s="109">
        <v>313798.7099999995</v>
      </c>
      <c r="I165" s="17">
        <f t="shared" si="2"/>
        <v>-0.44093055122746183</v>
      </c>
      <c r="J165" s="127"/>
      <c r="K165" s="127"/>
    </row>
    <row r="166" spans="2:16" s="4" customFormat="1" x14ac:dyDescent="0.25">
      <c r="B166" s="19">
        <v>31401</v>
      </c>
      <c r="C166" s="20" t="s">
        <v>254</v>
      </c>
      <c r="D166" s="110">
        <v>561287.53</v>
      </c>
      <c r="E166" s="110">
        <v>-247488.82000000053</v>
      </c>
      <c r="F166" s="112">
        <v>1350966.0199999993</v>
      </c>
      <c r="G166" s="112">
        <v>1598454.8399999999</v>
      </c>
      <c r="H166" s="110">
        <v>313798.7099999995</v>
      </c>
      <c r="I166" s="14">
        <f t="shared" si="2"/>
        <v>-0.44093055122746183</v>
      </c>
      <c r="J166" s="136"/>
      <c r="K166" s="136"/>
    </row>
    <row r="167" spans="2:16" s="18" customFormat="1" x14ac:dyDescent="0.25">
      <c r="B167" s="15" t="s">
        <v>255</v>
      </c>
      <c r="C167" s="16" t="s">
        <v>256</v>
      </c>
      <c r="D167" s="109">
        <v>600000</v>
      </c>
      <c r="E167" s="109">
        <v>-251732</v>
      </c>
      <c r="F167" s="109">
        <v>1379125.27</v>
      </c>
      <c r="G167" s="109">
        <v>1630857.27</v>
      </c>
      <c r="H167" s="109">
        <v>348268</v>
      </c>
      <c r="I167" s="17">
        <f t="shared" si="2"/>
        <v>-0.41955333333333333</v>
      </c>
      <c r="J167" s="127"/>
      <c r="K167" s="127"/>
    </row>
    <row r="168" spans="2:16" s="4" customFormat="1" x14ac:dyDescent="0.25">
      <c r="B168" s="19">
        <v>31501</v>
      </c>
      <c r="C168" s="20" t="s">
        <v>257</v>
      </c>
      <c r="D168" s="110">
        <v>600000</v>
      </c>
      <c r="E168" s="110">
        <v>-251732</v>
      </c>
      <c r="F168" s="112">
        <v>1379125.27</v>
      </c>
      <c r="G168" s="112">
        <v>1630857.27</v>
      </c>
      <c r="H168" s="110">
        <v>348268</v>
      </c>
      <c r="I168" s="14">
        <f t="shared" si="2"/>
        <v>-0.41955333333333333</v>
      </c>
      <c r="J168" s="136"/>
      <c r="K168" s="136"/>
    </row>
    <row r="169" spans="2:16" s="4" customFormat="1" ht="24.75" x14ac:dyDescent="0.25">
      <c r="B169" s="45" t="s">
        <v>258</v>
      </c>
      <c r="C169" s="35" t="s">
        <v>259</v>
      </c>
      <c r="D169" s="113">
        <v>874123.92000000016</v>
      </c>
      <c r="E169" s="113">
        <v>-117788.69999999995</v>
      </c>
      <c r="F169" s="113">
        <v>612506.73</v>
      </c>
      <c r="G169" s="113">
        <v>730295.42999999993</v>
      </c>
      <c r="H169" s="113">
        <v>756335.2200000002</v>
      </c>
      <c r="I169" s="17">
        <f t="shared" si="2"/>
        <v>-0.13475057403760315</v>
      </c>
      <c r="J169" s="127"/>
      <c r="K169" s="127"/>
    </row>
    <row r="170" spans="2:16" s="4" customFormat="1" x14ac:dyDescent="0.25">
      <c r="B170" s="19">
        <v>31701</v>
      </c>
      <c r="C170" s="20" t="s">
        <v>260</v>
      </c>
      <c r="D170" s="110">
        <v>874123.92000000016</v>
      </c>
      <c r="E170" s="110">
        <v>-117788.69999999995</v>
      </c>
      <c r="F170" s="112">
        <v>612506.73</v>
      </c>
      <c r="G170" s="112">
        <v>730295.42999999993</v>
      </c>
      <c r="H170" s="110">
        <v>756335.2200000002</v>
      </c>
      <c r="I170" s="14">
        <f t="shared" si="2"/>
        <v>-0.13475057403760315</v>
      </c>
      <c r="J170" s="136"/>
      <c r="K170" s="136"/>
    </row>
    <row r="171" spans="2:16" s="18" customFormat="1" x14ac:dyDescent="0.25">
      <c r="B171" s="15" t="s">
        <v>261</v>
      </c>
      <c r="C171" s="16" t="s">
        <v>262</v>
      </c>
      <c r="D171" s="109">
        <v>140700</v>
      </c>
      <c r="E171" s="109">
        <v>-135268.5199999999</v>
      </c>
      <c r="F171" s="109">
        <v>763378.92</v>
      </c>
      <c r="G171" s="109">
        <v>898647.44</v>
      </c>
      <c r="H171" s="109">
        <v>5431.4800000000978</v>
      </c>
      <c r="I171" s="17">
        <f t="shared" si="2"/>
        <v>-0.96139673063255082</v>
      </c>
      <c r="J171" s="127"/>
      <c r="K171" s="127"/>
    </row>
    <row r="172" spans="2:16" s="4" customFormat="1" x14ac:dyDescent="0.25">
      <c r="B172" s="19">
        <v>31801</v>
      </c>
      <c r="C172" s="20" t="s">
        <v>263</v>
      </c>
      <c r="D172" s="110">
        <v>140700</v>
      </c>
      <c r="E172" s="110">
        <v>-135268.5199999999</v>
      </c>
      <c r="F172" s="112">
        <v>763378.92</v>
      </c>
      <c r="G172" s="112">
        <v>898647.44</v>
      </c>
      <c r="H172" s="110">
        <v>5431.4800000000978</v>
      </c>
      <c r="I172" s="14">
        <f t="shared" si="2"/>
        <v>-0.96139673063255082</v>
      </c>
      <c r="J172" s="136"/>
      <c r="K172" s="136"/>
    </row>
    <row r="173" spans="2:16" s="4" customFormat="1" x14ac:dyDescent="0.25">
      <c r="B173" s="24" t="s">
        <v>264</v>
      </c>
      <c r="C173" s="12" t="s">
        <v>265</v>
      </c>
      <c r="D173" s="112">
        <v>6236250</v>
      </c>
      <c r="E173" s="112">
        <v>1271338.1400000001</v>
      </c>
      <c r="F173" s="112">
        <v>13653049.010000002</v>
      </c>
      <c r="G173" s="112">
        <v>12381710.870000001</v>
      </c>
      <c r="H173" s="112">
        <v>7507588.1400000006</v>
      </c>
      <c r="I173" s="14">
        <f t="shared" si="2"/>
        <v>0.20386260012026458</v>
      </c>
      <c r="J173" s="136"/>
      <c r="K173" s="136"/>
    </row>
    <row r="174" spans="2:16" s="18" customFormat="1" x14ac:dyDescent="0.25">
      <c r="B174" s="15" t="s">
        <v>266</v>
      </c>
      <c r="C174" s="16" t="s">
        <v>267</v>
      </c>
      <c r="D174" s="109">
        <v>540000</v>
      </c>
      <c r="E174" s="109">
        <v>-131551.75999999978</v>
      </c>
      <c r="F174" s="109">
        <v>2839655.2800000003</v>
      </c>
      <c r="G174" s="109">
        <v>2971207.04</v>
      </c>
      <c r="H174" s="109">
        <v>408448.24000000022</v>
      </c>
      <c r="I174" s="17">
        <f t="shared" si="2"/>
        <v>-0.24361437037036993</v>
      </c>
      <c r="J174" s="127"/>
      <c r="K174" s="127"/>
    </row>
    <row r="175" spans="2:16" s="4" customFormat="1" x14ac:dyDescent="0.25">
      <c r="B175" s="19">
        <v>32201</v>
      </c>
      <c r="C175" s="20" t="s">
        <v>268</v>
      </c>
      <c r="D175" s="110">
        <v>540000</v>
      </c>
      <c r="E175" s="110">
        <v>-131551.75999999978</v>
      </c>
      <c r="F175" s="112">
        <v>2839655.2800000003</v>
      </c>
      <c r="G175" s="112">
        <v>2971207.04</v>
      </c>
      <c r="H175" s="110">
        <v>408448.24000000022</v>
      </c>
      <c r="I175" s="14">
        <f t="shared" si="2"/>
        <v>-0.24361437037036993</v>
      </c>
      <c r="J175" s="136"/>
      <c r="K175" s="136"/>
    </row>
    <row r="176" spans="2:16" s="4" customFormat="1" ht="24.75" hidden="1" x14ac:dyDescent="0.25">
      <c r="B176" s="23" t="s">
        <v>269</v>
      </c>
      <c r="C176" s="12" t="s">
        <v>270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4" t="e">
        <f t="shared" si="2"/>
        <v>#DIV/0!</v>
      </c>
      <c r="J176" s="13"/>
      <c r="K176" s="33"/>
    </row>
    <row r="177" spans="2:11" s="4" customFormat="1" hidden="1" x14ac:dyDescent="0.25">
      <c r="B177" s="19">
        <v>32301</v>
      </c>
      <c r="C177" s="20" t="s">
        <v>271</v>
      </c>
      <c r="D177" s="110">
        <v>0</v>
      </c>
      <c r="E177" s="110">
        <v>0</v>
      </c>
      <c r="F177" s="112">
        <v>0</v>
      </c>
      <c r="G177" s="112">
        <v>0</v>
      </c>
      <c r="H177" s="110">
        <v>0</v>
      </c>
      <c r="I177" s="14" t="e">
        <f t="shared" si="2"/>
        <v>#DIV/0!</v>
      </c>
      <c r="J177" s="21"/>
      <c r="K177" s="33"/>
    </row>
    <row r="178" spans="2:11" s="4" customFormat="1" hidden="1" x14ac:dyDescent="0.25">
      <c r="B178" s="19">
        <v>32302</v>
      </c>
      <c r="C178" s="20" t="s">
        <v>272</v>
      </c>
      <c r="D178" s="110">
        <v>0</v>
      </c>
      <c r="E178" s="110">
        <v>0</v>
      </c>
      <c r="F178" s="112">
        <v>0</v>
      </c>
      <c r="G178" s="112">
        <v>0</v>
      </c>
      <c r="H178" s="110">
        <v>0</v>
      </c>
      <c r="I178" s="14" t="e">
        <f t="shared" si="2"/>
        <v>#DIV/0!</v>
      </c>
      <c r="J178" s="21"/>
      <c r="K178" s="33"/>
    </row>
    <row r="179" spans="2:11" s="18" customFormat="1" ht="15" hidden="1" customHeight="1" x14ac:dyDescent="0.25">
      <c r="B179" s="47" t="s">
        <v>273</v>
      </c>
      <c r="C179" s="12" t="s">
        <v>274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4" t="e">
        <f t="shared" si="2"/>
        <v>#DIV/0!</v>
      </c>
      <c r="J179" s="13"/>
      <c r="K179" s="49"/>
    </row>
    <row r="180" spans="2:11" s="4" customFormat="1" ht="15" hidden="1" customHeight="1" x14ac:dyDescent="0.25">
      <c r="B180" s="19">
        <v>32501</v>
      </c>
      <c r="C180" s="36" t="s">
        <v>274</v>
      </c>
      <c r="D180" s="110">
        <v>0</v>
      </c>
      <c r="E180" s="110">
        <v>0</v>
      </c>
      <c r="F180" s="112">
        <v>0</v>
      </c>
      <c r="G180" s="112">
        <v>0</v>
      </c>
      <c r="H180" s="110">
        <v>0</v>
      </c>
      <c r="I180" s="14" t="e">
        <f t="shared" si="2"/>
        <v>#DIV/0!</v>
      </c>
      <c r="J180" s="21"/>
      <c r="K180" s="33"/>
    </row>
    <row r="181" spans="2:11" s="18" customFormat="1" ht="27" customHeight="1" x14ac:dyDescent="0.25">
      <c r="B181" s="15" t="s">
        <v>275</v>
      </c>
      <c r="C181" s="16" t="s">
        <v>276</v>
      </c>
      <c r="D181" s="109">
        <v>5696250</v>
      </c>
      <c r="E181" s="109">
        <v>1241309.8999999999</v>
      </c>
      <c r="F181" s="109">
        <v>10205953.73</v>
      </c>
      <c r="G181" s="109">
        <v>8964643.8300000001</v>
      </c>
      <c r="H181" s="109">
        <v>6937559.9000000004</v>
      </c>
      <c r="I181" s="17">
        <f t="shared" si="2"/>
        <v>0.2179170331358351</v>
      </c>
      <c r="J181" s="127"/>
      <c r="K181" s="127"/>
    </row>
    <row r="182" spans="2:11" s="4" customFormat="1" x14ac:dyDescent="0.25">
      <c r="B182" s="19">
        <v>32601</v>
      </c>
      <c r="C182" s="20" t="s">
        <v>277</v>
      </c>
      <c r="D182" s="110">
        <v>4636000</v>
      </c>
      <c r="E182" s="110">
        <v>831550</v>
      </c>
      <c r="F182" s="112">
        <v>8536340.3900000006</v>
      </c>
      <c r="G182" s="112">
        <v>7704790.3900000006</v>
      </c>
      <c r="H182" s="110">
        <v>5467550</v>
      </c>
      <c r="I182" s="14">
        <f t="shared" si="2"/>
        <v>0.17936798964624678</v>
      </c>
      <c r="J182" s="140" t="s">
        <v>278</v>
      </c>
      <c r="K182" s="140"/>
    </row>
    <row r="183" spans="2:11" s="4" customFormat="1" x14ac:dyDescent="0.25">
      <c r="B183" s="19">
        <v>32602</v>
      </c>
      <c r="C183" s="20" t="s">
        <v>279</v>
      </c>
      <c r="D183" s="110">
        <v>250000</v>
      </c>
      <c r="E183" s="110">
        <v>-168870.09999999998</v>
      </c>
      <c r="F183" s="112">
        <v>743713.34</v>
      </c>
      <c r="G183" s="112">
        <v>912583.44</v>
      </c>
      <c r="H183" s="110">
        <v>81129.900000000023</v>
      </c>
      <c r="I183" s="14">
        <f t="shared" si="2"/>
        <v>-0.67548039999999987</v>
      </c>
      <c r="J183" s="136"/>
      <c r="K183" s="136"/>
    </row>
    <row r="184" spans="2:11" s="4" customFormat="1" x14ac:dyDescent="0.25">
      <c r="B184" s="19">
        <v>32604</v>
      </c>
      <c r="C184" s="20" t="s">
        <v>280</v>
      </c>
      <c r="D184" s="110">
        <v>810250</v>
      </c>
      <c r="E184" s="110">
        <v>578630</v>
      </c>
      <c r="F184" s="112">
        <v>925900</v>
      </c>
      <c r="G184" s="112">
        <v>347270</v>
      </c>
      <c r="H184" s="110">
        <v>1388880</v>
      </c>
      <c r="I184" s="14">
        <f t="shared" si="2"/>
        <v>0.71413761184819502</v>
      </c>
      <c r="J184" s="140" t="s">
        <v>281</v>
      </c>
      <c r="K184" s="140"/>
    </row>
    <row r="185" spans="2:11" s="4" customFormat="1" hidden="1" x14ac:dyDescent="0.25">
      <c r="B185" s="19">
        <v>32606</v>
      </c>
      <c r="C185" s="20" t="s">
        <v>282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4" t="e">
        <f t="shared" si="2"/>
        <v>#DIV/0!</v>
      </c>
      <c r="J185" s="21"/>
      <c r="K185" s="33"/>
    </row>
    <row r="186" spans="2:11" s="4" customFormat="1" x14ac:dyDescent="0.25">
      <c r="B186" s="45" t="s">
        <v>283</v>
      </c>
      <c r="C186" s="35" t="s">
        <v>284</v>
      </c>
      <c r="D186" s="109">
        <v>0</v>
      </c>
      <c r="E186" s="109">
        <v>99080</v>
      </c>
      <c r="F186" s="109">
        <v>544940</v>
      </c>
      <c r="G186" s="109">
        <v>445860</v>
      </c>
      <c r="H186" s="109">
        <v>99080</v>
      </c>
      <c r="I186" s="17">
        <v>1</v>
      </c>
      <c r="J186" s="127"/>
      <c r="K186" s="127"/>
    </row>
    <row r="187" spans="2:11" s="4" customFormat="1" hidden="1" x14ac:dyDescent="0.25">
      <c r="B187" s="19">
        <v>32701</v>
      </c>
      <c r="C187" s="20" t="s">
        <v>285</v>
      </c>
      <c r="D187" s="110">
        <v>0</v>
      </c>
      <c r="E187" s="110">
        <v>0</v>
      </c>
      <c r="F187" s="112">
        <v>0</v>
      </c>
      <c r="G187" s="112">
        <v>0</v>
      </c>
      <c r="H187" s="110">
        <v>0</v>
      </c>
      <c r="I187" s="14" t="e">
        <f>+H187/D187-1</f>
        <v>#DIV/0!</v>
      </c>
      <c r="J187" s="21"/>
      <c r="K187" s="33"/>
    </row>
    <row r="188" spans="2:11" s="4" customFormat="1" ht="27" customHeight="1" x14ac:dyDescent="0.25">
      <c r="B188" s="19">
        <v>32702</v>
      </c>
      <c r="C188" s="20" t="s">
        <v>286</v>
      </c>
      <c r="D188" s="110">
        <v>0</v>
      </c>
      <c r="E188" s="110">
        <v>99080</v>
      </c>
      <c r="F188" s="112">
        <v>544940</v>
      </c>
      <c r="G188" s="112">
        <v>445860</v>
      </c>
      <c r="H188" s="110">
        <v>99080</v>
      </c>
      <c r="I188" s="14">
        <v>1</v>
      </c>
      <c r="J188" s="133" t="s">
        <v>287</v>
      </c>
      <c r="K188" s="133"/>
    </row>
    <row r="189" spans="2:11" s="18" customFormat="1" x14ac:dyDescent="0.25">
      <c r="B189" s="48" t="s">
        <v>288</v>
      </c>
      <c r="C189" s="16" t="s">
        <v>289</v>
      </c>
      <c r="D189" s="109">
        <v>0</v>
      </c>
      <c r="E189" s="109">
        <v>62500</v>
      </c>
      <c r="F189" s="109">
        <v>62500</v>
      </c>
      <c r="G189" s="109">
        <v>0</v>
      </c>
      <c r="H189" s="109">
        <v>62500</v>
      </c>
      <c r="I189" s="17">
        <v>1</v>
      </c>
      <c r="J189" s="127"/>
      <c r="K189" s="127"/>
    </row>
    <row r="190" spans="2:11" s="4" customFormat="1" x14ac:dyDescent="0.25">
      <c r="B190" s="19">
        <v>32901</v>
      </c>
      <c r="C190" s="31" t="s">
        <v>289</v>
      </c>
      <c r="D190" s="110">
        <v>0</v>
      </c>
      <c r="E190" s="110">
        <v>62500</v>
      </c>
      <c r="F190" s="112">
        <v>62500</v>
      </c>
      <c r="G190" s="112">
        <v>0</v>
      </c>
      <c r="H190" s="110">
        <v>62500</v>
      </c>
      <c r="I190" s="14">
        <v>1</v>
      </c>
      <c r="J190" s="136" t="s">
        <v>290</v>
      </c>
      <c r="K190" s="136"/>
    </row>
    <row r="191" spans="2:11" s="4" customFormat="1" ht="27.75" customHeight="1" x14ac:dyDescent="0.25">
      <c r="B191" s="24" t="s">
        <v>291</v>
      </c>
      <c r="C191" s="12" t="s">
        <v>292</v>
      </c>
      <c r="D191" s="112">
        <v>6357910</v>
      </c>
      <c r="E191" s="112">
        <v>-1513691.7500000005</v>
      </c>
      <c r="F191" s="112">
        <v>18777865.41</v>
      </c>
      <c r="G191" s="112">
        <v>20291557.16</v>
      </c>
      <c r="H191" s="112">
        <v>4844218.25</v>
      </c>
      <c r="I191" s="14">
        <f t="shared" ref="I191:I208" si="3">+H191/D191-1</f>
        <v>-0.23808008449317464</v>
      </c>
      <c r="J191" s="136"/>
      <c r="K191" s="136"/>
    </row>
    <row r="192" spans="2:11" s="18" customFormat="1" ht="27" customHeight="1" x14ac:dyDescent="0.25">
      <c r="B192" s="15" t="s">
        <v>293</v>
      </c>
      <c r="C192" s="16" t="s">
        <v>294</v>
      </c>
      <c r="D192" s="109">
        <v>264000</v>
      </c>
      <c r="E192" s="109">
        <v>-211806.09999999998</v>
      </c>
      <c r="F192" s="109">
        <v>1192830.45</v>
      </c>
      <c r="G192" s="109">
        <v>1404636.55</v>
      </c>
      <c r="H192" s="109">
        <v>52193.900000000023</v>
      </c>
      <c r="I192" s="17">
        <f t="shared" si="3"/>
        <v>-0.80229583333333321</v>
      </c>
      <c r="J192" s="127"/>
      <c r="K192" s="127"/>
    </row>
    <row r="193" spans="2:11" s="4" customFormat="1" x14ac:dyDescent="0.25">
      <c r="B193" s="19">
        <v>33101</v>
      </c>
      <c r="C193" s="20" t="s">
        <v>295</v>
      </c>
      <c r="D193" s="110">
        <v>144000</v>
      </c>
      <c r="E193" s="110">
        <v>-144000</v>
      </c>
      <c r="F193" s="112">
        <v>792000</v>
      </c>
      <c r="G193" s="112">
        <v>936000</v>
      </c>
      <c r="H193" s="110">
        <v>0</v>
      </c>
      <c r="I193" s="14">
        <f t="shared" si="3"/>
        <v>-1</v>
      </c>
      <c r="J193" s="136"/>
      <c r="K193" s="136"/>
    </row>
    <row r="194" spans="2:11" s="4" customFormat="1" hidden="1" x14ac:dyDescent="0.25">
      <c r="B194" s="19">
        <v>33102</v>
      </c>
      <c r="C194" s="20" t="s">
        <v>296</v>
      </c>
      <c r="D194" s="110">
        <v>0</v>
      </c>
      <c r="E194" s="110">
        <v>0</v>
      </c>
      <c r="F194" s="112">
        <v>0</v>
      </c>
      <c r="G194" s="112">
        <v>0</v>
      </c>
      <c r="H194" s="110">
        <v>0</v>
      </c>
      <c r="I194" s="14" t="e">
        <f t="shared" si="3"/>
        <v>#DIV/0!</v>
      </c>
      <c r="J194" s="21"/>
      <c r="K194" s="33"/>
    </row>
    <row r="195" spans="2:11" s="4" customFormat="1" x14ac:dyDescent="0.25">
      <c r="B195" s="19">
        <v>33103</v>
      </c>
      <c r="C195" s="20" t="s">
        <v>297</v>
      </c>
      <c r="D195" s="110">
        <v>120000</v>
      </c>
      <c r="E195" s="110">
        <v>-67806.099999999977</v>
      </c>
      <c r="F195" s="112">
        <v>400830.45</v>
      </c>
      <c r="G195" s="112">
        <v>468636.55</v>
      </c>
      <c r="H195" s="110">
        <v>52193.900000000023</v>
      </c>
      <c r="I195" s="14">
        <f t="shared" si="3"/>
        <v>-0.56505083333333306</v>
      </c>
      <c r="J195" s="136"/>
      <c r="K195" s="136"/>
    </row>
    <row r="196" spans="2:11" s="18" customFormat="1" ht="24.75" x14ac:dyDescent="0.25">
      <c r="B196" s="15" t="s">
        <v>298</v>
      </c>
      <c r="C196" s="16" t="s">
        <v>299</v>
      </c>
      <c r="D196" s="109">
        <v>4380000</v>
      </c>
      <c r="E196" s="109">
        <v>-1990204.9100000001</v>
      </c>
      <c r="F196" s="109">
        <v>12138241.34</v>
      </c>
      <c r="G196" s="109">
        <v>14128446.25</v>
      </c>
      <c r="H196" s="109">
        <v>2389795.09</v>
      </c>
      <c r="I196" s="17">
        <f t="shared" si="3"/>
        <v>-0.45438468264840182</v>
      </c>
      <c r="J196" s="127"/>
      <c r="K196" s="127"/>
    </row>
    <row r="197" spans="2:11" s="4" customFormat="1" ht="15" customHeight="1" x14ac:dyDescent="0.25">
      <c r="B197" s="19">
        <v>33201</v>
      </c>
      <c r="C197" s="20" t="s">
        <v>300</v>
      </c>
      <c r="D197" s="110">
        <v>2500000</v>
      </c>
      <c r="E197" s="110">
        <v>-2160653.91</v>
      </c>
      <c r="F197" s="112">
        <v>10256992.34</v>
      </c>
      <c r="G197" s="112">
        <v>12417646.25</v>
      </c>
      <c r="H197" s="110">
        <v>339346.08999999985</v>
      </c>
      <c r="I197" s="14">
        <f t="shared" si="3"/>
        <v>-0.86426156400000009</v>
      </c>
      <c r="J197" s="136"/>
      <c r="K197" s="136"/>
    </row>
    <row r="198" spans="2:11" s="4" customFormat="1" x14ac:dyDescent="0.25">
      <c r="B198" s="19">
        <v>33202</v>
      </c>
      <c r="C198" s="20" t="s">
        <v>301</v>
      </c>
      <c r="D198" s="110">
        <v>1880000</v>
      </c>
      <c r="E198" s="110">
        <v>170449</v>
      </c>
      <c r="F198" s="112">
        <v>1881249</v>
      </c>
      <c r="G198" s="112">
        <v>1710800</v>
      </c>
      <c r="H198" s="110">
        <v>2050449</v>
      </c>
      <c r="I198" s="14">
        <f t="shared" si="3"/>
        <v>9.066436170212766E-2</v>
      </c>
      <c r="J198" s="136"/>
      <c r="K198" s="136"/>
    </row>
    <row r="199" spans="2:11" s="4" customFormat="1" hidden="1" x14ac:dyDescent="0.25">
      <c r="B199" s="19">
        <v>33203</v>
      </c>
      <c r="C199" s="20" t="s">
        <v>302</v>
      </c>
      <c r="D199" s="110">
        <v>0</v>
      </c>
      <c r="E199" s="110">
        <v>0</v>
      </c>
      <c r="F199" s="112">
        <v>0</v>
      </c>
      <c r="G199" s="112">
        <v>0</v>
      </c>
      <c r="H199" s="110">
        <v>0</v>
      </c>
      <c r="I199" s="14" t="e">
        <f t="shared" si="3"/>
        <v>#DIV/0!</v>
      </c>
      <c r="J199" s="21"/>
      <c r="K199" s="33"/>
    </row>
    <row r="200" spans="2:11" s="4" customFormat="1" ht="24.75" x14ac:dyDescent="0.25">
      <c r="B200" s="15" t="s">
        <v>303</v>
      </c>
      <c r="C200" s="16" t="s">
        <v>304</v>
      </c>
      <c r="D200" s="109">
        <v>60000</v>
      </c>
      <c r="E200" s="109">
        <v>32273.679999999993</v>
      </c>
      <c r="F200" s="109">
        <v>210000</v>
      </c>
      <c r="G200" s="109">
        <v>177726.32</v>
      </c>
      <c r="H200" s="109">
        <v>92273.68</v>
      </c>
      <c r="I200" s="17">
        <f t="shared" si="3"/>
        <v>0.53789466666666663</v>
      </c>
      <c r="J200" s="127"/>
      <c r="K200" s="127"/>
    </row>
    <row r="201" spans="2:11" s="4" customFormat="1" x14ac:dyDescent="0.25">
      <c r="B201" s="19">
        <v>33301</v>
      </c>
      <c r="C201" s="20" t="s">
        <v>305</v>
      </c>
      <c r="D201" s="110">
        <v>60000</v>
      </c>
      <c r="E201" s="110">
        <v>32273.679999999993</v>
      </c>
      <c r="F201" s="112">
        <v>210000</v>
      </c>
      <c r="G201" s="112">
        <v>177726.32</v>
      </c>
      <c r="H201" s="110">
        <v>92273.68</v>
      </c>
      <c r="I201" s="14">
        <f t="shared" si="3"/>
        <v>0.53789466666666663</v>
      </c>
      <c r="J201" s="140" t="s">
        <v>306</v>
      </c>
      <c r="K201" s="140"/>
    </row>
    <row r="202" spans="2:11" s="18" customFormat="1" x14ac:dyDescent="0.25">
      <c r="B202" s="15" t="s">
        <v>307</v>
      </c>
      <c r="C202" s="16" t="s">
        <v>308</v>
      </c>
      <c r="D202" s="109">
        <v>70000</v>
      </c>
      <c r="E202" s="109">
        <v>486101.22</v>
      </c>
      <c r="F202" s="109">
        <v>816101.22</v>
      </c>
      <c r="G202" s="109">
        <v>330000</v>
      </c>
      <c r="H202" s="109">
        <v>556101.22</v>
      </c>
      <c r="I202" s="17">
        <f t="shared" si="3"/>
        <v>6.9443031428571427</v>
      </c>
      <c r="J202" s="127"/>
      <c r="K202" s="127"/>
    </row>
    <row r="203" spans="2:11" s="4" customFormat="1" x14ac:dyDescent="0.25">
      <c r="B203" s="19">
        <v>33401</v>
      </c>
      <c r="C203" s="20" t="s">
        <v>309</v>
      </c>
      <c r="D203" s="110">
        <v>70000</v>
      </c>
      <c r="E203" s="110">
        <v>486101.22</v>
      </c>
      <c r="F203" s="112">
        <v>816101.22</v>
      </c>
      <c r="G203" s="112">
        <v>330000</v>
      </c>
      <c r="H203" s="110">
        <v>556101.22</v>
      </c>
      <c r="I203" s="14">
        <f t="shared" si="3"/>
        <v>6.9443031428571427</v>
      </c>
      <c r="J203" s="140" t="s">
        <v>310</v>
      </c>
      <c r="K203" s="140"/>
    </row>
    <row r="204" spans="2:11" s="18" customFormat="1" ht="24.75" x14ac:dyDescent="0.25">
      <c r="B204" s="45" t="s">
        <v>311</v>
      </c>
      <c r="C204" s="16" t="s">
        <v>312</v>
      </c>
      <c r="D204" s="118">
        <v>1381910</v>
      </c>
      <c r="E204" s="118">
        <v>96631.619999999646</v>
      </c>
      <c r="F204" s="118">
        <v>3052393.09</v>
      </c>
      <c r="G204" s="118">
        <v>2955761.47</v>
      </c>
      <c r="H204" s="118">
        <v>1478541.6199999996</v>
      </c>
      <c r="I204" s="17">
        <f t="shared" si="3"/>
        <v>6.9926131224175014E-2</v>
      </c>
      <c r="J204" s="127"/>
      <c r="K204" s="127"/>
    </row>
    <row r="205" spans="2:11" s="4" customFormat="1" ht="30" customHeight="1" x14ac:dyDescent="0.25">
      <c r="B205" s="19">
        <v>33601</v>
      </c>
      <c r="C205" s="31" t="s">
        <v>313</v>
      </c>
      <c r="D205" s="110">
        <v>1381910</v>
      </c>
      <c r="E205" s="110">
        <v>96631.619999999646</v>
      </c>
      <c r="F205" s="112">
        <v>3052393.09</v>
      </c>
      <c r="G205" s="112">
        <v>2955761.47</v>
      </c>
      <c r="H205" s="110">
        <v>1478541.6199999996</v>
      </c>
      <c r="I205" s="14">
        <f t="shared" si="3"/>
        <v>6.9926131224175014E-2</v>
      </c>
      <c r="J205" s="136"/>
      <c r="K205" s="136"/>
    </row>
    <row r="206" spans="2:11" s="4" customFormat="1" hidden="1" x14ac:dyDescent="0.25">
      <c r="B206" s="47" t="s">
        <v>314</v>
      </c>
      <c r="C206" s="12" t="s">
        <v>315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4" t="e">
        <f t="shared" si="3"/>
        <v>#DIV/0!</v>
      </c>
      <c r="J206" s="13"/>
      <c r="K206" s="33"/>
    </row>
    <row r="207" spans="2:11" s="4" customFormat="1" hidden="1" x14ac:dyDescent="0.25">
      <c r="B207" s="19">
        <v>33801</v>
      </c>
      <c r="C207" s="20" t="s">
        <v>316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4" t="e">
        <f t="shared" si="3"/>
        <v>#DIV/0!</v>
      </c>
      <c r="J207" s="21"/>
      <c r="K207" s="33"/>
    </row>
    <row r="208" spans="2:11" s="18" customFormat="1" ht="24.75" x14ac:dyDescent="0.25">
      <c r="B208" s="15" t="s">
        <v>317</v>
      </c>
      <c r="C208" s="16" t="s">
        <v>318</v>
      </c>
      <c r="D208" s="109">
        <v>202000</v>
      </c>
      <c r="E208" s="109">
        <v>73312.739999999991</v>
      </c>
      <c r="F208" s="109">
        <v>1368299.3099999998</v>
      </c>
      <c r="G208" s="109">
        <v>1294986.5699999998</v>
      </c>
      <c r="H208" s="109">
        <v>275312.74</v>
      </c>
      <c r="I208" s="17">
        <f t="shared" si="3"/>
        <v>0.36293435643564353</v>
      </c>
      <c r="J208" s="127"/>
      <c r="K208" s="127"/>
    </row>
    <row r="209" spans="2:11" s="4" customFormat="1" ht="39" customHeight="1" x14ac:dyDescent="0.25">
      <c r="B209" s="19">
        <v>33901</v>
      </c>
      <c r="C209" s="20" t="s">
        <v>319</v>
      </c>
      <c r="D209" s="110">
        <v>0</v>
      </c>
      <c r="E209" s="110">
        <v>255000</v>
      </c>
      <c r="F209" s="110">
        <v>255000</v>
      </c>
      <c r="G209" s="110">
        <v>0</v>
      </c>
      <c r="H209" s="110">
        <v>255000</v>
      </c>
      <c r="I209" s="14">
        <v>1</v>
      </c>
      <c r="J209" s="133" t="s">
        <v>320</v>
      </c>
      <c r="K209" s="133"/>
    </row>
    <row r="210" spans="2:11" s="4" customFormat="1" x14ac:dyDescent="0.25">
      <c r="B210" s="19">
        <v>33902</v>
      </c>
      <c r="C210" s="20" t="s">
        <v>321</v>
      </c>
      <c r="D210" s="110">
        <v>202000</v>
      </c>
      <c r="E210" s="110">
        <v>-181687.26</v>
      </c>
      <c r="F210" s="112">
        <v>1113299.3099999998</v>
      </c>
      <c r="G210" s="112">
        <v>1294986.5699999998</v>
      </c>
      <c r="H210" s="110">
        <v>20312.739999999991</v>
      </c>
      <c r="I210" s="14">
        <f t="shared" ref="I210:I222" si="4">+H210/D210-1</f>
        <v>-0.89944188118811885</v>
      </c>
      <c r="J210" s="136"/>
      <c r="K210" s="136"/>
    </row>
    <row r="211" spans="2:11" s="4" customFormat="1" x14ac:dyDescent="0.25">
      <c r="B211" s="24" t="s">
        <v>322</v>
      </c>
      <c r="C211" s="12" t="s">
        <v>323</v>
      </c>
      <c r="D211" s="112">
        <v>6507900.04</v>
      </c>
      <c r="E211" s="110">
        <v>679158.08999999985</v>
      </c>
      <c r="F211" s="112">
        <v>11960673.550000001</v>
      </c>
      <c r="G211" s="112">
        <v>11981515.460000001</v>
      </c>
      <c r="H211" s="112">
        <v>7187058.1299999999</v>
      </c>
      <c r="I211" s="14">
        <f t="shared" si="4"/>
        <v>0.10435902300675171</v>
      </c>
      <c r="J211" s="136"/>
      <c r="K211" s="136"/>
    </row>
    <row r="212" spans="2:11" s="18" customFormat="1" x14ac:dyDescent="0.25">
      <c r="B212" s="15" t="s">
        <v>324</v>
      </c>
      <c r="C212" s="16" t="s">
        <v>325</v>
      </c>
      <c r="D212" s="109">
        <v>2945845.24</v>
      </c>
      <c r="E212" s="109">
        <v>836438.37999999989</v>
      </c>
      <c r="F212" s="109">
        <v>2398983.11</v>
      </c>
      <c r="G212" s="109">
        <v>2262544.73</v>
      </c>
      <c r="H212" s="109">
        <v>3782283.6199999996</v>
      </c>
      <c r="I212" s="17">
        <f t="shared" si="4"/>
        <v>0.28393833071828278</v>
      </c>
      <c r="J212" s="127"/>
      <c r="K212" s="127"/>
    </row>
    <row r="213" spans="2:11" s="4" customFormat="1" x14ac:dyDescent="0.25">
      <c r="B213" s="19">
        <v>34101</v>
      </c>
      <c r="C213" s="20" t="s">
        <v>326</v>
      </c>
      <c r="D213" s="110">
        <v>2945845.24</v>
      </c>
      <c r="E213" s="110">
        <v>836438.37999999989</v>
      </c>
      <c r="F213" s="112">
        <v>2398983.11</v>
      </c>
      <c r="G213" s="112">
        <v>2262544.73</v>
      </c>
      <c r="H213" s="110">
        <v>3782283.6199999996</v>
      </c>
      <c r="I213" s="14">
        <f t="shared" si="4"/>
        <v>0.28393833071828278</v>
      </c>
      <c r="J213" s="140" t="s">
        <v>327</v>
      </c>
      <c r="K213" s="140"/>
    </row>
    <row r="214" spans="2:11" s="4" customFormat="1" hidden="1" x14ac:dyDescent="0.25">
      <c r="B214" s="19">
        <v>34103</v>
      </c>
      <c r="C214" s="20" t="s">
        <v>328</v>
      </c>
      <c r="D214" s="110"/>
      <c r="E214" s="110"/>
      <c r="F214" s="112"/>
      <c r="G214" s="112"/>
      <c r="H214" s="110"/>
      <c r="I214" s="14" t="e">
        <f t="shared" si="4"/>
        <v>#DIV/0!</v>
      </c>
      <c r="J214" s="21"/>
      <c r="K214" s="33"/>
    </row>
    <row r="215" spans="2:11" s="4" customFormat="1" hidden="1" x14ac:dyDescent="0.25">
      <c r="B215" s="19">
        <v>34104</v>
      </c>
      <c r="C215" s="20" t="s">
        <v>329</v>
      </c>
      <c r="D215" s="110"/>
      <c r="E215" s="110"/>
      <c r="F215" s="112"/>
      <c r="G215" s="112"/>
      <c r="H215" s="110"/>
      <c r="I215" s="14" t="e">
        <f t="shared" si="4"/>
        <v>#DIV/0!</v>
      </c>
      <c r="J215" s="21"/>
      <c r="K215" s="33"/>
    </row>
    <row r="216" spans="2:11" s="4" customFormat="1" hidden="1" x14ac:dyDescent="0.25">
      <c r="B216" s="19">
        <v>34105</v>
      </c>
      <c r="C216" s="36" t="s">
        <v>330</v>
      </c>
      <c r="D216" s="110"/>
      <c r="E216" s="110"/>
      <c r="F216" s="110"/>
      <c r="G216" s="110"/>
      <c r="H216" s="110"/>
      <c r="I216" s="14" t="e">
        <f t="shared" si="4"/>
        <v>#DIV/0!</v>
      </c>
      <c r="J216" s="21"/>
      <c r="K216" s="33"/>
    </row>
    <row r="217" spans="2:11" s="18" customFormat="1" ht="26.25" customHeight="1" x14ac:dyDescent="0.25">
      <c r="B217" s="15" t="s">
        <v>331</v>
      </c>
      <c r="C217" s="16" t="s">
        <v>332</v>
      </c>
      <c r="D217" s="109">
        <v>2280000</v>
      </c>
      <c r="E217" s="109">
        <v>221569.27000000002</v>
      </c>
      <c r="F217" s="109">
        <v>3196168.45</v>
      </c>
      <c r="G217" s="109">
        <v>2974599.18</v>
      </c>
      <c r="H217" s="109">
        <v>2501569.27</v>
      </c>
      <c r="I217" s="17">
        <f t="shared" si="4"/>
        <v>9.7179504385964899E-2</v>
      </c>
      <c r="J217" s="127"/>
      <c r="K217" s="127"/>
    </row>
    <row r="218" spans="2:11" s="4" customFormat="1" x14ac:dyDescent="0.25">
      <c r="B218" s="19">
        <v>34301</v>
      </c>
      <c r="C218" s="20" t="s">
        <v>333</v>
      </c>
      <c r="D218" s="110">
        <v>2280000</v>
      </c>
      <c r="E218" s="110">
        <v>221569.27000000002</v>
      </c>
      <c r="F218" s="112">
        <v>3196168.45</v>
      </c>
      <c r="G218" s="112">
        <v>2974599.18</v>
      </c>
      <c r="H218" s="110">
        <v>2501569.27</v>
      </c>
      <c r="I218" s="14">
        <f t="shared" si="4"/>
        <v>9.7179504385964899E-2</v>
      </c>
      <c r="J218" s="136"/>
      <c r="K218" s="136"/>
    </row>
    <row r="219" spans="2:11" s="18" customFormat="1" ht="26.25" hidden="1" customHeight="1" x14ac:dyDescent="0.25">
      <c r="B219" s="23" t="s">
        <v>334</v>
      </c>
      <c r="C219" s="12" t="s">
        <v>335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4" t="e">
        <f t="shared" si="4"/>
        <v>#DIV/0!</v>
      </c>
      <c r="J219" s="21"/>
      <c r="K219" s="49"/>
    </row>
    <row r="220" spans="2:11" s="4" customFormat="1" hidden="1" x14ac:dyDescent="0.25">
      <c r="B220" s="19">
        <v>34401</v>
      </c>
      <c r="C220" s="20" t="s">
        <v>336</v>
      </c>
      <c r="D220" s="110">
        <v>0</v>
      </c>
      <c r="E220" s="110">
        <v>0</v>
      </c>
      <c r="F220" s="112">
        <v>0</v>
      </c>
      <c r="G220" s="112">
        <v>0</v>
      </c>
      <c r="H220" s="110">
        <v>0</v>
      </c>
      <c r="I220" s="14" t="e">
        <f t="shared" si="4"/>
        <v>#DIV/0!</v>
      </c>
      <c r="J220" s="21"/>
      <c r="K220" s="33"/>
    </row>
    <row r="221" spans="2:11" s="18" customFormat="1" x14ac:dyDescent="0.25">
      <c r="B221" s="45" t="s">
        <v>337</v>
      </c>
      <c r="C221" s="16" t="s">
        <v>338</v>
      </c>
      <c r="D221" s="109">
        <v>1282054.8</v>
      </c>
      <c r="E221" s="109">
        <v>-398799.55999999959</v>
      </c>
      <c r="F221" s="109">
        <v>6345571.9900000002</v>
      </c>
      <c r="G221" s="109">
        <v>6744371.5499999998</v>
      </c>
      <c r="H221" s="109">
        <v>883255.24000000022</v>
      </c>
      <c r="I221" s="17">
        <f t="shared" si="4"/>
        <v>-0.31106280324366775</v>
      </c>
      <c r="J221" s="127"/>
      <c r="K221" s="127"/>
    </row>
    <row r="222" spans="2:11" s="4" customFormat="1" x14ac:dyDescent="0.25">
      <c r="B222" s="19">
        <v>34501</v>
      </c>
      <c r="C222" s="20" t="s">
        <v>339</v>
      </c>
      <c r="D222" s="110">
        <v>1282054.8</v>
      </c>
      <c r="E222" s="110">
        <v>-398799.55999999959</v>
      </c>
      <c r="F222" s="112">
        <v>6345571.9900000002</v>
      </c>
      <c r="G222" s="112">
        <v>6744371.5499999998</v>
      </c>
      <c r="H222" s="110">
        <v>883255.24000000022</v>
      </c>
      <c r="I222" s="14">
        <f t="shared" si="4"/>
        <v>-0.31106280324366775</v>
      </c>
      <c r="J222" s="136"/>
      <c r="K222" s="136"/>
    </row>
    <row r="223" spans="2:11" s="4" customFormat="1" ht="15" customHeight="1" x14ac:dyDescent="0.25">
      <c r="B223" s="15" t="s">
        <v>340</v>
      </c>
      <c r="C223" s="16" t="s">
        <v>341</v>
      </c>
      <c r="D223" s="111">
        <v>0</v>
      </c>
      <c r="E223" s="111">
        <v>19950</v>
      </c>
      <c r="F223" s="111">
        <v>19950</v>
      </c>
      <c r="G223" s="111">
        <v>0</v>
      </c>
      <c r="H223" s="111">
        <v>19950</v>
      </c>
      <c r="I223" s="17">
        <v>1</v>
      </c>
      <c r="J223" s="127"/>
      <c r="K223" s="127"/>
    </row>
    <row r="224" spans="2:11" s="4" customFormat="1" ht="15" customHeight="1" x14ac:dyDescent="0.25">
      <c r="B224" s="19">
        <v>34701</v>
      </c>
      <c r="C224" s="20" t="s">
        <v>342</v>
      </c>
      <c r="D224" s="110">
        <v>0</v>
      </c>
      <c r="E224" s="110">
        <v>19950</v>
      </c>
      <c r="F224" s="110">
        <v>19950</v>
      </c>
      <c r="G224" s="110">
        <v>0</v>
      </c>
      <c r="H224" s="110">
        <v>19950</v>
      </c>
      <c r="I224" s="14">
        <v>1</v>
      </c>
      <c r="J224" s="141" t="s">
        <v>343</v>
      </c>
      <c r="K224" s="141"/>
    </row>
    <row r="225" spans="2:11" s="4" customFormat="1" ht="24.75" x14ac:dyDescent="0.25">
      <c r="B225" s="24" t="s">
        <v>344</v>
      </c>
      <c r="C225" s="12" t="s">
        <v>345</v>
      </c>
      <c r="D225" s="112">
        <v>6516650</v>
      </c>
      <c r="E225" s="112">
        <v>-1163333.4600000014</v>
      </c>
      <c r="F225" s="112">
        <v>20847741.419999998</v>
      </c>
      <c r="G225" s="112">
        <v>22011074.879999999</v>
      </c>
      <c r="H225" s="112">
        <v>5353316.5399999982</v>
      </c>
      <c r="I225" s="14">
        <f>+H225/D225-1</f>
        <v>-0.17851710004373444</v>
      </c>
      <c r="J225" s="136"/>
      <c r="K225" s="136"/>
    </row>
    <row r="226" spans="2:11" s="18" customFormat="1" ht="28.5" customHeight="1" x14ac:dyDescent="0.25">
      <c r="B226" s="15" t="s">
        <v>346</v>
      </c>
      <c r="C226" s="16" t="s">
        <v>347</v>
      </c>
      <c r="D226" s="109">
        <v>504550</v>
      </c>
      <c r="E226" s="109">
        <v>-478321.79999999981</v>
      </c>
      <c r="F226" s="109">
        <v>2150852.79</v>
      </c>
      <c r="G226" s="109">
        <v>2629174.59</v>
      </c>
      <c r="H226" s="109">
        <v>26228.200000000186</v>
      </c>
      <c r="I226" s="17">
        <f>+H226/D226-1</f>
        <v>-0.94801664849866185</v>
      </c>
      <c r="J226" s="127"/>
      <c r="K226" s="127"/>
    </row>
    <row r="227" spans="2:11" s="4" customFormat="1" x14ac:dyDescent="0.25">
      <c r="B227" s="19">
        <v>35101</v>
      </c>
      <c r="C227" s="20" t="s">
        <v>348</v>
      </c>
      <c r="D227" s="110">
        <v>504550</v>
      </c>
      <c r="E227" s="110">
        <v>-478321.79999999981</v>
      </c>
      <c r="F227" s="112">
        <v>2150852.79</v>
      </c>
      <c r="G227" s="112">
        <v>2629174.59</v>
      </c>
      <c r="H227" s="110">
        <v>26228.200000000186</v>
      </c>
      <c r="I227" s="14">
        <f>+H227/D227-1</f>
        <v>-0.94801664849866185</v>
      </c>
      <c r="J227" s="136"/>
      <c r="K227" s="136"/>
    </row>
    <row r="228" spans="2:11" s="18" customFormat="1" ht="36.75" x14ac:dyDescent="0.25">
      <c r="B228" s="15" t="s">
        <v>349</v>
      </c>
      <c r="C228" s="16" t="s">
        <v>350</v>
      </c>
      <c r="D228" s="109">
        <v>0</v>
      </c>
      <c r="E228" s="109">
        <v>33585.279999999999</v>
      </c>
      <c r="F228" s="109">
        <v>35465.279999999999</v>
      </c>
      <c r="G228" s="109">
        <v>1880</v>
      </c>
      <c r="H228" s="109">
        <v>33585.279999999999</v>
      </c>
      <c r="I228" s="17">
        <v>1</v>
      </c>
      <c r="J228" s="127"/>
      <c r="K228" s="127"/>
    </row>
    <row r="229" spans="2:11" s="4" customFormat="1" ht="47.25" customHeight="1" x14ac:dyDescent="0.25">
      <c r="B229" s="19">
        <v>35201</v>
      </c>
      <c r="C229" s="54" t="s">
        <v>351</v>
      </c>
      <c r="D229" s="110">
        <v>0</v>
      </c>
      <c r="E229" s="110">
        <v>33585.279999999999</v>
      </c>
      <c r="F229" s="112">
        <v>35465.279999999999</v>
      </c>
      <c r="G229" s="112">
        <v>1880</v>
      </c>
      <c r="H229" s="110">
        <v>33585.279999999999</v>
      </c>
      <c r="I229" s="14">
        <v>1</v>
      </c>
      <c r="J229" s="133" t="s">
        <v>352</v>
      </c>
      <c r="K229" s="133"/>
    </row>
    <row r="230" spans="2:11" s="4" customFormat="1" hidden="1" x14ac:dyDescent="0.25">
      <c r="B230" s="19">
        <v>35202</v>
      </c>
      <c r="C230" s="54" t="s">
        <v>353</v>
      </c>
      <c r="D230" s="110">
        <v>0</v>
      </c>
      <c r="E230" s="110">
        <v>0</v>
      </c>
      <c r="F230" s="112">
        <v>0</v>
      </c>
      <c r="G230" s="112">
        <v>0</v>
      </c>
      <c r="H230" s="110">
        <v>0</v>
      </c>
      <c r="I230" s="14" t="e">
        <f>+H230/D230-1</f>
        <v>#DIV/0!</v>
      </c>
      <c r="J230" s="21"/>
      <c r="K230" s="33"/>
    </row>
    <row r="231" spans="2:11" s="18" customFormat="1" ht="24.75" x14ac:dyDescent="0.25">
      <c r="B231" s="15" t="s">
        <v>354</v>
      </c>
      <c r="C231" s="16" t="s">
        <v>355</v>
      </c>
      <c r="D231" s="109">
        <v>340000</v>
      </c>
      <c r="E231" s="109">
        <v>-336295</v>
      </c>
      <c r="F231" s="109">
        <v>2073705</v>
      </c>
      <c r="G231" s="109">
        <v>2410000</v>
      </c>
      <c r="H231" s="109">
        <v>3705</v>
      </c>
      <c r="I231" s="17">
        <f>+H231/D231-1</f>
        <v>-0.98910294117647057</v>
      </c>
      <c r="J231" s="127"/>
      <c r="K231" s="127"/>
    </row>
    <row r="232" spans="2:11" s="4" customFormat="1" ht="45.75" customHeight="1" x14ac:dyDescent="0.25">
      <c r="B232" s="19">
        <v>35301</v>
      </c>
      <c r="C232" s="54" t="s">
        <v>356</v>
      </c>
      <c r="D232" s="110">
        <v>0</v>
      </c>
      <c r="E232" s="110">
        <v>3705</v>
      </c>
      <c r="F232" s="110">
        <v>3705</v>
      </c>
      <c r="G232" s="110">
        <v>0</v>
      </c>
      <c r="H232" s="110">
        <v>3705</v>
      </c>
      <c r="I232" s="14">
        <v>1</v>
      </c>
      <c r="J232" s="133" t="s">
        <v>357</v>
      </c>
      <c r="K232" s="133"/>
    </row>
    <row r="233" spans="2:11" s="4" customFormat="1" x14ac:dyDescent="0.25">
      <c r="B233" s="19">
        <v>35302</v>
      </c>
      <c r="C233" s="20" t="s">
        <v>358</v>
      </c>
      <c r="D233" s="110">
        <v>100000</v>
      </c>
      <c r="E233" s="110">
        <v>-100000</v>
      </c>
      <c r="F233" s="112">
        <v>750000</v>
      </c>
      <c r="G233" s="112">
        <v>850000</v>
      </c>
      <c r="H233" s="110">
        <v>0</v>
      </c>
      <c r="I233" s="14">
        <f t="shared" ref="I233:I244" si="5">+H233/D233-1</f>
        <v>-1</v>
      </c>
      <c r="J233" s="136"/>
      <c r="K233" s="136"/>
    </row>
    <row r="234" spans="2:11" s="4" customFormat="1" x14ac:dyDescent="0.25">
      <c r="B234" s="19">
        <v>35304</v>
      </c>
      <c r="C234" s="20" t="s">
        <v>359</v>
      </c>
      <c r="D234" s="110">
        <v>240000</v>
      </c>
      <c r="E234" s="110">
        <v>-240000</v>
      </c>
      <c r="F234" s="112">
        <v>1320000</v>
      </c>
      <c r="G234" s="112">
        <v>1560000</v>
      </c>
      <c r="H234" s="110">
        <v>0</v>
      </c>
      <c r="I234" s="14">
        <f t="shared" si="5"/>
        <v>-1</v>
      </c>
      <c r="J234" s="136"/>
      <c r="K234" s="136"/>
    </row>
    <row r="235" spans="2:11" s="4" customFormat="1" ht="27.75" customHeight="1" x14ac:dyDescent="0.25">
      <c r="B235" s="45" t="s">
        <v>360</v>
      </c>
      <c r="C235" s="16" t="s">
        <v>361</v>
      </c>
      <c r="D235" s="109">
        <v>20000</v>
      </c>
      <c r="E235" s="109">
        <v>-4375</v>
      </c>
      <c r="F235" s="109">
        <v>39735</v>
      </c>
      <c r="G235" s="109">
        <v>44110</v>
      </c>
      <c r="H235" s="109">
        <v>15625</v>
      </c>
      <c r="I235" s="17">
        <f t="shared" si="5"/>
        <v>-0.21875</v>
      </c>
      <c r="J235" s="127"/>
      <c r="K235" s="127"/>
    </row>
    <row r="236" spans="2:11" s="4" customFormat="1" ht="40.5" customHeight="1" x14ac:dyDescent="0.25">
      <c r="B236" s="26">
        <v>35401</v>
      </c>
      <c r="C236" s="20" t="s">
        <v>362</v>
      </c>
      <c r="D236" s="110">
        <v>20000</v>
      </c>
      <c r="E236" s="110">
        <v>-4375</v>
      </c>
      <c r="F236" s="112">
        <v>39735</v>
      </c>
      <c r="G236" s="112">
        <v>44110</v>
      </c>
      <c r="H236" s="110">
        <v>15625</v>
      </c>
      <c r="I236" s="14">
        <f t="shared" si="5"/>
        <v>-0.21875</v>
      </c>
      <c r="J236" s="136"/>
      <c r="K236" s="136"/>
    </row>
    <row r="237" spans="2:11" s="18" customFormat="1" ht="24.75" customHeight="1" x14ac:dyDescent="0.25">
      <c r="B237" s="15" t="s">
        <v>363</v>
      </c>
      <c r="C237" s="16" t="s">
        <v>364</v>
      </c>
      <c r="D237" s="109">
        <v>1349100</v>
      </c>
      <c r="E237" s="109">
        <v>361680.75999999885</v>
      </c>
      <c r="F237" s="109">
        <v>5706974.3099999987</v>
      </c>
      <c r="G237" s="109">
        <v>5345293.55</v>
      </c>
      <c r="H237" s="109">
        <v>1710780.7599999988</v>
      </c>
      <c r="I237" s="17">
        <f t="shared" si="5"/>
        <v>0.26809040100807868</v>
      </c>
      <c r="J237" s="127"/>
      <c r="K237" s="127"/>
    </row>
    <row r="238" spans="2:11" s="4" customFormat="1" x14ac:dyDescent="0.25">
      <c r="B238" s="19">
        <v>35501</v>
      </c>
      <c r="C238" s="54" t="s">
        <v>365</v>
      </c>
      <c r="D238" s="110">
        <v>1349100</v>
      </c>
      <c r="E238" s="110">
        <v>361680.75999999885</v>
      </c>
      <c r="F238" s="112">
        <v>5706974.3099999987</v>
      </c>
      <c r="G238" s="112">
        <v>5345293.55</v>
      </c>
      <c r="H238" s="110">
        <v>1710780.7599999988</v>
      </c>
      <c r="I238" s="14">
        <f t="shared" si="5"/>
        <v>0.26809040100807868</v>
      </c>
      <c r="J238" s="140" t="s">
        <v>366</v>
      </c>
      <c r="K238" s="140"/>
    </row>
    <row r="239" spans="2:11" s="4" customFormat="1" ht="24.75" hidden="1" x14ac:dyDescent="0.25">
      <c r="B239" s="47" t="s">
        <v>367</v>
      </c>
      <c r="C239" s="12" t="s">
        <v>368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4" t="e">
        <f t="shared" si="5"/>
        <v>#DIV/0!</v>
      </c>
      <c r="J239" s="13"/>
      <c r="K239" s="33"/>
    </row>
    <row r="240" spans="2:11" s="4" customFormat="1" hidden="1" x14ac:dyDescent="0.25">
      <c r="B240" s="19">
        <v>35601</v>
      </c>
      <c r="C240" s="20" t="s">
        <v>369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4" t="e">
        <f t="shared" si="5"/>
        <v>#DIV/0!</v>
      </c>
      <c r="J240" s="21"/>
      <c r="K240" s="33"/>
    </row>
    <row r="241" spans="2:11" s="18" customFormat="1" ht="24.75" x14ac:dyDescent="0.25">
      <c r="B241" s="15" t="s">
        <v>370</v>
      </c>
      <c r="C241" s="16" t="s">
        <v>371</v>
      </c>
      <c r="D241" s="109">
        <v>4287000</v>
      </c>
      <c r="E241" s="109">
        <v>-855407.70000000042</v>
      </c>
      <c r="F241" s="109">
        <v>10581209.039999999</v>
      </c>
      <c r="G241" s="109">
        <v>11436616.739999998</v>
      </c>
      <c r="H241" s="109">
        <v>3431592.2999999989</v>
      </c>
      <c r="I241" s="17">
        <f t="shared" si="5"/>
        <v>-0.19953526941917454</v>
      </c>
      <c r="J241" s="127"/>
      <c r="K241" s="127"/>
    </row>
    <row r="242" spans="2:11" s="4" customFormat="1" x14ac:dyDescent="0.25">
      <c r="B242" s="19">
        <v>35701</v>
      </c>
      <c r="C242" s="20" t="s">
        <v>372</v>
      </c>
      <c r="D242" s="110">
        <v>490000</v>
      </c>
      <c r="E242" s="110">
        <v>-488524</v>
      </c>
      <c r="F242" s="112">
        <v>767552.72</v>
      </c>
      <c r="G242" s="112">
        <v>1256076.72</v>
      </c>
      <c r="H242" s="110">
        <v>1476</v>
      </c>
      <c r="I242" s="14">
        <f t="shared" si="5"/>
        <v>-0.99698775510204085</v>
      </c>
      <c r="J242" s="136"/>
      <c r="K242" s="136"/>
    </row>
    <row r="243" spans="2:11" s="4" customFormat="1" x14ac:dyDescent="0.25">
      <c r="B243" s="19">
        <v>35702</v>
      </c>
      <c r="C243" s="54" t="s">
        <v>373</v>
      </c>
      <c r="D243" s="110">
        <v>1831000</v>
      </c>
      <c r="E243" s="110">
        <v>339860.14000000013</v>
      </c>
      <c r="F243" s="112">
        <v>4074971.52</v>
      </c>
      <c r="G243" s="112">
        <v>3735111.38</v>
      </c>
      <c r="H243" s="110">
        <v>2170860.1399999997</v>
      </c>
      <c r="I243" s="14">
        <f t="shared" si="5"/>
        <v>0.1856144948115781</v>
      </c>
      <c r="J243" s="140" t="s">
        <v>374</v>
      </c>
      <c r="K243" s="140"/>
    </row>
    <row r="244" spans="2:11" s="4" customFormat="1" x14ac:dyDescent="0.25">
      <c r="B244" s="19">
        <v>35703</v>
      </c>
      <c r="C244" s="20" t="s">
        <v>375</v>
      </c>
      <c r="D244" s="110">
        <v>63000</v>
      </c>
      <c r="E244" s="110">
        <v>-61435.350000000035</v>
      </c>
      <c r="F244" s="112">
        <v>387975.06</v>
      </c>
      <c r="G244" s="112">
        <v>449410.41000000003</v>
      </c>
      <c r="H244" s="110">
        <v>1564.6499999999651</v>
      </c>
      <c r="I244" s="14">
        <f t="shared" si="5"/>
        <v>-0.97516428571428626</v>
      </c>
      <c r="J244" s="136"/>
      <c r="K244" s="136"/>
    </row>
    <row r="245" spans="2:11" s="4" customFormat="1" ht="39" customHeight="1" x14ac:dyDescent="0.25">
      <c r="B245" s="19">
        <v>35704</v>
      </c>
      <c r="C245" s="54" t="s">
        <v>376</v>
      </c>
      <c r="D245" s="110">
        <v>0</v>
      </c>
      <c r="E245" s="110">
        <v>48815.86</v>
      </c>
      <c r="F245" s="112">
        <v>48815.86</v>
      </c>
      <c r="G245" s="112">
        <v>0</v>
      </c>
      <c r="H245" s="110">
        <v>48815.86</v>
      </c>
      <c r="I245" s="14">
        <v>1</v>
      </c>
      <c r="J245" s="133" t="s">
        <v>357</v>
      </c>
      <c r="K245" s="133"/>
    </row>
    <row r="246" spans="2:11" s="4" customFormat="1" x14ac:dyDescent="0.25">
      <c r="B246" s="19">
        <v>35705</v>
      </c>
      <c r="C246" s="54" t="s">
        <v>377</v>
      </c>
      <c r="D246" s="110">
        <v>10000</v>
      </c>
      <c r="E246" s="110">
        <v>-10000</v>
      </c>
      <c r="F246" s="112">
        <v>75000</v>
      </c>
      <c r="G246" s="112">
        <v>85000</v>
      </c>
      <c r="H246" s="110">
        <v>0</v>
      </c>
      <c r="I246" s="14">
        <f t="shared" ref="I246:I257" si="6">+H246/D246-1</f>
        <v>-1</v>
      </c>
      <c r="J246" s="136"/>
      <c r="K246" s="136"/>
    </row>
    <row r="247" spans="2:11" s="4" customFormat="1" x14ac:dyDescent="0.25">
      <c r="B247" s="19">
        <v>35706</v>
      </c>
      <c r="C247" s="20" t="s">
        <v>378</v>
      </c>
      <c r="D247" s="110">
        <v>1087000</v>
      </c>
      <c r="E247" s="110">
        <v>86861.649999999441</v>
      </c>
      <c r="F247" s="112">
        <v>3477932.0599999996</v>
      </c>
      <c r="G247" s="112">
        <v>3391070.41</v>
      </c>
      <c r="H247" s="110">
        <v>1173861.6499999994</v>
      </c>
      <c r="I247" s="14">
        <f t="shared" si="6"/>
        <v>7.9909521619134782E-2</v>
      </c>
      <c r="J247" s="136"/>
      <c r="K247" s="136"/>
    </row>
    <row r="248" spans="2:11" s="4" customFormat="1" hidden="1" x14ac:dyDescent="0.25">
      <c r="B248" s="19">
        <v>35707</v>
      </c>
      <c r="C248" s="20" t="s">
        <v>379</v>
      </c>
      <c r="D248" s="110">
        <v>0</v>
      </c>
      <c r="E248" s="110">
        <v>0</v>
      </c>
      <c r="F248" s="112">
        <v>0</v>
      </c>
      <c r="G248" s="112">
        <v>0</v>
      </c>
      <c r="H248" s="110">
        <v>0</v>
      </c>
      <c r="I248" s="14" t="e">
        <f t="shared" si="6"/>
        <v>#DIV/0!</v>
      </c>
      <c r="J248" s="21"/>
      <c r="K248" s="33"/>
    </row>
    <row r="249" spans="2:11" s="4" customFormat="1" hidden="1" x14ac:dyDescent="0.25">
      <c r="B249" s="19">
        <v>35708</v>
      </c>
      <c r="C249" s="20" t="s">
        <v>380</v>
      </c>
      <c r="D249" s="110">
        <v>0</v>
      </c>
      <c r="E249" s="110">
        <v>0</v>
      </c>
      <c r="F249" s="112">
        <v>0</v>
      </c>
      <c r="G249" s="112">
        <v>0</v>
      </c>
      <c r="H249" s="110">
        <v>0</v>
      </c>
      <c r="I249" s="14" t="e">
        <f t="shared" si="6"/>
        <v>#DIV/0!</v>
      </c>
      <c r="J249" s="21"/>
      <c r="K249" s="33"/>
    </row>
    <row r="250" spans="2:11" s="4" customFormat="1" x14ac:dyDescent="0.25">
      <c r="B250" s="19">
        <v>35709</v>
      </c>
      <c r="C250" s="54" t="s">
        <v>381</v>
      </c>
      <c r="D250" s="110">
        <v>100000</v>
      </c>
      <c r="E250" s="110">
        <v>-100000</v>
      </c>
      <c r="F250" s="112">
        <v>400000</v>
      </c>
      <c r="G250" s="112">
        <v>500000</v>
      </c>
      <c r="H250" s="110">
        <v>0</v>
      </c>
      <c r="I250" s="14">
        <f t="shared" si="6"/>
        <v>-1</v>
      </c>
      <c r="J250" s="136"/>
      <c r="K250" s="136"/>
    </row>
    <row r="251" spans="2:11" s="4" customFormat="1" x14ac:dyDescent="0.25">
      <c r="B251" s="19">
        <v>35710</v>
      </c>
      <c r="C251" s="20" t="s">
        <v>382</v>
      </c>
      <c r="D251" s="110">
        <v>366000</v>
      </c>
      <c r="E251" s="110">
        <v>-365999.99999999988</v>
      </c>
      <c r="F251" s="112">
        <v>766826.61</v>
      </c>
      <c r="G251" s="112">
        <v>1132826.6099999999</v>
      </c>
      <c r="H251" s="110">
        <v>0</v>
      </c>
      <c r="I251" s="14">
        <f t="shared" si="6"/>
        <v>-1</v>
      </c>
      <c r="J251" s="136"/>
      <c r="K251" s="136"/>
    </row>
    <row r="252" spans="2:11" s="4" customFormat="1" ht="15" customHeight="1" x14ac:dyDescent="0.25">
      <c r="B252" s="19">
        <v>35711</v>
      </c>
      <c r="C252" s="20" t="s">
        <v>383</v>
      </c>
      <c r="D252" s="110">
        <v>300000</v>
      </c>
      <c r="E252" s="110">
        <v>-299999.99999999994</v>
      </c>
      <c r="F252" s="112">
        <v>334079.21000000002</v>
      </c>
      <c r="G252" s="112">
        <v>634079.21</v>
      </c>
      <c r="H252" s="110">
        <v>0</v>
      </c>
      <c r="I252" s="14">
        <f t="shared" si="6"/>
        <v>-1</v>
      </c>
      <c r="J252" s="136"/>
      <c r="K252" s="136"/>
    </row>
    <row r="253" spans="2:11" s="4" customFormat="1" ht="15" hidden="1" customHeight="1" x14ac:dyDescent="0.25">
      <c r="B253" s="19">
        <v>35712</v>
      </c>
      <c r="C253" s="20" t="s">
        <v>384</v>
      </c>
      <c r="D253" s="110">
        <v>0</v>
      </c>
      <c r="E253" s="110">
        <v>0</v>
      </c>
      <c r="F253" s="112">
        <v>0</v>
      </c>
      <c r="G253" s="112">
        <v>0</v>
      </c>
      <c r="H253" s="110">
        <v>0</v>
      </c>
      <c r="I253" s="14" t="e">
        <f t="shared" si="6"/>
        <v>#DIV/0!</v>
      </c>
      <c r="J253" s="21"/>
      <c r="K253" s="33"/>
    </row>
    <row r="254" spans="2:11" s="4" customFormat="1" ht="15" hidden="1" customHeight="1" x14ac:dyDescent="0.25">
      <c r="B254" s="19">
        <v>35713</v>
      </c>
      <c r="C254" s="20" t="s">
        <v>385</v>
      </c>
      <c r="D254" s="110">
        <v>0</v>
      </c>
      <c r="E254" s="110">
        <v>0</v>
      </c>
      <c r="F254" s="112">
        <v>0</v>
      </c>
      <c r="G254" s="112">
        <v>0</v>
      </c>
      <c r="H254" s="110">
        <v>0</v>
      </c>
      <c r="I254" s="14" t="e">
        <f t="shared" si="6"/>
        <v>#DIV/0!</v>
      </c>
      <c r="J254" s="21"/>
      <c r="K254" s="33"/>
    </row>
    <row r="255" spans="2:11" s="4" customFormat="1" ht="15" customHeight="1" x14ac:dyDescent="0.25">
      <c r="B255" s="19">
        <v>35718</v>
      </c>
      <c r="C255" s="20" t="s">
        <v>386</v>
      </c>
      <c r="D255" s="110">
        <v>40000</v>
      </c>
      <c r="E255" s="110">
        <v>-4986</v>
      </c>
      <c r="F255" s="112">
        <v>248056</v>
      </c>
      <c r="G255" s="112">
        <v>253042</v>
      </c>
      <c r="H255" s="110">
        <v>35014</v>
      </c>
      <c r="I255" s="14">
        <f t="shared" si="6"/>
        <v>-0.12465000000000004</v>
      </c>
      <c r="J255" s="136"/>
      <c r="K255" s="136"/>
    </row>
    <row r="256" spans="2:11" s="4" customFormat="1" ht="15" customHeight="1" x14ac:dyDescent="0.25">
      <c r="B256" s="45" t="s">
        <v>387</v>
      </c>
      <c r="C256" s="16" t="s">
        <v>388</v>
      </c>
      <c r="D256" s="109">
        <v>16000</v>
      </c>
      <c r="E256" s="109">
        <v>-16000</v>
      </c>
      <c r="F256" s="109">
        <v>128000</v>
      </c>
      <c r="G256" s="109">
        <v>144000</v>
      </c>
      <c r="H256" s="109">
        <v>0</v>
      </c>
      <c r="I256" s="17">
        <f t="shared" si="6"/>
        <v>-1</v>
      </c>
      <c r="J256" s="127"/>
      <c r="K256" s="127"/>
    </row>
    <row r="257" spans="2:11" s="4" customFormat="1" ht="15" customHeight="1" x14ac:dyDescent="0.25">
      <c r="B257" s="19">
        <v>35801</v>
      </c>
      <c r="C257" s="20" t="s">
        <v>389</v>
      </c>
      <c r="D257" s="110">
        <v>16000</v>
      </c>
      <c r="E257" s="110">
        <v>-16000</v>
      </c>
      <c r="F257" s="112">
        <v>128000</v>
      </c>
      <c r="G257" s="112">
        <v>144000</v>
      </c>
      <c r="H257" s="110">
        <v>0</v>
      </c>
      <c r="I257" s="14">
        <f t="shared" si="6"/>
        <v>-1</v>
      </c>
      <c r="J257" s="136"/>
      <c r="K257" s="136"/>
    </row>
    <row r="258" spans="2:11" s="18" customFormat="1" x14ac:dyDescent="0.25">
      <c r="B258" s="15" t="s">
        <v>390</v>
      </c>
      <c r="C258" s="16" t="s">
        <v>391</v>
      </c>
      <c r="D258" s="109">
        <v>0</v>
      </c>
      <c r="E258" s="109">
        <v>131800</v>
      </c>
      <c r="F258" s="109">
        <v>131800</v>
      </c>
      <c r="G258" s="109">
        <v>0</v>
      </c>
      <c r="H258" s="109">
        <v>131800</v>
      </c>
      <c r="I258" s="17">
        <v>1</v>
      </c>
      <c r="J258" s="127"/>
      <c r="K258" s="127"/>
    </row>
    <row r="259" spans="2:11" s="4" customFormat="1" ht="63" customHeight="1" x14ac:dyDescent="0.25">
      <c r="B259" s="55">
        <v>35901</v>
      </c>
      <c r="C259" s="20" t="s">
        <v>392</v>
      </c>
      <c r="D259" s="110">
        <v>0</v>
      </c>
      <c r="E259" s="110">
        <v>131800</v>
      </c>
      <c r="F259" s="112">
        <v>131800</v>
      </c>
      <c r="G259" s="112">
        <v>0</v>
      </c>
      <c r="H259" s="110">
        <v>131800</v>
      </c>
      <c r="I259" s="14">
        <v>1</v>
      </c>
      <c r="J259" s="133" t="s">
        <v>393</v>
      </c>
      <c r="K259" s="133"/>
    </row>
    <row r="260" spans="2:11" s="4" customFormat="1" x14ac:dyDescent="0.25">
      <c r="B260" s="24" t="s">
        <v>394</v>
      </c>
      <c r="C260" s="12" t="s">
        <v>395</v>
      </c>
      <c r="D260" s="112">
        <v>231200</v>
      </c>
      <c r="E260" s="112">
        <v>267149.24</v>
      </c>
      <c r="F260" s="112">
        <v>764441.32000000007</v>
      </c>
      <c r="G260" s="112">
        <v>497292.08</v>
      </c>
      <c r="H260" s="112">
        <v>498349.24</v>
      </c>
      <c r="I260" s="14">
        <f t="shared" ref="I260:I278" si="7">+H260/D260-1</f>
        <v>1.1554897923875433</v>
      </c>
      <c r="J260" s="136"/>
      <c r="K260" s="136"/>
    </row>
    <row r="261" spans="2:11" s="18" customFormat="1" ht="36.75" x14ac:dyDescent="0.25">
      <c r="B261" s="45" t="s">
        <v>396</v>
      </c>
      <c r="C261" s="16" t="s">
        <v>397</v>
      </c>
      <c r="D261" s="109">
        <v>50000</v>
      </c>
      <c r="E261" s="109">
        <v>285460</v>
      </c>
      <c r="F261" s="109">
        <v>385460</v>
      </c>
      <c r="G261" s="109">
        <v>100000</v>
      </c>
      <c r="H261" s="109">
        <v>335460</v>
      </c>
      <c r="I261" s="17">
        <f t="shared" si="7"/>
        <v>5.7092000000000001</v>
      </c>
      <c r="J261" s="127"/>
      <c r="K261" s="127"/>
    </row>
    <row r="262" spans="2:11" s="4" customFormat="1" ht="28.5" customHeight="1" x14ac:dyDescent="0.25">
      <c r="B262" s="19">
        <v>36101</v>
      </c>
      <c r="C262" s="36" t="s">
        <v>398</v>
      </c>
      <c r="D262" s="110">
        <v>50000</v>
      </c>
      <c r="E262" s="110">
        <v>285460</v>
      </c>
      <c r="F262" s="112">
        <v>385460</v>
      </c>
      <c r="G262" s="112">
        <v>100000</v>
      </c>
      <c r="H262" s="110">
        <v>335460</v>
      </c>
      <c r="I262" s="14">
        <f t="shared" si="7"/>
        <v>5.7092000000000001</v>
      </c>
      <c r="J262" s="140" t="s">
        <v>399</v>
      </c>
      <c r="K262" s="140"/>
    </row>
    <row r="263" spans="2:11" s="18" customFormat="1" ht="36.75" x14ac:dyDescent="0.25">
      <c r="B263" s="15" t="s">
        <v>400</v>
      </c>
      <c r="C263" s="16" t="s">
        <v>401</v>
      </c>
      <c r="D263" s="109">
        <v>150000</v>
      </c>
      <c r="E263" s="109">
        <v>333.79999999998836</v>
      </c>
      <c r="F263" s="109">
        <v>265483.8</v>
      </c>
      <c r="G263" s="109">
        <v>265150</v>
      </c>
      <c r="H263" s="109">
        <v>150333.79999999999</v>
      </c>
      <c r="I263" s="17">
        <f t="shared" si="7"/>
        <v>2.2253333333333014E-3</v>
      </c>
      <c r="J263" s="127"/>
      <c r="K263" s="127"/>
    </row>
    <row r="264" spans="2:11" s="4" customFormat="1" hidden="1" x14ac:dyDescent="0.25">
      <c r="B264" s="19">
        <v>36201</v>
      </c>
      <c r="C264" s="20" t="s">
        <v>402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4" t="e">
        <f t="shared" si="7"/>
        <v>#DIV/0!</v>
      </c>
      <c r="J264" s="21"/>
      <c r="K264" s="33"/>
    </row>
    <row r="265" spans="2:11" s="4" customFormat="1" x14ac:dyDescent="0.25">
      <c r="B265" s="19">
        <v>36202</v>
      </c>
      <c r="C265" s="36" t="s">
        <v>403</v>
      </c>
      <c r="D265" s="110">
        <v>150000</v>
      </c>
      <c r="E265" s="110">
        <v>333.79999999998836</v>
      </c>
      <c r="F265" s="112">
        <v>265483.8</v>
      </c>
      <c r="G265" s="112">
        <v>265150</v>
      </c>
      <c r="H265" s="110">
        <v>150333.79999999999</v>
      </c>
      <c r="I265" s="14">
        <f t="shared" si="7"/>
        <v>2.2253333333333014E-3</v>
      </c>
      <c r="J265" s="136"/>
      <c r="K265" s="136"/>
    </row>
    <row r="266" spans="2:11" s="4" customFormat="1" hidden="1" x14ac:dyDescent="0.25">
      <c r="B266" s="19">
        <v>36203</v>
      </c>
      <c r="C266" s="20" t="s">
        <v>404</v>
      </c>
      <c r="D266" s="110">
        <v>0</v>
      </c>
      <c r="E266" s="110">
        <v>0</v>
      </c>
      <c r="F266" s="112">
        <v>0</v>
      </c>
      <c r="G266" s="112">
        <v>0</v>
      </c>
      <c r="H266" s="110">
        <v>0</v>
      </c>
      <c r="I266" s="14" t="e">
        <f t="shared" si="7"/>
        <v>#DIV/0!</v>
      </c>
      <c r="J266" s="21"/>
      <c r="K266" s="33"/>
    </row>
    <row r="267" spans="2:11" s="4" customFormat="1" ht="24.75" hidden="1" customHeight="1" x14ac:dyDescent="0.25">
      <c r="B267" s="47" t="s">
        <v>405</v>
      </c>
      <c r="C267" s="12" t="s">
        <v>406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4" t="e">
        <f t="shared" si="7"/>
        <v>#DIV/0!</v>
      </c>
      <c r="J267" s="13"/>
      <c r="K267" s="33"/>
    </row>
    <row r="268" spans="2:11" s="4" customFormat="1" ht="15" hidden="1" customHeight="1" x14ac:dyDescent="0.25">
      <c r="B268" s="19">
        <v>36301</v>
      </c>
      <c r="C268" s="20" t="s">
        <v>407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4" t="e">
        <f t="shared" si="7"/>
        <v>#DIV/0!</v>
      </c>
      <c r="J268" s="21"/>
      <c r="K268" s="33"/>
    </row>
    <row r="269" spans="2:11" s="18" customFormat="1" x14ac:dyDescent="0.25">
      <c r="B269" s="15" t="s">
        <v>408</v>
      </c>
      <c r="C269" s="16" t="s">
        <v>409</v>
      </c>
      <c r="D269" s="109">
        <v>31200</v>
      </c>
      <c r="E269" s="109">
        <v>-18644.560000000027</v>
      </c>
      <c r="F269" s="109">
        <v>113497.51999999999</v>
      </c>
      <c r="G269" s="109">
        <v>132142.08000000002</v>
      </c>
      <c r="H269" s="109">
        <v>12555.439999999973</v>
      </c>
      <c r="I269" s="17">
        <f t="shared" si="7"/>
        <v>-0.59758205128205222</v>
      </c>
      <c r="J269" s="127"/>
      <c r="K269" s="127"/>
    </row>
    <row r="270" spans="2:11" s="4" customFormat="1" x14ac:dyDescent="0.25">
      <c r="B270" s="19">
        <v>36901</v>
      </c>
      <c r="C270" s="20" t="s">
        <v>410</v>
      </c>
      <c r="D270" s="110">
        <v>31200</v>
      </c>
      <c r="E270" s="110">
        <v>-18644.560000000027</v>
      </c>
      <c r="F270" s="112">
        <v>113497.51999999999</v>
      </c>
      <c r="G270" s="112">
        <v>132142.08000000002</v>
      </c>
      <c r="H270" s="110">
        <v>12555.439999999973</v>
      </c>
      <c r="I270" s="14">
        <f t="shared" si="7"/>
        <v>-0.59758205128205222</v>
      </c>
      <c r="J270" s="136"/>
      <c r="K270" s="136"/>
    </row>
    <row r="271" spans="2:11" s="4" customFormat="1" x14ac:dyDescent="0.25">
      <c r="B271" s="24" t="s">
        <v>411</v>
      </c>
      <c r="C271" s="12" t="s">
        <v>412</v>
      </c>
      <c r="D271" s="112">
        <v>2342350</v>
      </c>
      <c r="E271" s="112">
        <v>-706187.39000000025</v>
      </c>
      <c r="F271" s="112">
        <v>5723407.0500000007</v>
      </c>
      <c r="G271" s="112">
        <v>6429594.4400000004</v>
      </c>
      <c r="H271" s="112">
        <v>1636162.6099999994</v>
      </c>
      <c r="I271" s="14">
        <f t="shared" si="7"/>
        <v>-0.30148670779345554</v>
      </c>
      <c r="J271" s="136"/>
      <c r="K271" s="136"/>
    </row>
    <row r="272" spans="2:11" s="18" customFormat="1" x14ac:dyDescent="0.25">
      <c r="B272" s="45" t="s">
        <v>413</v>
      </c>
      <c r="C272" s="16" t="s">
        <v>414</v>
      </c>
      <c r="D272" s="109">
        <v>46000</v>
      </c>
      <c r="E272" s="109">
        <v>-15842.760000000009</v>
      </c>
      <c r="F272" s="109">
        <v>334157.24</v>
      </c>
      <c r="G272" s="109">
        <v>350000</v>
      </c>
      <c r="H272" s="109">
        <v>30157.239999999991</v>
      </c>
      <c r="I272" s="17">
        <f t="shared" si="7"/>
        <v>-0.34440782608695675</v>
      </c>
      <c r="J272" s="127"/>
      <c r="K272" s="127"/>
    </row>
    <row r="273" spans="2:11" s="4" customFormat="1" x14ac:dyDescent="0.25">
      <c r="B273" s="19">
        <v>37101</v>
      </c>
      <c r="C273" s="20" t="s">
        <v>414</v>
      </c>
      <c r="D273" s="110">
        <v>46000</v>
      </c>
      <c r="E273" s="110">
        <v>-15842.760000000009</v>
      </c>
      <c r="F273" s="112">
        <v>334157.24</v>
      </c>
      <c r="G273" s="112">
        <v>350000</v>
      </c>
      <c r="H273" s="110">
        <v>30157.239999999991</v>
      </c>
      <c r="I273" s="14">
        <f t="shared" si="7"/>
        <v>-0.34440782608695675</v>
      </c>
      <c r="J273" s="136"/>
      <c r="K273" s="136"/>
    </row>
    <row r="274" spans="2:11" s="18" customFormat="1" x14ac:dyDescent="0.25">
      <c r="B274" s="15" t="s">
        <v>415</v>
      </c>
      <c r="C274" s="16" t="s">
        <v>416</v>
      </c>
      <c r="D274" s="109">
        <v>1776150</v>
      </c>
      <c r="E274" s="109">
        <v>-241332.41000000032</v>
      </c>
      <c r="F274" s="109">
        <v>2350098.9500000002</v>
      </c>
      <c r="G274" s="109">
        <v>2591431.3600000003</v>
      </c>
      <c r="H274" s="109">
        <v>1534817.5899999994</v>
      </c>
      <c r="I274" s="17">
        <f t="shared" si="7"/>
        <v>-0.13587389015567408</v>
      </c>
      <c r="J274" s="127"/>
      <c r="K274" s="127"/>
    </row>
    <row r="275" spans="2:11" s="4" customFormat="1" x14ac:dyDescent="0.25">
      <c r="B275" s="19">
        <v>37201</v>
      </c>
      <c r="C275" s="20" t="s">
        <v>417</v>
      </c>
      <c r="D275" s="110">
        <v>1462600</v>
      </c>
      <c r="E275" s="110">
        <v>528.0199999997858</v>
      </c>
      <c r="F275" s="112">
        <v>828822.92999999982</v>
      </c>
      <c r="G275" s="112">
        <v>828294.91</v>
      </c>
      <c r="H275" s="110">
        <v>1463128.0199999996</v>
      </c>
      <c r="I275" s="14">
        <f t="shared" si="7"/>
        <v>3.6101463147786284E-4</v>
      </c>
      <c r="J275" s="136"/>
      <c r="K275" s="136"/>
    </row>
    <row r="276" spans="2:11" s="4" customFormat="1" x14ac:dyDescent="0.25">
      <c r="B276" s="19">
        <v>37202</v>
      </c>
      <c r="C276" s="20" t="s">
        <v>418</v>
      </c>
      <c r="D276" s="110">
        <v>51500</v>
      </c>
      <c r="E276" s="110">
        <v>-36910.860000000044</v>
      </c>
      <c r="F276" s="112">
        <v>243582.68</v>
      </c>
      <c r="G276" s="112">
        <v>280493.54000000004</v>
      </c>
      <c r="H276" s="110">
        <v>14589.139999999956</v>
      </c>
      <c r="I276" s="14">
        <f t="shared" si="7"/>
        <v>-0.71671572815534068</v>
      </c>
      <c r="J276" s="136"/>
      <c r="K276" s="136"/>
    </row>
    <row r="277" spans="2:11" s="4" customFormat="1" x14ac:dyDescent="0.25">
      <c r="B277" s="19">
        <v>37203</v>
      </c>
      <c r="C277" s="20" t="s">
        <v>419</v>
      </c>
      <c r="D277" s="110">
        <v>130250</v>
      </c>
      <c r="E277" s="110">
        <v>-106039.4800000001</v>
      </c>
      <c r="F277" s="112">
        <v>653122.18999999994</v>
      </c>
      <c r="G277" s="112">
        <v>759161.67</v>
      </c>
      <c r="H277" s="110">
        <v>24210.519999999902</v>
      </c>
      <c r="I277" s="14">
        <f t="shared" si="7"/>
        <v>-0.81412268714011593</v>
      </c>
      <c r="J277" s="136"/>
      <c r="K277" s="136"/>
    </row>
    <row r="278" spans="2:11" s="4" customFormat="1" x14ac:dyDescent="0.25">
      <c r="B278" s="19">
        <v>37204</v>
      </c>
      <c r="C278" s="20" t="s">
        <v>420</v>
      </c>
      <c r="D278" s="110">
        <v>131800</v>
      </c>
      <c r="E278" s="110">
        <v>-100572.44999999995</v>
      </c>
      <c r="F278" s="112">
        <v>619584.07000000007</v>
      </c>
      <c r="G278" s="112">
        <v>720156.52</v>
      </c>
      <c r="H278" s="110">
        <v>31227.550000000047</v>
      </c>
      <c r="I278" s="14">
        <f t="shared" si="7"/>
        <v>-0.76306866464339873</v>
      </c>
      <c r="J278" s="136"/>
      <c r="K278" s="136"/>
    </row>
    <row r="279" spans="2:11" s="4" customFormat="1" x14ac:dyDescent="0.25">
      <c r="B279" s="19">
        <v>37205</v>
      </c>
      <c r="C279" s="20" t="s">
        <v>421</v>
      </c>
      <c r="D279" s="110">
        <v>0</v>
      </c>
      <c r="E279" s="110">
        <v>1662.3600000000001</v>
      </c>
      <c r="F279" s="112">
        <v>4987.08</v>
      </c>
      <c r="G279" s="112">
        <v>3324.72</v>
      </c>
      <c r="H279" s="110">
        <v>1662.3600000000001</v>
      </c>
      <c r="I279" s="14">
        <v>1</v>
      </c>
      <c r="J279" s="136" t="s">
        <v>422</v>
      </c>
      <c r="K279" s="136"/>
    </row>
    <row r="280" spans="2:11" s="18" customFormat="1" ht="15" hidden="1" customHeight="1" x14ac:dyDescent="0.25">
      <c r="B280" s="23" t="s">
        <v>423</v>
      </c>
      <c r="C280" s="12" t="s">
        <v>424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4" t="e">
        <f t="shared" ref="I280:I285" si="8">+H280/D280-1</f>
        <v>#DIV/0!</v>
      </c>
      <c r="J280" s="21"/>
      <c r="K280" s="49"/>
    </row>
    <row r="281" spans="2:11" s="4" customFormat="1" hidden="1" x14ac:dyDescent="0.25">
      <c r="B281" s="19">
        <v>37301</v>
      </c>
      <c r="C281" s="20" t="s">
        <v>424</v>
      </c>
      <c r="D281" s="110">
        <v>0</v>
      </c>
      <c r="E281" s="110">
        <v>0</v>
      </c>
      <c r="F281" s="112">
        <v>0</v>
      </c>
      <c r="G281" s="112">
        <v>0</v>
      </c>
      <c r="H281" s="110">
        <v>0</v>
      </c>
      <c r="I281" s="14" t="e">
        <f t="shared" si="8"/>
        <v>#DIV/0!</v>
      </c>
      <c r="J281" s="21"/>
      <c r="K281" s="33"/>
    </row>
    <row r="282" spans="2:11" s="18" customFormat="1" x14ac:dyDescent="0.25">
      <c r="B282" s="15" t="s">
        <v>425</v>
      </c>
      <c r="C282" s="16" t="s">
        <v>426</v>
      </c>
      <c r="D282" s="109">
        <v>505800</v>
      </c>
      <c r="E282" s="109">
        <v>-462349.58999999997</v>
      </c>
      <c r="F282" s="109">
        <v>2877950.75</v>
      </c>
      <c r="G282" s="109">
        <v>3340300.34</v>
      </c>
      <c r="H282" s="109">
        <v>43450.410000000033</v>
      </c>
      <c r="I282" s="17">
        <f t="shared" si="8"/>
        <v>-0.91409567022538551</v>
      </c>
      <c r="J282" s="127"/>
      <c r="K282" s="127"/>
    </row>
    <row r="283" spans="2:11" s="4" customFormat="1" x14ac:dyDescent="0.25">
      <c r="B283" s="19">
        <v>37501</v>
      </c>
      <c r="C283" s="20" t="s">
        <v>427</v>
      </c>
      <c r="D283" s="110">
        <v>202500</v>
      </c>
      <c r="E283" s="110">
        <v>-202500</v>
      </c>
      <c r="F283" s="112">
        <v>1144305.43</v>
      </c>
      <c r="G283" s="112">
        <v>1346805.43</v>
      </c>
      <c r="H283" s="110">
        <v>0</v>
      </c>
      <c r="I283" s="14">
        <f t="shared" si="8"/>
        <v>-1</v>
      </c>
      <c r="J283" s="136"/>
      <c r="K283" s="136"/>
    </row>
    <row r="284" spans="2:11" s="4" customFormat="1" x14ac:dyDescent="0.25">
      <c r="B284" s="19">
        <v>37502</v>
      </c>
      <c r="C284" s="36" t="s">
        <v>428</v>
      </c>
      <c r="D284" s="110">
        <v>202800</v>
      </c>
      <c r="E284" s="110">
        <v>-171308.58999999985</v>
      </c>
      <c r="F284" s="112">
        <v>935232.5</v>
      </c>
      <c r="G284" s="112">
        <v>1106541.0899999999</v>
      </c>
      <c r="H284" s="110">
        <v>31491.410000000149</v>
      </c>
      <c r="I284" s="14">
        <f t="shared" si="8"/>
        <v>-0.84471691321498943</v>
      </c>
      <c r="J284" s="136"/>
      <c r="K284" s="136"/>
    </row>
    <row r="285" spans="2:11" s="4" customFormat="1" x14ac:dyDescent="0.25">
      <c r="B285" s="19">
        <v>37503</v>
      </c>
      <c r="C285" s="56" t="s">
        <v>429</v>
      </c>
      <c r="D285" s="110">
        <v>100500</v>
      </c>
      <c r="E285" s="110">
        <v>-88541.000000000116</v>
      </c>
      <c r="F285" s="112">
        <v>798412.82</v>
      </c>
      <c r="G285" s="112">
        <v>886953.82000000007</v>
      </c>
      <c r="H285" s="110">
        <v>11958.999999999884</v>
      </c>
      <c r="I285" s="14">
        <f t="shared" si="8"/>
        <v>-0.88100497512437925</v>
      </c>
      <c r="J285" s="136"/>
      <c r="K285" s="136"/>
    </row>
    <row r="286" spans="2:11" s="4" customFormat="1" x14ac:dyDescent="0.25">
      <c r="B286" s="45" t="s">
        <v>430</v>
      </c>
      <c r="C286" s="57" t="s">
        <v>431</v>
      </c>
      <c r="D286" s="113">
        <v>0</v>
      </c>
      <c r="E286" s="113">
        <v>27525.370000000003</v>
      </c>
      <c r="F286" s="113">
        <v>82576.11</v>
      </c>
      <c r="G286" s="113">
        <v>55050.74</v>
      </c>
      <c r="H286" s="113">
        <v>27525.370000000003</v>
      </c>
      <c r="I286" s="17">
        <v>1</v>
      </c>
      <c r="J286" s="127"/>
      <c r="K286" s="127"/>
    </row>
    <row r="287" spans="2:11" s="4" customFormat="1" ht="34.5" customHeight="1" x14ac:dyDescent="0.25">
      <c r="B287" s="19">
        <v>37601</v>
      </c>
      <c r="C287" s="56" t="s">
        <v>432</v>
      </c>
      <c r="D287" s="110">
        <v>0</v>
      </c>
      <c r="E287" s="110">
        <v>27525.370000000003</v>
      </c>
      <c r="F287" s="112">
        <v>82576.11</v>
      </c>
      <c r="G287" s="112">
        <v>55050.74</v>
      </c>
      <c r="H287" s="110">
        <v>27525.370000000003</v>
      </c>
      <c r="I287" s="14">
        <v>1</v>
      </c>
      <c r="J287" s="133" t="s">
        <v>433</v>
      </c>
      <c r="K287" s="133"/>
    </row>
    <row r="288" spans="2:11" s="18" customFormat="1" x14ac:dyDescent="0.25">
      <c r="B288" s="45" t="s">
        <v>434</v>
      </c>
      <c r="C288" s="16" t="s">
        <v>435</v>
      </c>
      <c r="D288" s="109">
        <v>14400</v>
      </c>
      <c r="E288" s="109">
        <v>-14188</v>
      </c>
      <c r="F288" s="109">
        <v>78624</v>
      </c>
      <c r="G288" s="109">
        <v>92812</v>
      </c>
      <c r="H288" s="109">
        <v>212</v>
      </c>
      <c r="I288" s="17">
        <f t="shared" ref="I288:I308" si="9">+H288/D288-1</f>
        <v>-0.98527777777777781</v>
      </c>
      <c r="J288" s="127"/>
      <c r="K288" s="127"/>
    </row>
    <row r="289" spans="2:11" s="4" customFormat="1" x14ac:dyDescent="0.25">
      <c r="B289" s="19">
        <v>37901</v>
      </c>
      <c r="C289" s="56" t="s">
        <v>436</v>
      </c>
      <c r="D289" s="110">
        <v>14400</v>
      </c>
      <c r="E289" s="110">
        <v>-14188</v>
      </c>
      <c r="F289" s="112">
        <v>78624</v>
      </c>
      <c r="G289" s="112">
        <v>92812</v>
      </c>
      <c r="H289" s="110">
        <v>212</v>
      </c>
      <c r="I289" s="14">
        <f t="shared" si="9"/>
        <v>-0.98527777777777781</v>
      </c>
      <c r="J289" s="136"/>
      <c r="K289" s="136"/>
    </row>
    <row r="290" spans="2:11" s="4" customFormat="1" hidden="1" x14ac:dyDescent="0.25">
      <c r="B290" s="24" t="s">
        <v>437</v>
      </c>
      <c r="C290" s="12" t="s">
        <v>438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4" t="e">
        <f t="shared" si="9"/>
        <v>#DIV/0!</v>
      </c>
      <c r="J290" s="13"/>
      <c r="K290" s="33"/>
    </row>
    <row r="291" spans="2:11" s="4" customFormat="1" hidden="1" x14ac:dyDescent="0.25">
      <c r="B291" s="47" t="s">
        <v>439</v>
      </c>
      <c r="C291" s="12" t="s">
        <v>440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4" t="e">
        <f t="shared" si="9"/>
        <v>#DIV/0!</v>
      </c>
      <c r="J291" s="13"/>
      <c r="K291" s="33"/>
    </row>
    <row r="292" spans="2:11" s="4" customFormat="1" hidden="1" x14ac:dyDescent="0.25">
      <c r="B292" s="19">
        <v>38301</v>
      </c>
      <c r="C292" s="20" t="s">
        <v>441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4" t="e">
        <f t="shared" si="9"/>
        <v>#DIV/0!</v>
      </c>
      <c r="J292" s="21"/>
      <c r="K292" s="33"/>
    </row>
    <row r="293" spans="2:11" s="4" customFormat="1" x14ac:dyDescent="0.25">
      <c r="B293" s="24" t="s">
        <v>442</v>
      </c>
      <c r="C293" s="12" t="s">
        <v>443</v>
      </c>
      <c r="D293" s="112">
        <v>118770135.35000001</v>
      </c>
      <c r="E293" s="112">
        <v>-29817194.689999979</v>
      </c>
      <c r="F293" s="112">
        <v>510131545.26999998</v>
      </c>
      <c r="G293" s="112">
        <v>605397601.05999994</v>
      </c>
      <c r="H293" s="112">
        <v>88952940.659999996</v>
      </c>
      <c r="I293" s="14">
        <f t="shared" si="9"/>
        <v>-0.2510495976293422</v>
      </c>
      <c r="J293" s="136"/>
      <c r="K293" s="136"/>
    </row>
    <row r="294" spans="2:11" s="18" customFormat="1" x14ac:dyDescent="0.25">
      <c r="B294" s="15" t="s">
        <v>444</v>
      </c>
      <c r="C294" s="16" t="s">
        <v>445</v>
      </c>
      <c r="D294" s="109">
        <v>200500</v>
      </c>
      <c r="E294" s="109">
        <v>5700</v>
      </c>
      <c r="F294" s="109">
        <v>916300</v>
      </c>
      <c r="G294" s="109">
        <v>910600</v>
      </c>
      <c r="H294" s="109">
        <v>206200</v>
      </c>
      <c r="I294" s="17">
        <f t="shared" si="9"/>
        <v>2.8428927680798077E-2</v>
      </c>
      <c r="J294" s="127"/>
      <c r="K294" s="127"/>
    </row>
    <row r="295" spans="2:11" s="4" customFormat="1" x14ac:dyDescent="0.25">
      <c r="B295" s="19">
        <v>39101</v>
      </c>
      <c r="C295" s="20" t="s">
        <v>446</v>
      </c>
      <c r="D295" s="110">
        <v>200500</v>
      </c>
      <c r="E295" s="110">
        <v>5700</v>
      </c>
      <c r="F295" s="112">
        <v>916300</v>
      </c>
      <c r="G295" s="112">
        <v>910600</v>
      </c>
      <c r="H295" s="110">
        <v>206200</v>
      </c>
      <c r="I295" s="14">
        <f t="shared" si="9"/>
        <v>2.8428927680798077E-2</v>
      </c>
      <c r="J295" s="136"/>
      <c r="K295" s="136"/>
    </row>
    <row r="296" spans="2:11" s="18" customFormat="1" x14ac:dyDescent="0.25">
      <c r="B296" s="15" t="s">
        <v>447</v>
      </c>
      <c r="C296" s="16" t="s">
        <v>448</v>
      </c>
      <c r="D296" s="109">
        <v>41638766.200000003</v>
      </c>
      <c r="E296" s="109">
        <v>-17509727.27999999</v>
      </c>
      <c r="F296" s="109">
        <v>96353931.160000011</v>
      </c>
      <c r="G296" s="109">
        <v>113863658.44</v>
      </c>
      <c r="H296" s="109">
        <v>24129038.920000006</v>
      </c>
      <c r="I296" s="17">
        <f t="shared" si="9"/>
        <v>-0.42051503629807352</v>
      </c>
      <c r="J296" s="127"/>
      <c r="K296" s="127"/>
    </row>
    <row r="297" spans="2:11" s="4" customFormat="1" x14ac:dyDescent="0.25">
      <c r="B297" s="19">
        <v>39201</v>
      </c>
      <c r="C297" s="20" t="s">
        <v>449</v>
      </c>
      <c r="D297" s="110">
        <v>22362061.920000002</v>
      </c>
      <c r="E297" s="110">
        <v>1744751</v>
      </c>
      <c r="F297" s="112">
        <v>3608256.16</v>
      </c>
      <c r="G297" s="112">
        <v>1863505.1600000001</v>
      </c>
      <c r="H297" s="110">
        <v>24106812.920000002</v>
      </c>
      <c r="I297" s="14">
        <f t="shared" si="9"/>
        <v>7.8022814096563309E-2</v>
      </c>
      <c r="J297" s="136"/>
      <c r="K297" s="136"/>
    </row>
    <row r="298" spans="2:11" s="4" customFormat="1" x14ac:dyDescent="0.25">
      <c r="B298" s="19">
        <v>39202</v>
      </c>
      <c r="C298" s="20" t="s">
        <v>450</v>
      </c>
      <c r="D298" s="110">
        <v>14633016</v>
      </c>
      <c r="E298" s="110">
        <v>-14633015.999999993</v>
      </c>
      <c r="F298" s="112">
        <v>59049688.880000003</v>
      </c>
      <c r="G298" s="112">
        <v>73682704.879999995</v>
      </c>
      <c r="H298" s="110">
        <v>0</v>
      </c>
      <c r="I298" s="14">
        <f t="shared" si="9"/>
        <v>-1</v>
      </c>
      <c r="J298" s="136"/>
      <c r="K298" s="136"/>
    </row>
    <row r="299" spans="2:11" s="4" customFormat="1" x14ac:dyDescent="0.25">
      <c r="B299" s="19">
        <v>39203</v>
      </c>
      <c r="C299" s="20" t="s">
        <v>451</v>
      </c>
      <c r="D299" s="110">
        <v>3028688.28</v>
      </c>
      <c r="E299" s="110">
        <v>-3025518.2799999975</v>
      </c>
      <c r="F299" s="112">
        <v>24081576.120000001</v>
      </c>
      <c r="G299" s="112">
        <v>27107094.399999999</v>
      </c>
      <c r="H299" s="110">
        <v>3170.0000000037253</v>
      </c>
      <c r="I299" s="14">
        <f t="shared" si="9"/>
        <v>-0.99895334227000621</v>
      </c>
      <c r="J299" s="136"/>
      <c r="K299" s="136"/>
    </row>
    <row r="300" spans="2:11" s="4" customFormat="1" hidden="1" x14ac:dyDescent="0.25">
      <c r="B300" s="19">
        <v>39210</v>
      </c>
      <c r="C300" s="20" t="s">
        <v>452</v>
      </c>
      <c r="D300" s="110">
        <v>0</v>
      </c>
      <c r="E300" s="110">
        <v>0</v>
      </c>
      <c r="F300" s="112">
        <v>0</v>
      </c>
      <c r="G300" s="112">
        <v>0</v>
      </c>
      <c r="H300" s="110">
        <v>0</v>
      </c>
      <c r="I300" s="14" t="e">
        <f t="shared" si="9"/>
        <v>#DIV/0!</v>
      </c>
      <c r="J300" s="21"/>
      <c r="K300" s="33"/>
    </row>
    <row r="301" spans="2:11" s="4" customFormat="1" x14ac:dyDescent="0.25">
      <c r="B301" s="19">
        <v>39212</v>
      </c>
      <c r="C301" s="20" t="s">
        <v>453</v>
      </c>
      <c r="D301" s="110">
        <v>1600000</v>
      </c>
      <c r="E301" s="110">
        <v>-1600000</v>
      </c>
      <c r="F301" s="112">
        <v>9600000</v>
      </c>
      <c r="G301" s="112">
        <v>11200000</v>
      </c>
      <c r="H301" s="110">
        <v>0</v>
      </c>
      <c r="I301" s="14">
        <f t="shared" si="9"/>
        <v>-1</v>
      </c>
      <c r="J301" s="136"/>
      <c r="K301" s="136"/>
    </row>
    <row r="302" spans="2:11" s="4" customFormat="1" ht="15" customHeight="1" x14ac:dyDescent="0.25">
      <c r="B302" s="19">
        <v>39213</v>
      </c>
      <c r="C302" s="36" t="s">
        <v>454</v>
      </c>
      <c r="D302" s="110">
        <v>15000</v>
      </c>
      <c r="E302" s="110">
        <v>4056</v>
      </c>
      <c r="F302" s="112">
        <v>14410</v>
      </c>
      <c r="G302" s="112">
        <v>10354</v>
      </c>
      <c r="H302" s="110">
        <v>19056</v>
      </c>
      <c r="I302" s="14">
        <f t="shared" si="9"/>
        <v>0.27039999999999997</v>
      </c>
      <c r="J302" s="140" t="s">
        <v>455</v>
      </c>
      <c r="K302" s="140"/>
    </row>
    <row r="303" spans="2:11" s="4" customFormat="1" ht="15" hidden="1" customHeight="1" x14ac:dyDescent="0.25">
      <c r="B303" s="19">
        <v>39215</v>
      </c>
      <c r="C303" s="31" t="s">
        <v>456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4" t="e">
        <f t="shared" si="9"/>
        <v>#DIV/0!</v>
      </c>
      <c r="J303" s="21"/>
      <c r="K303" s="33"/>
    </row>
    <row r="304" spans="2:11" s="18" customFormat="1" ht="29.25" customHeight="1" x14ac:dyDescent="0.25">
      <c r="B304" s="45" t="s">
        <v>457</v>
      </c>
      <c r="C304" s="16" t="s">
        <v>458</v>
      </c>
      <c r="D304" s="109">
        <v>25084669.829999998</v>
      </c>
      <c r="E304" s="109">
        <v>-24802271.810000002</v>
      </c>
      <c r="F304" s="109">
        <v>105208285.5</v>
      </c>
      <c r="G304" s="109">
        <v>130010557.31</v>
      </c>
      <c r="H304" s="109">
        <v>282398.01999999583</v>
      </c>
      <c r="I304" s="17">
        <f t="shared" si="9"/>
        <v>-0.98874220701672288</v>
      </c>
      <c r="J304" s="127"/>
      <c r="K304" s="127"/>
    </row>
    <row r="305" spans="2:11" s="4" customFormat="1" x14ac:dyDescent="0.25">
      <c r="B305" s="19">
        <v>39401</v>
      </c>
      <c r="C305" s="36" t="s">
        <v>459</v>
      </c>
      <c r="D305" s="110">
        <v>25084669.829999998</v>
      </c>
      <c r="E305" s="110">
        <v>-24802271.810000002</v>
      </c>
      <c r="F305" s="112">
        <v>105208285.5</v>
      </c>
      <c r="G305" s="112">
        <v>130010557.31</v>
      </c>
      <c r="H305" s="110">
        <v>282398.01999999583</v>
      </c>
      <c r="I305" s="14">
        <f t="shared" si="9"/>
        <v>-0.98874220701672288</v>
      </c>
      <c r="J305" s="136"/>
      <c r="K305" s="136"/>
    </row>
    <row r="306" spans="2:11" s="18" customFormat="1" x14ac:dyDescent="0.25">
      <c r="B306" s="15" t="s">
        <v>460</v>
      </c>
      <c r="C306" s="16" t="s">
        <v>461</v>
      </c>
      <c r="D306" s="109">
        <v>37085500.32</v>
      </c>
      <c r="E306" s="109">
        <v>14369941.910000013</v>
      </c>
      <c r="F306" s="109">
        <v>277287774.13</v>
      </c>
      <c r="G306" s="109">
        <v>328366693.31999999</v>
      </c>
      <c r="H306" s="109">
        <v>51455442.230000004</v>
      </c>
      <c r="I306" s="17">
        <f t="shared" si="9"/>
        <v>0.38748140879874748</v>
      </c>
      <c r="J306" s="127"/>
      <c r="K306" s="127"/>
    </row>
    <row r="307" spans="2:11" s="4" customFormat="1" x14ac:dyDescent="0.25">
      <c r="B307" s="19">
        <v>39501</v>
      </c>
      <c r="C307" s="20" t="s">
        <v>462</v>
      </c>
      <c r="D307" s="110">
        <v>31517067.960000001</v>
      </c>
      <c r="E307" s="110">
        <v>7453704.0399999917</v>
      </c>
      <c r="F307" s="112">
        <v>173727626.28999999</v>
      </c>
      <c r="G307" s="112">
        <v>199052190.30000001</v>
      </c>
      <c r="H307" s="110">
        <v>38970772</v>
      </c>
      <c r="I307" s="14">
        <f t="shared" si="9"/>
        <v>0.2364973813382607</v>
      </c>
      <c r="J307" s="140" t="s">
        <v>463</v>
      </c>
      <c r="K307" s="140"/>
    </row>
    <row r="308" spans="2:11" s="4" customFormat="1" x14ac:dyDescent="0.25">
      <c r="B308" s="19">
        <v>39502</v>
      </c>
      <c r="C308" s="20" t="s">
        <v>464</v>
      </c>
      <c r="D308" s="110">
        <v>5568432.3600000003</v>
      </c>
      <c r="E308" s="110">
        <v>6824886.9000000209</v>
      </c>
      <c r="F308" s="112">
        <v>103468796.87</v>
      </c>
      <c r="G308" s="112">
        <v>129314503.02</v>
      </c>
      <c r="H308" s="110">
        <v>12393319.260000005</v>
      </c>
      <c r="I308" s="14">
        <f t="shared" si="9"/>
        <v>1.2256388259334097</v>
      </c>
      <c r="J308" s="140" t="s">
        <v>465</v>
      </c>
      <c r="K308" s="140"/>
    </row>
    <row r="309" spans="2:11" s="4" customFormat="1" ht="51.75" customHeight="1" x14ac:dyDescent="0.25">
      <c r="B309" s="19">
        <v>39504</v>
      </c>
      <c r="C309" s="20" t="s">
        <v>330</v>
      </c>
      <c r="D309" s="110">
        <v>0</v>
      </c>
      <c r="E309" s="110">
        <v>91350.97</v>
      </c>
      <c r="F309" s="112">
        <v>91350.97</v>
      </c>
      <c r="G309" s="112">
        <v>0</v>
      </c>
      <c r="H309" s="110">
        <v>91350.97</v>
      </c>
      <c r="I309" s="14">
        <v>1</v>
      </c>
      <c r="J309" s="133" t="s">
        <v>466</v>
      </c>
      <c r="K309" s="133"/>
    </row>
    <row r="310" spans="2:11" s="18" customFormat="1" x14ac:dyDescent="0.25">
      <c r="B310" s="15" t="s">
        <v>467</v>
      </c>
      <c r="C310" s="16" t="s">
        <v>468</v>
      </c>
      <c r="D310" s="109">
        <v>170000</v>
      </c>
      <c r="E310" s="109">
        <v>662739.5</v>
      </c>
      <c r="F310" s="109">
        <v>1786239.5</v>
      </c>
      <c r="G310" s="109">
        <v>1123500</v>
      </c>
      <c r="H310" s="109">
        <v>832739.5</v>
      </c>
      <c r="I310" s="17">
        <f>+H310/D310-1</f>
        <v>3.8984676470588235</v>
      </c>
      <c r="J310" s="127"/>
      <c r="K310" s="127"/>
    </row>
    <row r="311" spans="2:11" s="4" customFormat="1" x14ac:dyDescent="0.25">
      <c r="B311" s="19">
        <v>39601</v>
      </c>
      <c r="C311" s="20" t="s">
        <v>469</v>
      </c>
      <c r="D311" s="110">
        <v>170000</v>
      </c>
      <c r="E311" s="110">
        <v>659039.5</v>
      </c>
      <c r="F311" s="112">
        <v>1782539.5</v>
      </c>
      <c r="G311" s="112">
        <v>1123500</v>
      </c>
      <c r="H311" s="110">
        <v>829039.5</v>
      </c>
      <c r="I311" s="14">
        <f>+H311/D311-1</f>
        <v>3.8767029411764709</v>
      </c>
      <c r="J311" s="140" t="s">
        <v>470</v>
      </c>
      <c r="K311" s="140"/>
    </row>
    <row r="312" spans="2:11" s="4" customFormat="1" ht="70.5" customHeight="1" x14ac:dyDescent="0.25">
      <c r="B312" s="19">
        <v>39602</v>
      </c>
      <c r="C312" s="20" t="s">
        <v>471</v>
      </c>
      <c r="D312" s="110">
        <v>0</v>
      </c>
      <c r="E312" s="110">
        <v>3700</v>
      </c>
      <c r="F312" s="112">
        <v>3700</v>
      </c>
      <c r="G312" s="112">
        <v>0</v>
      </c>
      <c r="H312" s="110">
        <v>3700</v>
      </c>
      <c r="I312" s="14">
        <v>1</v>
      </c>
      <c r="J312" s="138" t="s">
        <v>472</v>
      </c>
      <c r="K312" s="138"/>
    </row>
    <row r="313" spans="2:11" s="18" customFormat="1" ht="24.75" x14ac:dyDescent="0.25">
      <c r="B313" s="45" t="s">
        <v>473</v>
      </c>
      <c r="C313" s="16" t="s">
        <v>474</v>
      </c>
      <c r="D313" s="109">
        <v>13218199</v>
      </c>
      <c r="E313" s="109">
        <v>-1843635.260000003</v>
      </c>
      <c r="F313" s="109">
        <v>20709208.219999995</v>
      </c>
      <c r="G313" s="109">
        <v>22552843.479999997</v>
      </c>
      <c r="H313" s="109">
        <v>11374563.739999998</v>
      </c>
      <c r="I313" s="17">
        <f t="shared" ref="I313:I325" si="10">+H313/D313-1</f>
        <v>-0.13947703919422016</v>
      </c>
      <c r="J313" s="127"/>
      <c r="K313" s="127"/>
    </row>
    <row r="314" spans="2:11" s="4" customFormat="1" x14ac:dyDescent="0.25">
      <c r="B314" s="19">
        <v>39801</v>
      </c>
      <c r="C314" s="20" t="s">
        <v>475</v>
      </c>
      <c r="D314" s="110">
        <v>1366033</v>
      </c>
      <c r="E314" s="110">
        <v>-189351.12999999942</v>
      </c>
      <c r="F314" s="112">
        <v>2182581.6899999995</v>
      </c>
      <c r="G314" s="112">
        <v>2371932.8199999989</v>
      </c>
      <c r="H314" s="110">
        <v>1176681.8700000006</v>
      </c>
      <c r="I314" s="14">
        <f t="shared" si="10"/>
        <v>-0.13861387682435156</v>
      </c>
      <c r="J314" s="136"/>
      <c r="K314" s="136"/>
    </row>
    <row r="315" spans="2:11" s="4" customFormat="1" x14ac:dyDescent="0.25">
      <c r="B315" s="19">
        <v>39802</v>
      </c>
      <c r="C315" s="20" t="s">
        <v>476</v>
      </c>
      <c r="D315" s="110">
        <v>1366333</v>
      </c>
      <c r="E315" s="110">
        <v>-189651.12999999942</v>
      </c>
      <c r="F315" s="112">
        <v>2171900.5299999998</v>
      </c>
      <c r="G315" s="112">
        <v>2361551.6599999992</v>
      </c>
      <c r="H315" s="110">
        <v>1176681.8700000006</v>
      </c>
      <c r="I315" s="14">
        <f t="shared" si="10"/>
        <v>-0.13880300775872312</v>
      </c>
      <c r="J315" s="136"/>
      <c r="K315" s="136"/>
    </row>
    <row r="316" spans="2:11" s="4" customFormat="1" x14ac:dyDescent="0.25">
      <c r="B316" s="19">
        <v>39803</v>
      </c>
      <c r="C316" s="20" t="s">
        <v>477</v>
      </c>
      <c r="D316" s="110">
        <v>9119500</v>
      </c>
      <c r="E316" s="110">
        <v>-1274981.8700000048</v>
      </c>
      <c r="F316" s="112">
        <v>14187145.129999993</v>
      </c>
      <c r="G316" s="112">
        <v>15462126.999999998</v>
      </c>
      <c r="H316" s="110">
        <v>7844518.1299999971</v>
      </c>
      <c r="I316" s="14">
        <f t="shared" si="10"/>
        <v>-0.13980830856954907</v>
      </c>
      <c r="J316" s="136"/>
      <c r="K316" s="136"/>
    </row>
    <row r="317" spans="2:11" s="4" customFormat="1" x14ac:dyDescent="0.25">
      <c r="B317" s="19">
        <v>39804</v>
      </c>
      <c r="C317" s="20" t="s">
        <v>478</v>
      </c>
      <c r="D317" s="110">
        <v>1366333</v>
      </c>
      <c r="E317" s="110">
        <v>-189651.12999999942</v>
      </c>
      <c r="F317" s="112">
        <v>2167580.8699999996</v>
      </c>
      <c r="G317" s="112">
        <v>2357231.9999999991</v>
      </c>
      <c r="H317" s="110">
        <v>1176681.8700000006</v>
      </c>
      <c r="I317" s="14">
        <f t="shared" si="10"/>
        <v>-0.13880300775872312</v>
      </c>
      <c r="J317" s="136"/>
      <c r="K317" s="136"/>
    </row>
    <row r="318" spans="2:11" s="18" customFormat="1" x14ac:dyDescent="0.25">
      <c r="B318" s="45" t="s">
        <v>479</v>
      </c>
      <c r="C318" s="16" t="s">
        <v>443</v>
      </c>
      <c r="D318" s="109">
        <v>1372500</v>
      </c>
      <c r="E318" s="109">
        <v>-699941.75</v>
      </c>
      <c r="F318" s="109">
        <v>7869806.7599999998</v>
      </c>
      <c r="G318" s="109">
        <v>8569748.5099999998</v>
      </c>
      <c r="H318" s="109">
        <v>672558.25</v>
      </c>
      <c r="I318" s="17">
        <f t="shared" si="10"/>
        <v>-0.50997577413479056</v>
      </c>
      <c r="J318" s="127"/>
      <c r="K318" s="127"/>
    </row>
    <row r="319" spans="2:11" s="18" customFormat="1" x14ac:dyDescent="0.25">
      <c r="B319" s="19">
        <v>39901</v>
      </c>
      <c r="C319" s="56" t="s">
        <v>480</v>
      </c>
      <c r="D319" s="110">
        <v>25000</v>
      </c>
      <c r="E319" s="110">
        <v>-25000</v>
      </c>
      <c r="F319" s="112">
        <v>275000</v>
      </c>
      <c r="G319" s="112">
        <v>300000</v>
      </c>
      <c r="H319" s="110">
        <v>0</v>
      </c>
      <c r="I319" s="14">
        <f t="shared" si="10"/>
        <v>-1</v>
      </c>
      <c r="J319" s="136"/>
      <c r="K319" s="136"/>
    </row>
    <row r="320" spans="2:11" s="4" customFormat="1" x14ac:dyDescent="0.25">
      <c r="B320" s="19">
        <v>39902</v>
      </c>
      <c r="C320" s="56" t="s">
        <v>443</v>
      </c>
      <c r="D320" s="110">
        <v>1107500</v>
      </c>
      <c r="E320" s="110">
        <v>-434941.75</v>
      </c>
      <c r="F320" s="112">
        <v>6826475.5700000003</v>
      </c>
      <c r="G320" s="112">
        <v>7261417.3200000003</v>
      </c>
      <c r="H320" s="110">
        <v>672558.25</v>
      </c>
      <c r="I320" s="14">
        <f t="shared" si="10"/>
        <v>-0.39272392776523701</v>
      </c>
      <c r="J320" s="136"/>
      <c r="K320" s="136"/>
    </row>
    <row r="321" spans="2:11" s="4" customFormat="1" x14ac:dyDescent="0.25">
      <c r="B321" s="19">
        <v>39903</v>
      </c>
      <c r="C321" s="56" t="s">
        <v>481</v>
      </c>
      <c r="D321" s="110">
        <v>240000</v>
      </c>
      <c r="E321" s="110">
        <v>-240000</v>
      </c>
      <c r="F321" s="112">
        <v>768331.19</v>
      </c>
      <c r="G321" s="112">
        <v>1008331.19</v>
      </c>
      <c r="H321" s="110">
        <v>0</v>
      </c>
      <c r="I321" s="14">
        <f t="shared" si="10"/>
        <v>-1</v>
      </c>
      <c r="J321" s="136"/>
      <c r="K321" s="136"/>
    </row>
    <row r="322" spans="2:11" s="10" customFormat="1" ht="21.75" customHeight="1" x14ac:dyDescent="0.25">
      <c r="B322" s="42">
        <v>4000</v>
      </c>
      <c r="C322" s="43" t="s">
        <v>482</v>
      </c>
      <c r="D322" s="116">
        <v>100000</v>
      </c>
      <c r="E322" s="116">
        <v>-90000</v>
      </c>
      <c r="F322" s="116">
        <v>380000</v>
      </c>
      <c r="G322" s="116">
        <v>380000</v>
      </c>
      <c r="H322" s="116">
        <v>10000</v>
      </c>
      <c r="I322" s="44">
        <f t="shared" si="10"/>
        <v>-0.9</v>
      </c>
      <c r="J322" s="137"/>
      <c r="K322" s="137"/>
    </row>
    <row r="323" spans="2:11" s="4" customFormat="1" x14ac:dyDescent="0.25">
      <c r="B323" s="24" t="s">
        <v>483</v>
      </c>
      <c r="C323" s="12" t="s">
        <v>484</v>
      </c>
      <c r="D323" s="112">
        <v>100000</v>
      </c>
      <c r="E323" s="112">
        <v>-90000</v>
      </c>
      <c r="F323" s="112">
        <v>380000</v>
      </c>
      <c r="G323" s="112">
        <v>380000</v>
      </c>
      <c r="H323" s="112">
        <v>10000</v>
      </c>
      <c r="I323" s="14">
        <f t="shared" si="10"/>
        <v>-0.9</v>
      </c>
      <c r="J323" s="136"/>
      <c r="K323" s="136"/>
    </row>
    <row r="324" spans="2:11" s="18" customFormat="1" x14ac:dyDescent="0.25">
      <c r="B324" s="15" t="s">
        <v>485</v>
      </c>
      <c r="C324" s="16" t="s">
        <v>486</v>
      </c>
      <c r="D324" s="109">
        <v>100000</v>
      </c>
      <c r="E324" s="109">
        <v>-90000</v>
      </c>
      <c r="F324" s="109">
        <v>380000</v>
      </c>
      <c r="G324" s="109">
        <v>380000</v>
      </c>
      <c r="H324" s="109">
        <v>10000</v>
      </c>
      <c r="I324" s="17">
        <f t="shared" si="10"/>
        <v>-0.9</v>
      </c>
      <c r="J324" s="127"/>
      <c r="K324" s="127"/>
    </row>
    <row r="325" spans="2:11" s="4" customFormat="1" x14ac:dyDescent="0.25">
      <c r="B325" s="19">
        <v>44101</v>
      </c>
      <c r="C325" s="20" t="s">
        <v>487</v>
      </c>
      <c r="D325" s="110">
        <v>100000</v>
      </c>
      <c r="E325" s="110">
        <v>-90000</v>
      </c>
      <c r="F325" s="112">
        <v>380000</v>
      </c>
      <c r="G325" s="112">
        <v>380000</v>
      </c>
      <c r="H325" s="110">
        <v>10000</v>
      </c>
      <c r="I325" s="14">
        <f t="shared" si="10"/>
        <v>-0.9</v>
      </c>
      <c r="J325" s="136"/>
      <c r="K325" s="136"/>
    </row>
    <row r="326" spans="2:11" s="62" customFormat="1" ht="24.75" hidden="1" x14ac:dyDescent="0.25">
      <c r="B326" s="58" t="s">
        <v>488</v>
      </c>
      <c r="C326" s="59" t="s">
        <v>489</v>
      </c>
      <c r="D326" s="120" t="e">
        <f t="shared" ref="D326:I326" si="11">SUM(D327)</f>
        <v>#VALUE!</v>
      </c>
      <c r="E326" s="120" t="e">
        <f t="shared" si="11"/>
        <v>#REF!</v>
      </c>
      <c r="F326" s="120" t="e">
        <f t="shared" si="11"/>
        <v>#VALUE!</v>
      </c>
      <c r="G326" s="120" t="e">
        <f t="shared" si="11"/>
        <v>#VALUE!</v>
      </c>
      <c r="H326" s="120" t="e">
        <f t="shared" si="11"/>
        <v>#VALUE!</v>
      </c>
      <c r="I326" s="60" t="e">
        <f t="shared" si="11"/>
        <v>#VALUE!</v>
      </c>
      <c r="J326" s="60"/>
      <c r="K326" s="61"/>
    </row>
    <row r="327" spans="2:11" s="62" customFormat="1" hidden="1" x14ac:dyDescent="0.25">
      <c r="B327" s="37">
        <v>44201</v>
      </c>
      <c r="C327" s="38" t="s">
        <v>490</v>
      </c>
      <c r="D327" s="115" t="e">
        <f>SUMIFS([1]PA!R$7:R$2951,[1]PA!$C$7:$C$2951,$B327)</f>
        <v>#VALUE!</v>
      </c>
      <c r="E327" s="115" t="e">
        <f>+#REF!-#REF!+B327-C327</f>
        <v>#REF!</v>
      </c>
      <c r="F327" s="115" t="e">
        <f>SUMIFS('[1]CONC. DIC 2022'!F$8:F$195,'[1]CONC. DIC 2022'!$A$8:$A$195,$B327)</f>
        <v>#VALUE!</v>
      </c>
      <c r="G327" s="115" t="e">
        <f>SUMIFS('[1]CONC. DIC 2022'!G$8:G$195,'[1]CONC. DIC 2022'!$A$8:$A$195,$B327)</f>
        <v>#VALUE!</v>
      </c>
      <c r="H327" s="115" t="e">
        <f>+D327+#REF!-#REF!+F327-G327</f>
        <v>#VALUE!</v>
      </c>
      <c r="I327" s="39" t="e">
        <f>SUMIFS('[1]CONC. DIC 2022'!J$8:J$195,'[1]CONC. DIC 2022'!$A$8:$A$195,$B327)</f>
        <v>#VALUE!</v>
      </c>
      <c r="J327" s="39"/>
      <c r="K327" s="61"/>
    </row>
    <row r="328" spans="2:11" s="62" customFormat="1" hidden="1" x14ac:dyDescent="0.25">
      <c r="B328" s="63" t="s">
        <v>491</v>
      </c>
      <c r="C328" s="59" t="s">
        <v>492</v>
      </c>
      <c r="D328" s="120" t="e">
        <f t="shared" ref="D328:I328" si="12">+D329</f>
        <v>#VALUE!</v>
      </c>
      <c r="E328" s="120" t="e">
        <f t="shared" si="12"/>
        <v>#REF!</v>
      </c>
      <c r="F328" s="120" t="e">
        <f t="shared" si="12"/>
        <v>#VALUE!</v>
      </c>
      <c r="G328" s="120" t="e">
        <f t="shared" si="12"/>
        <v>#VALUE!</v>
      </c>
      <c r="H328" s="120" t="e">
        <f t="shared" si="12"/>
        <v>#VALUE!</v>
      </c>
      <c r="I328" s="60" t="e">
        <f t="shared" si="12"/>
        <v>#VALUE!</v>
      </c>
      <c r="J328" s="60"/>
      <c r="K328" s="61"/>
    </row>
    <row r="329" spans="2:11" s="66" customFormat="1" hidden="1" x14ac:dyDescent="0.25">
      <c r="B329" s="64" t="s">
        <v>493</v>
      </c>
      <c r="C329" s="59" t="s">
        <v>494</v>
      </c>
      <c r="D329" s="120" t="e">
        <f t="shared" ref="D329:I329" si="13">SUM(D330)</f>
        <v>#VALUE!</v>
      </c>
      <c r="E329" s="120" t="e">
        <f t="shared" si="13"/>
        <v>#REF!</v>
      </c>
      <c r="F329" s="120" t="e">
        <f t="shared" si="13"/>
        <v>#VALUE!</v>
      </c>
      <c r="G329" s="120" t="e">
        <f t="shared" si="13"/>
        <v>#VALUE!</v>
      </c>
      <c r="H329" s="120" t="e">
        <f t="shared" si="13"/>
        <v>#VALUE!</v>
      </c>
      <c r="I329" s="60" t="e">
        <f t="shared" si="13"/>
        <v>#VALUE!</v>
      </c>
      <c r="J329" s="60"/>
      <c r="K329" s="65"/>
    </row>
    <row r="330" spans="2:11" s="62" customFormat="1" hidden="1" x14ac:dyDescent="0.25">
      <c r="B330" s="37">
        <v>48101</v>
      </c>
      <c r="C330" s="38" t="s">
        <v>495</v>
      </c>
      <c r="D330" s="115" t="e">
        <f>SUMIFS([1]PA!R$7:R$3136,[1]PA!$C$7:$C$3136,$B330)</f>
        <v>#VALUE!</v>
      </c>
      <c r="E330" s="115" t="e">
        <f>+#REF!-#REF!+B330-C330</f>
        <v>#REF!</v>
      </c>
      <c r="F330" s="120" t="e">
        <f>SUMIFS('[1]CONC. DIC 2022'!F$8:F$195,'[1]CONC. DIC 2022'!$A$8:$A$195,$B330)</f>
        <v>#VALUE!</v>
      </c>
      <c r="G330" s="120" t="e">
        <f>SUMIFS('[1]CONC. DIC 2022'!G$8:G$195,'[1]CONC. DIC 2022'!$A$8:$A$195,$B330)</f>
        <v>#VALUE!</v>
      </c>
      <c r="H330" s="115" t="e">
        <f>+D330+#REF!-#REF!+F330-G330</f>
        <v>#VALUE!</v>
      </c>
      <c r="I330" s="39" t="e">
        <f>SUMIFS('[1]CONC. DIC 2022'!J$8:J$195,'[1]CONC. DIC 2022'!$A$8:$A$195,$B330)</f>
        <v>#VALUE!</v>
      </c>
      <c r="J330" s="39"/>
      <c r="K330" s="61"/>
    </row>
    <row r="331" spans="2:11" s="10" customFormat="1" ht="21.75" customHeight="1" x14ac:dyDescent="0.25">
      <c r="B331" s="42">
        <v>5000</v>
      </c>
      <c r="C331" s="43" t="s">
        <v>496</v>
      </c>
      <c r="D331" s="116">
        <v>12710650</v>
      </c>
      <c r="E331" s="116">
        <v>-10737711.980000013</v>
      </c>
      <c r="F331" s="116">
        <v>82044726.329999998</v>
      </c>
      <c r="G331" s="116">
        <v>84781620.460000008</v>
      </c>
      <c r="H331" s="116">
        <v>1972938.019999987</v>
      </c>
      <c r="I331" s="44">
        <f t="shared" ref="I331:I340" si="14">+H331/D331-1</f>
        <v>-0.8447807138108604</v>
      </c>
      <c r="J331" s="137"/>
      <c r="K331" s="137"/>
    </row>
    <row r="332" spans="2:11" s="4" customFormat="1" x14ac:dyDescent="0.25">
      <c r="B332" s="24" t="s">
        <v>497</v>
      </c>
      <c r="C332" s="12" t="s">
        <v>498</v>
      </c>
      <c r="D332" s="112">
        <v>4569550</v>
      </c>
      <c r="E332" s="112">
        <v>-4014064.9100000118</v>
      </c>
      <c r="F332" s="112">
        <v>49190902.489999987</v>
      </c>
      <c r="G332" s="112">
        <v>45204149.549999997</v>
      </c>
      <c r="H332" s="112">
        <v>555485.08999998868</v>
      </c>
      <c r="I332" s="14">
        <f t="shared" si="14"/>
        <v>-0.87843768204746886</v>
      </c>
      <c r="J332" s="139"/>
      <c r="K332" s="139"/>
    </row>
    <row r="333" spans="2:11" s="18" customFormat="1" x14ac:dyDescent="0.25">
      <c r="B333" s="15" t="s">
        <v>499</v>
      </c>
      <c r="C333" s="16" t="s">
        <v>500</v>
      </c>
      <c r="D333" s="109">
        <v>389400</v>
      </c>
      <c r="E333" s="109">
        <v>-389400.00000000047</v>
      </c>
      <c r="F333" s="109">
        <v>11207990.789999999</v>
      </c>
      <c r="G333" s="109">
        <v>3596572.94</v>
      </c>
      <c r="H333" s="109">
        <v>0</v>
      </c>
      <c r="I333" s="17">
        <f t="shared" si="14"/>
        <v>-1</v>
      </c>
      <c r="J333" s="127"/>
      <c r="K333" s="127"/>
    </row>
    <row r="334" spans="2:11" s="4" customFormat="1" x14ac:dyDescent="0.25">
      <c r="B334" s="19">
        <v>51101</v>
      </c>
      <c r="C334" s="20" t="s">
        <v>501</v>
      </c>
      <c r="D334" s="110">
        <v>389400</v>
      </c>
      <c r="E334" s="110">
        <v>-389400.00000000047</v>
      </c>
      <c r="F334" s="112">
        <v>11207990.789999999</v>
      </c>
      <c r="G334" s="112">
        <v>3596572.94</v>
      </c>
      <c r="H334" s="110">
        <v>0</v>
      </c>
      <c r="I334" s="14">
        <f t="shared" si="14"/>
        <v>-1</v>
      </c>
      <c r="J334" s="136"/>
      <c r="K334" s="136"/>
    </row>
    <row r="335" spans="2:11" s="4" customFormat="1" hidden="1" x14ac:dyDescent="0.25">
      <c r="B335" s="19">
        <v>51102</v>
      </c>
      <c r="C335" s="20" t="s">
        <v>502</v>
      </c>
      <c r="D335" s="110">
        <v>0</v>
      </c>
      <c r="E335" s="110">
        <v>0</v>
      </c>
      <c r="F335" s="112">
        <v>0</v>
      </c>
      <c r="G335" s="112">
        <v>0</v>
      </c>
      <c r="H335" s="110">
        <v>0</v>
      </c>
      <c r="I335" s="14" t="e">
        <f t="shared" si="14"/>
        <v>#DIV/0!</v>
      </c>
      <c r="J335" s="21"/>
      <c r="K335" s="33"/>
    </row>
    <row r="336" spans="2:11" s="18" customFormat="1" ht="24.75" x14ac:dyDescent="0.25">
      <c r="B336" s="15" t="s">
        <v>503</v>
      </c>
      <c r="C336" s="16" t="s">
        <v>504</v>
      </c>
      <c r="D336" s="109">
        <v>4141550</v>
      </c>
      <c r="E336" s="109">
        <v>-3586064.9100000113</v>
      </c>
      <c r="F336" s="109">
        <v>37697925.409999989</v>
      </c>
      <c r="G336" s="109">
        <v>41283990.32</v>
      </c>
      <c r="H336" s="109">
        <v>555485.08999998868</v>
      </c>
      <c r="I336" s="17">
        <f t="shared" si="14"/>
        <v>-0.865875073342109</v>
      </c>
      <c r="J336" s="127"/>
      <c r="K336" s="127"/>
    </row>
    <row r="337" spans="2:11" s="4" customFormat="1" x14ac:dyDescent="0.25">
      <c r="B337" s="19">
        <v>51501</v>
      </c>
      <c r="C337" s="20" t="s">
        <v>505</v>
      </c>
      <c r="D337" s="110">
        <v>4141550</v>
      </c>
      <c r="E337" s="110">
        <v>-3586064.9100000113</v>
      </c>
      <c r="F337" s="112">
        <v>37697925.409999989</v>
      </c>
      <c r="G337" s="112">
        <v>41283990.32</v>
      </c>
      <c r="H337" s="110">
        <v>555485.08999998868</v>
      </c>
      <c r="I337" s="14">
        <f t="shared" si="14"/>
        <v>-0.865875073342109</v>
      </c>
      <c r="J337" s="136"/>
      <c r="K337" s="136"/>
    </row>
    <row r="338" spans="2:11" s="18" customFormat="1" ht="15" customHeight="1" x14ac:dyDescent="0.25">
      <c r="B338" s="15" t="s">
        <v>506</v>
      </c>
      <c r="C338" s="16" t="s">
        <v>507</v>
      </c>
      <c r="D338" s="109">
        <v>38600</v>
      </c>
      <c r="E338" s="109">
        <v>-38600</v>
      </c>
      <c r="F338" s="109">
        <v>284986.29000000004</v>
      </c>
      <c r="G338" s="109">
        <v>323586.29000000004</v>
      </c>
      <c r="H338" s="109">
        <v>0</v>
      </c>
      <c r="I338" s="17">
        <f t="shared" si="14"/>
        <v>-1</v>
      </c>
      <c r="J338" s="127"/>
      <c r="K338" s="127"/>
    </row>
    <row r="339" spans="2:11" s="4" customFormat="1" ht="15" customHeight="1" x14ac:dyDescent="0.25">
      <c r="B339" s="19">
        <v>51901</v>
      </c>
      <c r="C339" s="54" t="s">
        <v>507</v>
      </c>
      <c r="D339" s="110">
        <v>38600</v>
      </c>
      <c r="E339" s="110">
        <v>-38600</v>
      </c>
      <c r="F339" s="112">
        <v>284986.29000000004</v>
      </c>
      <c r="G339" s="112">
        <v>323586.29000000004</v>
      </c>
      <c r="H339" s="110">
        <v>0</v>
      </c>
      <c r="I339" s="14">
        <f t="shared" si="14"/>
        <v>-1</v>
      </c>
      <c r="J339" s="136"/>
      <c r="K339" s="136"/>
    </row>
    <row r="340" spans="2:11" s="4" customFormat="1" ht="15" customHeight="1" x14ac:dyDescent="0.25">
      <c r="B340" s="24" t="s">
        <v>508</v>
      </c>
      <c r="C340" s="12" t="s">
        <v>509</v>
      </c>
      <c r="D340" s="110">
        <v>13700</v>
      </c>
      <c r="E340" s="110">
        <v>1150</v>
      </c>
      <c r="F340" s="110">
        <v>110400</v>
      </c>
      <c r="G340" s="110">
        <v>109250</v>
      </c>
      <c r="H340" s="110">
        <v>14850</v>
      </c>
      <c r="I340" s="14">
        <f t="shared" si="14"/>
        <v>8.3941605839416011E-2</v>
      </c>
      <c r="J340" s="136"/>
      <c r="K340" s="136"/>
    </row>
    <row r="341" spans="2:11" s="4" customFormat="1" ht="15" customHeight="1" x14ac:dyDescent="0.25">
      <c r="B341" s="45" t="s">
        <v>510</v>
      </c>
      <c r="C341" s="67" t="s">
        <v>511</v>
      </c>
      <c r="D341" s="113">
        <v>0</v>
      </c>
      <c r="E341" s="113">
        <v>14850</v>
      </c>
      <c r="F341" s="113">
        <v>14850</v>
      </c>
      <c r="G341" s="113">
        <v>0</v>
      </c>
      <c r="H341" s="113">
        <v>14850</v>
      </c>
      <c r="I341" s="17">
        <v>1</v>
      </c>
      <c r="J341" s="127"/>
      <c r="K341" s="127"/>
    </row>
    <row r="342" spans="2:11" s="4" customFormat="1" ht="34.5" customHeight="1" x14ac:dyDescent="0.25">
      <c r="B342" s="19">
        <v>52102</v>
      </c>
      <c r="C342" s="12" t="s">
        <v>512</v>
      </c>
      <c r="D342" s="110">
        <v>0</v>
      </c>
      <c r="E342" s="110">
        <v>14850</v>
      </c>
      <c r="F342" s="112">
        <v>14850</v>
      </c>
      <c r="G342" s="112">
        <v>0</v>
      </c>
      <c r="H342" s="110">
        <v>14850</v>
      </c>
      <c r="I342" s="14">
        <v>1</v>
      </c>
      <c r="J342" s="138" t="s">
        <v>513</v>
      </c>
      <c r="K342" s="136"/>
    </row>
    <row r="343" spans="2:11" s="4" customFormat="1" ht="15" customHeight="1" x14ac:dyDescent="0.25">
      <c r="B343" s="45" t="s">
        <v>514</v>
      </c>
      <c r="C343" s="67" t="s">
        <v>515</v>
      </c>
      <c r="D343" s="113">
        <v>13700</v>
      </c>
      <c r="E343" s="113">
        <v>-13700</v>
      </c>
      <c r="F343" s="113">
        <v>95550</v>
      </c>
      <c r="G343" s="113">
        <v>109250</v>
      </c>
      <c r="H343" s="113">
        <v>0</v>
      </c>
      <c r="I343" s="17">
        <f t="shared" ref="I343:I350" si="15">+H343/D343-1</f>
        <v>-1</v>
      </c>
      <c r="J343" s="127"/>
      <c r="K343" s="127"/>
    </row>
    <row r="344" spans="2:11" s="4" customFormat="1" ht="15" customHeight="1" x14ac:dyDescent="0.25">
      <c r="B344" s="19">
        <v>52301</v>
      </c>
      <c r="C344" s="54" t="s">
        <v>515</v>
      </c>
      <c r="D344" s="110">
        <v>13700</v>
      </c>
      <c r="E344" s="110">
        <v>-13700</v>
      </c>
      <c r="F344" s="112">
        <v>95550</v>
      </c>
      <c r="G344" s="112">
        <v>109250</v>
      </c>
      <c r="H344" s="110">
        <v>0</v>
      </c>
      <c r="I344" s="14">
        <f t="shared" si="15"/>
        <v>-1</v>
      </c>
      <c r="J344" s="136"/>
      <c r="K344" s="136"/>
    </row>
    <row r="345" spans="2:11" s="4" customFormat="1" x14ac:dyDescent="0.25">
      <c r="B345" s="24" t="s">
        <v>516</v>
      </c>
      <c r="C345" s="12" t="s">
        <v>517</v>
      </c>
      <c r="D345" s="110">
        <v>70000</v>
      </c>
      <c r="E345" s="110">
        <v>-70000</v>
      </c>
      <c r="F345" s="110">
        <v>715550</v>
      </c>
      <c r="G345" s="110">
        <v>785550</v>
      </c>
      <c r="H345" s="110">
        <v>0</v>
      </c>
      <c r="I345" s="14">
        <f t="shared" si="15"/>
        <v>-1</v>
      </c>
      <c r="J345" s="136"/>
      <c r="K345" s="136"/>
    </row>
    <row r="346" spans="2:11" s="18" customFormat="1" x14ac:dyDescent="0.25">
      <c r="B346" s="45" t="s">
        <v>518</v>
      </c>
      <c r="C346" s="16" t="s">
        <v>519</v>
      </c>
      <c r="D346" s="109">
        <v>70000</v>
      </c>
      <c r="E346" s="109">
        <v>-70000</v>
      </c>
      <c r="F346" s="109">
        <v>715550</v>
      </c>
      <c r="G346" s="109">
        <v>785550</v>
      </c>
      <c r="H346" s="109">
        <v>0</v>
      </c>
      <c r="I346" s="17">
        <f t="shared" si="15"/>
        <v>-1</v>
      </c>
      <c r="J346" s="127"/>
      <c r="K346" s="127"/>
    </row>
    <row r="347" spans="2:11" s="4" customFormat="1" x14ac:dyDescent="0.25">
      <c r="B347" s="19">
        <v>53201</v>
      </c>
      <c r="C347" s="20" t="s">
        <v>519</v>
      </c>
      <c r="D347" s="110">
        <v>70000</v>
      </c>
      <c r="E347" s="110">
        <v>-70000</v>
      </c>
      <c r="F347" s="112">
        <v>715550</v>
      </c>
      <c r="G347" s="112">
        <v>785550</v>
      </c>
      <c r="H347" s="110">
        <v>0</v>
      </c>
      <c r="I347" s="14">
        <f t="shared" si="15"/>
        <v>-1</v>
      </c>
      <c r="J347" s="136"/>
      <c r="K347" s="136"/>
    </row>
    <row r="348" spans="2:11" s="4" customFormat="1" x14ac:dyDescent="0.25">
      <c r="B348" s="24" t="s">
        <v>520</v>
      </c>
      <c r="C348" s="12" t="s">
        <v>521</v>
      </c>
      <c r="D348" s="112">
        <v>2336900</v>
      </c>
      <c r="E348" s="112">
        <v>-1948020.6900000013</v>
      </c>
      <c r="F348" s="112">
        <v>11756326.189999999</v>
      </c>
      <c r="G348" s="112">
        <v>13704346.880000001</v>
      </c>
      <c r="H348" s="112">
        <v>388879.30999999866</v>
      </c>
      <c r="I348" s="14">
        <f t="shared" si="15"/>
        <v>-0.83359180538320055</v>
      </c>
      <c r="J348" s="136"/>
      <c r="K348" s="136"/>
    </row>
    <row r="349" spans="2:11" s="18" customFormat="1" x14ac:dyDescent="0.25">
      <c r="B349" s="15" t="s">
        <v>522</v>
      </c>
      <c r="C349" s="16" t="s">
        <v>523</v>
      </c>
      <c r="D349" s="109">
        <v>2336900</v>
      </c>
      <c r="E349" s="109">
        <v>-1993020.6900000013</v>
      </c>
      <c r="F349" s="109">
        <v>11711326.189999999</v>
      </c>
      <c r="G349" s="109">
        <v>13704346.880000001</v>
      </c>
      <c r="H349" s="109">
        <v>343879.30999999866</v>
      </c>
      <c r="I349" s="17">
        <f t="shared" si="15"/>
        <v>-0.85284808506996512</v>
      </c>
      <c r="J349" s="127"/>
      <c r="K349" s="127"/>
    </row>
    <row r="350" spans="2:11" s="4" customFormat="1" x14ac:dyDescent="0.25">
      <c r="B350" s="19">
        <v>54101</v>
      </c>
      <c r="C350" s="20" t="s">
        <v>524</v>
      </c>
      <c r="D350" s="110">
        <v>2336900</v>
      </c>
      <c r="E350" s="110">
        <v>-1993020.6900000013</v>
      </c>
      <c r="F350" s="112">
        <v>11711326.189999999</v>
      </c>
      <c r="G350" s="112">
        <v>13704346.880000001</v>
      </c>
      <c r="H350" s="110">
        <v>343879.30999999866</v>
      </c>
      <c r="I350" s="14">
        <f t="shared" si="15"/>
        <v>-0.85284808506996512</v>
      </c>
      <c r="J350" s="136"/>
      <c r="K350" s="136"/>
    </row>
    <row r="351" spans="2:11" s="4" customFormat="1" x14ac:dyDescent="0.25">
      <c r="B351" s="45" t="s">
        <v>525</v>
      </c>
      <c r="C351" s="35" t="s">
        <v>526</v>
      </c>
      <c r="D351" s="113">
        <v>0</v>
      </c>
      <c r="E351" s="113">
        <v>45000</v>
      </c>
      <c r="F351" s="113">
        <v>45000</v>
      </c>
      <c r="G351" s="113">
        <v>0</v>
      </c>
      <c r="H351" s="113">
        <v>45000</v>
      </c>
      <c r="I351" s="17">
        <v>1</v>
      </c>
      <c r="J351" s="127"/>
      <c r="K351" s="127"/>
    </row>
    <row r="352" spans="2:11" s="4" customFormat="1" x14ac:dyDescent="0.25">
      <c r="B352" s="19">
        <v>54201</v>
      </c>
      <c r="C352" s="20" t="s">
        <v>526</v>
      </c>
      <c r="D352" s="110">
        <v>0</v>
      </c>
      <c r="E352" s="110">
        <v>45000</v>
      </c>
      <c r="F352" s="112">
        <v>45000</v>
      </c>
      <c r="G352" s="112">
        <v>0</v>
      </c>
      <c r="H352" s="110">
        <v>45000</v>
      </c>
      <c r="I352" s="14">
        <v>1</v>
      </c>
      <c r="J352" s="136"/>
      <c r="K352" s="136"/>
    </row>
    <row r="353" spans="2:11" s="4" customFormat="1" ht="15" hidden="1" customHeight="1" x14ac:dyDescent="0.25">
      <c r="B353" s="23" t="s">
        <v>527</v>
      </c>
      <c r="C353" s="12" t="s">
        <v>528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4" t="e">
        <f t="shared" ref="I353:I359" si="16">+H353/D353-1</f>
        <v>#DIV/0!</v>
      </c>
      <c r="J353" s="13"/>
      <c r="K353" s="33"/>
    </row>
    <row r="354" spans="2:11" s="4" customFormat="1" ht="15" hidden="1" customHeight="1" x14ac:dyDescent="0.25">
      <c r="B354" s="19">
        <v>54901</v>
      </c>
      <c r="C354" s="20" t="s">
        <v>528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4" t="e">
        <f t="shared" si="16"/>
        <v>#DIV/0!</v>
      </c>
      <c r="J354" s="21"/>
      <c r="K354" s="33"/>
    </row>
    <row r="355" spans="2:11" s="4" customFormat="1" x14ac:dyDescent="0.25">
      <c r="B355" s="24" t="s">
        <v>529</v>
      </c>
      <c r="C355" s="12" t="s">
        <v>530</v>
      </c>
      <c r="D355" s="112">
        <v>4014500</v>
      </c>
      <c r="E355" s="112">
        <v>-3000776.3800000004</v>
      </c>
      <c r="F355" s="112">
        <v>10326693.390000001</v>
      </c>
      <c r="G355" s="112">
        <v>13327469.770000001</v>
      </c>
      <c r="H355" s="112">
        <v>1013723.6199999996</v>
      </c>
      <c r="I355" s="14">
        <f t="shared" si="16"/>
        <v>-0.74748446381865752</v>
      </c>
      <c r="J355" s="136"/>
      <c r="K355" s="136"/>
    </row>
    <row r="356" spans="2:11" s="18" customFormat="1" x14ac:dyDescent="0.25">
      <c r="B356" s="15" t="s">
        <v>531</v>
      </c>
      <c r="C356" s="16" t="s">
        <v>532</v>
      </c>
      <c r="D356" s="109">
        <v>3220000</v>
      </c>
      <c r="E356" s="109">
        <v>-2354037.5099999998</v>
      </c>
      <c r="F356" s="109">
        <v>3413210.79</v>
      </c>
      <c r="G356" s="109">
        <v>5767248.2999999998</v>
      </c>
      <c r="H356" s="109">
        <v>865962.49000000022</v>
      </c>
      <c r="I356" s="17">
        <f t="shared" si="16"/>
        <v>-0.73106754968944099</v>
      </c>
      <c r="J356" s="127"/>
      <c r="K356" s="127"/>
    </row>
    <row r="357" spans="2:11" s="4" customFormat="1" x14ac:dyDescent="0.25">
      <c r="B357" s="19">
        <v>56201</v>
      </c>
      <c r="C357" s="20" t="s">
        <v>533</v>
      </c>
      <c r="D357" s="110">
        <v>3220000</v>
      </c>
      <c r="E357" s="110">
        <v>-2354037.5099999998</v>
      </c>
      <c r="F357" s="112">
        <v>3413210.79</v>
      </c>
      <c r="G357" s="112">
        <v>5767248.2999999998</v>
      </c>
      <c r="H357" s="110">
        <v>865962.49000000022</v>
      </c>
      <c r="I357" s="14">
        <f t="shared" si="16"/>
        <v>-0.73106754968944099</v>
      </c>
      <c r="J357" s="136"/>
      <c r="K357" s="136"/>
    </row>
    <row r="358" spans="2:11" s="18" customFormat="1" ht="24.75" x14ac:dyDescent="0.25">
      <c r="B358" s="15" t="s">
        <v>534</v>
      </c>
      <c r="C358" s="16" t="s">
        <v>535</v>
      </c>
      <c r="D358" s="109">
        <v>299500</v>
      </c>
      <c r="E358" s="109">
        <v>-238103.66000000061</v>
      </c>
      <c r="F358" s="109">
        <v>2695859.26</v>
      </c>
      <c r="G358" s="109">
        <v>2933962.9200000004</v>
      </c>
      <c r="H358" s="109">
        <v>61396.339999999385</v>
      </c>
      <c r="I358" s="17">
        <f t="shared" si="16"/>
        <v>-0.79500387312187182</v>
      </c>
      <c r="J358" s="127"/>
      <c r="K358" s="127"/>
    </row>
    <row r="359" spans="2:11" s="4" customFormat="1" x14ac:dyDescent="0.25">
      <c r="B359" s="19">
        <v>56401</v>
      </c>
      <c r="C359" s="20" t="s">
        <v>536</v>
      </c>
      <c r="D359" s="110">
        <v>299500</v>
      </c>
      <c r="E359" s="110">
        <v>-238103.66000000061</v>
      </c>
      <c r="F359" s="112">
        <v>2695859.26</v>
      </c>
      <c r="G359" s="112">
        <v>2933962.9200000004</v>
      </c>
      <c r="H359" s="110">
        <v>61396.339999999385</v>
      </c>
      <c r="I359" s="14">
        <f t="shared" si="16"/>
        <v>-0.79500387312187182</v>
      </c>
      <c r="J359" s="136"/>
      <c r="K359" s="136"/>
    </row>
    <row r="360" spans="2:11" s="18" customFormat="1" x14ac:dyDescent="0.25">
      <c r="B360" s="15" t="s">
        <v>537</v>
      </c>
      <c r="C360" s="16" t="s">
        <v>538</v>
      </c>
      <c r="D360" s="109">
        <v>0</v>
      </c>
      <c r="E360" s="109">
        <v>63009.79</v>
      </c>
      <c r="F360" s="109">
        <v>63009.79</v>
      </c>
      <c r="G360" s="109">
        <v>0</v>
      </c>
      <c r="H360" s="109">
        <v>63009.79</v>
      </c>
      <c r="I360" s="17">
        <v>1</v>
      </c>
      <c r="J360" s="127"/>
      <c r="K360" s="127"/>
    </row>
    <row r="361" spans="2:11" s="4" customFormat="1" x14ac:dyDescent="0.25">
      <c r="B361" s="19">
        <v>56501</v>
      </c>
      <c r="C361" s="20" t="s">
        <v>539</v>
      </c>
      <c r="D361" s="110">
        <v>0</v>
      </c>
      <c r="E361" s="110">
        <v>63009.79</v>
      </c>
      <c r="F361" s="112">
        <v>63009.79</v>
      </c>
      <c r="G361" s="112">
        <v>0</v>
      </c>
      <c r="H361" s="110">
        <v>63009.79</v>
      </c>
      <c r="I361" s="14">
        <v>1</v>
      </c>
      <c r="J361" s="136"/>
      <c r="K361" s="136"/>
    </row>
    <row r="362" spans="2:11" s="18" customFormat="1" ht="28.5" customHeight="1" x14ac:dyDescent="0.25">
      <c r="B362" s="15" t="s">
        <v>540</v>
      </c>
      <c r="C362" s="16" t="s">
        <v>541</v>
      </c>
      <c r="D362" s="109">
        <v>305000</v>
      </c>
      <c r="E362" s="109">
        <v>-305000</v>
      </c>
      <c r="F362" s="109">
        <v>2120462.0700000003</v>
      </c>
      <c r="G362" s="109">
        <v>2425462.0700000003</v>
      </c>
      <c r="H362" s="109">
        <v>0</v>
      </c>
      <c r="I362" s="17">
        <f t="shared" ref="I362:I384" si="17">+H362/D362-1</f>
        <v>-1</v>
      </c>
      <c r="J362" s="127"/>
      <c r="K362" s="127"/>
    </row>
    <row r="363" spans="2:11" s="4" customFormat="1" x14ac:dyDescent="0.25">
      <c r="B363" s="19">
        <v>56601</v>
      </c>
      <c r="C363" s="36" t="s">
        <v>542</v>
      </c>
      <c r="D363" s="110">
        <v>305000</v>
      </c>
      <c r="E363" s="110">
        <v>-305000</v>
      </c>
      <c r="F363" s="112">
        <v>2120462.0700000003</v>
      </c>
      <c r="G363" s="112">
        <v>2425462.0700000003</v>
      </c>
      <c r="H363" s="110">
        <v>0</v>
      </c>
      <c r="I363" s="14">
        <f t="shared" si="17"/>
        <v>-1</v>
      </c>
      <c r="J363" s="136"/>
      <c r="K363" s="136"/>
    </row>
    <row r="364" spans="2:11" s="18" customFormat="1" ht="15" customHeight="1" x14ac:dyDescent="0.25">
      <c r="B364" s="15" t="s">
        <v>543</v>
      </c>
      <c r="C364" s="16" t="s">
        <v>544</v>
      </c>
      <c r="D364" s="109">
        <v>190000</v>
      </c>
      <c r="E364" s="109">
        <v>-166645</v>
      </c>
      <c r="F364" s="109">
        <v>2034151.48</v>
      </c>
      <c r="G364" s="109">
        <v>2200796.48</v>
      </c>
      <c r="H364" s="109">
        <v>23355</v>
      </c>
      <c r="I364" s="17">
        <f t="shared" si="17"/>
        <v>-0.87707894736842107</v>
      </c>
      <c r="J364" s="127"/>
      <c r="K364" s="127"/>
    </row>
    <row r="365" spans="2:11" s="4" customFormat="1" ht="15" customHeight="1" x14ac:dyDescent="0.25">
      <c r="B365" s="19">
        <v>56701</v>
      </c>
      <c r="C365" s="36" t="s">
        <v>545</v>
      </c>
      <c r="D365" s="110">
        <v>190000</v>
      </c>
      <c r="E365" s="110">
        <v>-166645</v>
      </c>
      <c r="F365" s="112">
        <v>2034151.48</v>
      </c>
      <c r="G365" s="112">
        <v>2200796.48</v>
      </c>
      <c r="H365" s="110">
        <v>23355</v>
      </c>
      <c r="I365" s="14">
        <f t="shared" si="17"/>
        <v>-0.87707894736842107</v>
      </c>
      <c r="J365" s="136"/>
      <c r="K365" s="136"/>
    </row>
    <row r="366" spans="2:11" s="4" customFormat="1" ht="15" hidden="1" customHeight="1" x14ac:dyDescent="0.25">
      <c r="B366" s="47" t="s">
        <v>546</v>
      </c>
      <c r="C366" s="12" t="s">
        <v>547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4" t="e">
        <f t="shared" si="17"/>
        <v>#DIV/0!</v>
      </c>
      <c r="J366" s="13"/>
      <c r="K366" s="33"/>
    </row>
    <row r="367" spans="2:11" s="4" customFormat="1" ht="15" hidden="1" customHeight="1" x14ac:dyDescent="0.25">
      <c r="B367" s="19">
        <v>56901</v>
      </c>
      <c r="C367" s="12" t="s">
        <v>548</v>
      </c>
      <c r="D367" s="110">
        <v>0</v>
      </c>
      <c r="E367" s="110">
        <v>0</v>
      </c>
      <c r="F367" s="112">
        <v>0</v>
      </c>
      <c r="G367" s="112">
        <v>0</v>
      </c>
      <c r="H367" s="110">
        <v>0</v>
      </c>
      <c r="I367" s="14" t="e">
        <f t="shared" si="17"/>
        <v>#DIV/0!</v>
      </c>
      <c r="J367" s="21"/>
      <c r="K367" s="33"/>
    </row>
    <row r="368" spans="2:11" s="4" customFormat="1" ht="15" hidden="1" customHeight="1" x14ac:dyDescent="0.25">
      <c r="B368" s="19">
        <v>56902</v>
      </c>
      <c r="C368" s="68" t="s">
        <v>549</v>
      </c>
      <c r="D368" s="110">
        <v>0</v>
      </c>
      <c r="E368" s="110">
        <v>0</v>
      </c>
      <c r="F368" s="112">
        <v>0</v>
      </c>
      <c r="G368" s="112">
        <v>0</v>
      </c>
      <c r="H368" s="110">
        <v>0</v>
      </c>
      <c r="I368" s="14" t="e">
        <f t="shared" si="17"/>
        <v>#DIV/0!</v>
      </c>
      <c r="J368" s="21"/>
      <c r="K368" s="33"/>
    </row>
    <row r="369" spans="2:11" s="4" customFormat="1" ht="15" hidden="1" customHeight="1" x14ac:dyDescent="0.25">
      <c r="B369" s="19">
        <v>56903</v>
      </c>
      <c r="C369" s="68" t="s">
        <v>550</v>
      </c>
      <c r="D369" s="110">
        <v>0</v>
      </c>
      <c r="E369" s="110">
        <v>0</v>
      </c>
      <c r="F369" s="112">
        <v>0</v>
      </c>
      <c r="G369" s="112">
        <v>0</v>
      </c>
      <c r="H369" s="110">
        <v>0</v>
      </c>
      <c r="I369" s="14" t="e">
        <f t="shared" si="17"/>
        <v>#DIV/0!</v>
      </c>
      <c r="J369" s="21"/>
      <c r="K369" s="33"/>
    </row>
    <row r="370" spans="2:11" s="4" customFormat="1" ht="15" hidden="1" customHeight="1" x14ac:dyDescent="0.25">
      <c r="B370" s="19">
        <v>56904</v>
      </c>
      <c r="C370" s="20" t="s">
        <v>547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4" t="e">
        <f t="shared" si="17"/>
        <v>#DIV/0!</v>
      </c>
      <c r="J370" s="21"/>
      <c r="K370" s="33"/>
    </row>
    <row r="371" spans="2:11" s="4" customFormat="1" ht="15" hidden="1" customHeight="1" x14ac:dyDescent="0.25">
      <c r="B371" s="24" t="s">
        <v>551</v>
      </c>
      <c r="C371" s="12" t="s">
        <v>552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4" t="e">
        <f t="shared" si="17"/>
        <v>#DIV/0!</v>
      </c>
      <c r="J371" s="13"/>
      <c r="K371" s="33"/>
    </row>
    <row r="372" spans="2:11" s="4" customFormat="1" ht="15" hidden="1" customHeight="1" x14ac:dyDescent="0.25">
      <c r="B372" s="23" t="s">
        <v>553</v>
      </c>
      <c r="C372" s="12" t="s">
        <v>554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4" t="e">
        <f t="shared" si="17"/>
        <v>#DIV/0!</v>
      </c>
      <c r="J372" s="13"/>
      <c r="K372" s="33"/>
    </row>
    <row r="373" spans="2:11" s="4" customFormat="1" ht="15" hidden="1" customHeight="1" x14ac:dyDescent="0.25">
      <c r="B373" s="19">
        <v>58101</v>
      </c>
      <c r="C373" s="20" t="s">
        <v>554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4" t="e">
        <f t="shared" si="17"/>
        <v>#DIV/0!</v>
      </c>
      <c r="J373" s="21"/>
      <c r="K373" s="33"/>
    </row>
    <row r="374" spans="2:11" s="4" customFormat="1" x14ac:dyDescent="0.25">
      <c r="B374" s="24" t="s">
        <v>555</v>
      </c>
      <c r="C374" s="12" t="s">
        <v>556</v>
      </c>
      <c r="D374" s="112">
        <v>1706000</v>
      </c>
      <c r="E374" s="112">
        <v>-1706000</v>
      </c>
      <c r="F374" s="112">
        <v>9944854.2599999998</v>
      </c>
      <c r="G374" s="112">
        <v>11650854.26</v>
      </c>
      <c r="H374" s="112">
        <v>0</v>
      </c>
      <c r="I374" s="14">
        <f t="shared" si="17"/>
        <v>-1</v>
      </c>
      <c r="J374" s="136"/>
      <c r="K374" s="136"/>
    </row>
    <row r="375" spans="2:11" s="18" customFormat="1" x14ac:dyDescent="0.25">
      <c r="B375" s="34" t="s">
        <v>557</v>
      </c>
      <c r="C375" s="16" t="s">
        <v>558</v>
      </c>
      <c r="D375" s="109">
        <v>10000</v>
      </c>
      <c r="E375" s="109">
        <v>-10000</v>
      </c>
      <c r="F375" s="109">
        <v>100000</v>
      </c>
      <c r="G375" s="109">
        <v>110000</v>
      </c>
      <c r="H375" s="109">
        <v>0</v>
      </c>
      <c r="I375" s="17">
        <f t="shared" si="17"/>
        <v>-1</v>
      </c>
      <c r="J375" s="127"/>
      <c r="K375" s="127"/>
    </row>
    <row r="376" spans="2:11" s="4" customFormat="1" hidden="1" x14ac:dyDescent="0.25">
      <c r="B376" s="19">
        <v>59101</v>
      </c>
      <c r="C376" s="20" t="s">
        <v>559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4" t="e">
        <f t="shared" si="17"/>
        <v>#DIV/0!</v>
      </c>
      <c r="J376" s="21"/>
      <c r="K376" s="33"/>
    </row>
    <row r="377" spans="2:11" s="4" customFormat="1" x14ac:dyDescent="0.25">
      <c r="B377" s="19">
        <v>59103</v>
      </c>
      <c r="C377" s="20" t="s">
        <v>560</v>
      </c>
      <c r="D377" s="110">
        <v>10000</v>
      </c>
      <c r="E377" s="110">
        <v>-10000</v>
      </c>
      <c r="F377" s="112">
        <v>100000</v>
      </c>
      <c r="G377" s="112">
        <v>110000</v>
      </c>
      <c r="H377" s="110">
        <v>0</v>
      </c>
      <c r="I377" s="14">
        <f t="shared" si="17"/>
        <v>-1</v>
      </c>
      <c r="J377" s="136"/>
      <c r="K377" s="136"/>
    </row>
    <row r="378" spans="2:11" s="18" customFormat="1" x14ac:dyDescent="0.25">
      <c r="B378" s="34" t="s">
        <v>561</v>
      </c>
      <c r="C378" s="16" t="s">
        <v>562</v>
      </c>
      <c r="D378" s="109">
        <v>1696000</v>
      </c>
      <c r="E378" s="109">
        <v>-1696000</v>
      </c>
      <c r="F378" s="109">
        <v>9844854.2599999998</v>
      </c>
      <c r="G378" s="109">
        <v>11540854.26</v>
      </c>
      <c r="H378" s="109">
        <v>0</v>
      </c>
      <c r="I378" s="17">
        <f t="shared" si="17"/>
        <v>-1</v>
      </c>
      <c r="J378" s="127"/>
      <c r="K378" s="127"/>
    </row>
    <row r="379" spans="2:11" s="4" customFormat="1" x14ac:dyDescent="0.25">
      <c r="B379" s="19">
        <v>59701</v>
      </c>
      <c r="C379" s="20" t="s">
        <v>563</v>
      </c>
      <c r="D379" s="110">
        <v>1696000</v>
      </c>
      <c r="E379" s="110">
        <v>-1696000</v>
      </c>
      <c r="F379" s="112">
        <v>9844854.2599999998</v>
      </c>
      <c r="G379" s="112">
        <v>11540854.26</v>
      </c>
      <c r="H379" s="110">
        <v>0</v>
      </c>
      <c r="I379" s="14">
        <f t="shared" si="17"/>
        <v>-1</v>
      </c>
      <c r="J379" s="136"/>
      <c r="K379" s="136"/>
    </row>
    <row r="380" spans="2:11" s="52" customFormat="1" ht="21.75" customHeight="1" x14ac:dyDescent="0.25">
      <c r="B380" s="42">
        <v>6000</v>
      </c>
      <c r="C380" s="43" t="s">
        <v>564</v>
      </c>
      <c r="D380" s="116">
        <v>9000000</v>
      </c>
      <c r="E380" s="116">
        <v>4491255.0900000036</v>
      </c>
      <c r="F380" s="116">
        <v>43528236.68</v>
      </c>
      <c r="G380" s="116">
        <v>44058364.289999999</v>
      </c>
      <c r="H380" s="116">
        <v>13491255.089999996</v>
      </c>
      <c r="I380" s="44">
        <f t="shared" si="17"/>
        <v>0.4990283433333329</v>
      </c>
      <c r="J380" s="137"/>
      <c r="K380" s="137"/>
    </row>
    <row r="381" spans="2:11" s="4" customFormat="1" x14ac:dyDescent="0.25">
      <c r="B381" s="24" t="s">
        <v>565</v>
      </c>
      <c r="C381" s="12" t="s">
        <v>566</v>
      </c>
      <c r="D381" s="112">
        <v>9000000</v>
      </c>
      <c r="E381" s="112">
        <v>4491255.0900000036</v>
      </c>
      <c r="F381" s="112">
        <v>43528236.68</v>
      </c>
      <c r="G381" s="112">
        <v>44058364.289999999</v>
      </c>
      <c r="H381" s="112">
        <v>13491255.089999996</v>
      </c>
      <c r="I381" s="14">
        <f t="shared" si="17"/>
        <v>0.4990283433333329</v>
      </c>
      <c r="J381" s="136"/>
      <c r="K381" s="136"/>
    </row>
    <row r="382" spans="2:11" s="18" customFormat="1" ht="24.75" customHeight="1" x14ac:dyDescent="0.25">
      <c r="B382" s="45" t="s">
        <v>567</v>
      </c>
      <c r="C382" s="16" t="s">
        <v>568</v>
      </c>
      <c r="D382" s="109">
        <v>9000000</v>
      </c>
      <c r="E382" s="109">
        <v>4491255.0900000036</v>
      </c>
      <c r="F382" s="109">
        <v>43528236.68</v>
      </c>
      <c r="G382" s="109">
        <v>44058364.289999999</v>
      </c>
      <c r="H382" s="109">
        <v>13491255.089999996</v>
      </c>
      <c r="I382" s="17">
        <f t="shared" si="17"/>
        <v>0.4990283433333329</v>
      </c>
      <c r="J382" s="127"/>
      <c r="K382" s="127"/>
    </row>
    <row r="383" spans="2:11" s="4" customFormat="1" ht="49.5" customHeight="1" x14ac:dyDescent="0.25">
      <c r="B383" s="19">
        <v>61401</v>
      </c>
      <c r="C383" s="36" t="s">
        <v>569</v>
      </c>
      <c r="D383" s="110">
        <v>9000000</v>
      </c>
      <c r="E383" s="110">
        <v>4491255.0900000036</v>
      </c>
      <c r="F383" s="112">
        <v>43528236.68</v>
      </c>
      <c r="G383" s="112">
        <v>44058364.289999999</v>
      </c>
      <c r="H383" s="110">
        <v>13491255.089999996</v>
      </c>
      <c r="I383" s="14">
        <f t="shared" si="17"/>
        <v>0.4990283433333329</v>
      </c>
      <c r="J383" s="133" t="s">
        <v>570</v>
      </c>
      <c r="K383" s="133"/>
    </row>
    <row r="384" spans="2:11" s="10" customFormat="1" ht="21.75" customHeight="1" x14ac:dyDescent="0.25">
      <c r="B384" s="42">
        <v>9000</v>
      </c>
      <c r="C384" s="43" t="s">
        <v>571</v>
      </c>
      <c r="D384" s="116">
        <v>23929233</v>
      </c>
      <c r="E384" s="116">
        <v>-23929233</v>
      </c>
      <c r="F384" s="116">
        <v>123210164.45</v>
      </c>
      <c r="G384" s="116">
        <v>129525281.17</v>
      </c>
      <c r="H384" s="116">
        <v>0</v>
      </c>
      <c r="I384" s="44">
        <f t="shared" si="17"/>
        <v>-1</v>
      </c>
      <c r="J384" s="134"/>
      <c r="K384" s="135"/>
    </row>
    <row r="385" spans="2:11" s="73" customFormat="1" hidden="1" x14ac:dyDescent="0.25">
      <c r="B385" s="69" t="s">
        <v>572</v>
      </c>
      <c r="C385" s="70" t="s">
        <v>573</v>
      </c>
      <c r="D385" s="121" t="e">
        <f t="shared" ref="D385:I386" si="18">D386</f>
        <v>#VALUE!</v>
      </c>
      <c r="E385" s="121" t="e">
        <f t="shared" si="18"/>
        <v>#REF!</v>
      </c>
      <c r="F385" s="121" t="e">
        <f t="shared" si="18"/>
        <v>#VALUE!</v>
      </c>
      <c r="G385" s="121" t="e">
        <f t="shared" si="18"/>
        <v>#VALUE!</v>
      </c>
      <c r="H385" s="121" t="e">
        <f t="shared" si="18"/>
        <v>#VALUE!</v>
      </c>
      <c r="I385" s="71" t="e">
        <f t="shared" si="18"/>
        <v>#VALUE!</v>
      </c>
      <c r="J385" s="71"/>
      <c r="K385" s="72"/>
    </row>
    <row r="386" spans="2:11" s="18" customFormat="1" ht="28.5" hidden="1" customHeight="1" x14ac:dyDescent="0.25">
      <c r="B386" s="47" t="s">
        <v>574</v>
      </c>
      <c r="C386" s="12" t="s">
        <v>575</v>
      </c>
      <c r="D386" s="112" t="e">
        <f t="shared" si="18"/>
        <v>#VALUE!</v>
      </c>
      <c r="E386" s="112" t="e">
        <f t="shared" si="18"/>
        <v>#REF!</v>
      </c>
      <c r="F386" s="112" t="e">
        <f t="shared" si="18"/>
        <v>#VALUE!</v>
      </c>
      <c r="G386" s="112" t="e">
        <f t="shared" si="18"/>
        <v>#VALUE!</v>
      </c>
      <c r="H386" s="112" t="e">
        <f t="shared" si="18"/>
        <v>#VALUE!</v>
      </c>
      <c r="I386" s="13" t="e">
        <f t="shared" si="18"/>
        <v>#VALUE!</v>
      </c>
      <c r="J386" s="13"/>
      <c r="K386" s="49"/>
    </row>
    <row r="387" spans="2:11" s="41" customFormat="1" hidden="1" x14ac:dyDescent="0.25">
      <c r="B387" s="74">
        <v>91101</v>
      </c>
      <c r="C387" s="75" t="s">
        <v>576</v>
      </c>
      <c r="D387" s="122" t="e">
        <f>SUMIFS([1]PA!R$7:R$3225,[1]PA!$C$7:$C$3225,$B387)</f>
        <v>#VALUE!</v>
      </c>
      <c r="E387" s="122" t="e">
        <f>+#REF!-#REF!+B387-C387</f>
        <v>#REF!</v>
      </c>
      <c r="F387" s="123" t="e">
        <f>SUMIFS('[1]CONC. DIC 2022'!F$8:F$195,'[1]CONC. DIC 2022'!$A$8:$A$195,$B387)</f>
        <v>#VALUE!</v>
      </c>
      <c r="G387" s="123" t="e">
        <f>SUMIFS('[1]CONC. DIC 2022'!G$8:G$195,'[1]CONC. DIC 2022'!$A$8:$A$195,$B387)</f>
        <v>#VALUE!</v>
      </c>
      <c r="H387" s="122" t="e">
        <f>+D387+#REF!-#REF!+F387-G387</f>
        <v>#VALUE!</v>
      </c>
      <c r="I387" s="76" t="e">
        <f>SUMIFS('[1]CONC. DIC 2022'!J$8:J$195,'[1]CONC. DIC 2022'!$A$8:$A$195,$B387)</f>
        <v>#VALUE!</v>
      </c>
      <c r="J387" s="76"/>
      <c r="K387" s="40"/>
    </row>
    <row r="388" spans="2:11" s="73" customFormat="1" hidden="1" x14ac:dyDescent="0.25">
      <c r="B388" s="69" t="s">
        <v>577</v>
      </c>
      <c r="C388" s="70" t="s">
        <v>578</v>
      </c>
      <c r="D388" s="121" t="e">
        <f t="shared" ref="D388:I389" si="19">SUM(D389)</f>
        <v>#VALUE!</v>
      </c>
      <c r="E388" s="121" t="e">
        <f t="shared" si="19"/>
        <v>#REF!</v>
      </c>
      <c r="F388" s="121" t="e">
        <f t="shared" si="19"/>
        <v>#VALUE!</v>
      </c>
      <c r="G388" s="121" t="e">
        <f t="shared" si="19"/>
        <v>#VALUE!</v>
      </c>
      <c r="H388" s="121" t="e">
        <f t="shared" si="19"/>
        <v>#VALUE!</v>
      </c>
      <c r="I388" s="71" t="e">
        <f t="shared" si="19"/>
        <v>#VALUE!</v>
      </c>
      <c r="J388" s="71"/>
      <c r="K388" s="72"/>
    </row>
    <row r="389" spans="2:11" s="18" customFormat="1" ht="28.5" hidden="1" customHeight="1" x14ac:dyDescent="0.25">
      <c r="B389" s="23" t="s">
        <v>579</v>
      </c>
      <c r="C389" s="12" t="s">
        <v>580</v>
      </c>
      <c r="D389" s="112" t="e">
        <f t="shared" si="19"/>
        <v>#VALUE!</v>
      </c>
      <c r="E389" s="112" t="e">
        <f t="shared" si="19"/>
        <v>#REF!</v>
      </c>
      <c r="F389" s="112" t="e">
        <f t="shared" si="19"/>
        <v>#VALUE!</v>
      </c>
      <c r="G389" s="112" t="e">
        <f t="shared" si="19"/>
        <v>#VALUE!</v>
      </c>
      <c r="H389" s="112" t="e">
        <f t="shared" si="19"/>
        <v>#VALUE!</v>
      </c>
      <c r="I389" s="13" t="e">
        <f t="shared" si="19"/>
        <v>#VALUE!</v>
      </c>
      <c r="J389" s="13"/>
      <c r="K389" s="49"/>
    </row>
    <row r="390" spans="2:11" s="41" customFormat="1" hidden="1" x14ac:dyDescent="0.25">
      <c r="B390" s="74">
        <v>92101</v>
      </c>
      <c r="C390" s="77" t="s">
        <v>581</v>
      </c>
      <c r="D390" s="122" t="e">
        <f>SUMIFS([1]PA!R$7:R$3225,[1]PA!$C$7:$C$3225,$B390)</f>
        <v>#VALUE!</v>
      </c>
      <c r="E390" s="122" t="e">
        <f>+#REF!-#REF!+B390-C390</f>
        <v>#REF!</v>
      </c>
      <c r="F390" s="123" t="e">
        <f>SUMIFS('[1]CONC. DIC 2022'!F$8:F$195,'[1]CONC. DIC 2022'!$A$8:$A$195,$B390)</f>
        <v>#VALUE!</v>
      </c>
      <c r="G390" s="123" t="e">
        <f>SUMIFS('[1]CONC. DIC 2022'!G$8:G$195,'[1]CONC. DIC 2022'!$A$8:$A$195,$B390)</f>
        <v>#VALUE!</v>
      </c>
      <c r="H390" s="122" t="e">
        <f>+D390+#REF!-#REF!+F390-G390</f>
        <v>#VALUE!</v>
      </c>
      <c r="I390" s="76" t="e">
        <f>SUMIFS('[1]CONC. DIC 2022'!J$8:J$195,'[1]CONC. DIC 2022'!$A$8:$A$195,$B390)</f>
        <v>#VALUE!</v>
      </c>
      <c r="J390" s="76"/>
      <c r="K390" s="40"/>
    </row>
    <row r="391" spans="2:11" s="4" customFormat="1" x14ac:dyDescent="0.25">
      <c r="B391" s="24" t="s">
        <v>582</v>
      </c>
      <c r="C391" s="12" t="s">
        <v>583</v>
      </c>
      <c r="D391" s="112">
        <v>260000</v>
      </c>
      <c r="E391" s="112">
        <v>-260000</v>
      </c>
      <c r="F391" s="112">
        <v>2340000</v>
      </c>
      <c r="G391" s="112">
        <v>2600000</v>
      </c>
      <c r="H391" s="112">
        <v>0</v>
      </c>
      <c r="I391" s="14">
        <f t="shared" ref="I391:I398" si="20">+H391/D391-1</f>
        <v>-1</v>
      </c>
      <c r="J391" s="136"/>
      <c r="K391" s="136"/>
    </row>
    <row r="392" spans="2:11" s="18" customFormat="1" x14ac:dyDescent="0.25">
      <c r="B392" s="45" t="s">
        <v>584</v>
      </c>
      <c r="C392" s="16" t="s">
        <v>585</v>
      </c>
      <c r="D392" s="109">
        <v>260000</v>
      </c>
      <c r="E392" s="109">
        <v>-260000</v>
      </c>
      <c r="F392" s="109">
        <v>2340000</v>
      </c>
      <c r="G392" s="109">
        <v>2600000</v>
      </c>
      <c r="H392" s="109">
        <v>0</v>
      </c>
      <c r="I392" s="17">
        <f t="shared" si="20"/>
        <v>-1</v>
      </c>
      <c r="J392" s="127"/>
      <c r="K392" s="127"/>
    </row>
    <row r="393" spans="2:11" s="4" customFormat="1" x14ac:dyDescent="0.25">
      <c r="B393" s="19">
        <v>94101</v>
      </c>
      <c r="C393" s="31" t="s">
        <v>585</v>
      </c>
      <c r="D393" s="110">
        <v>260000</v>
      </c>
      <c r="E393" s="110">
        <v>-260000</v>
      </c>
      <c r="F393" s="112">
        <v>2340000</v>
      </c>
      <c r="G393" s="112">
        <v>2600000</v>
      </c>
      <c r="H393" s="110">
        <v>0</v>
      </c>
      <c r="I393" s="14">
        <f t="shared" si="20"/>
        <v>-1</v>
      </c>
      <c r="J393" s="136"/>
      <c r="K393" s="136"/>
    </row>
    <row r="394" spans="2:11" s="4" customFormat="1" x14ac:dyDescent="0.25">
      <c r="B394" s="24" t="s">
        <v>586</v>
      </c>
      <c r="C394" s="12" t="s">
        <v>587</v>
      </c>
      <c r="D394" s="112">
        <v>23669233</v>
      </c>
      <c r="E394" s="112">
        <v>-23669233</v>
      </c>
      <c r="F394" s="112">
        <v>120870164.45</v>
      </c>
      <c r="G394" s="112">
        <v>126925281.17</v>
      </c>
      <c r="H394" s="112">
        <v>0</v>
      </c>
      <c r="I394" s="14">
        <f t="shared" si="20"/>
        <v>-1</v>
      </c>
      <c r="J394" s="136"/>
      <c r="K394" s="136"/>
    </row>
    <row r="395" spans="2:11" s="18" customFormat="1" x14ac:dyDescent="0.25">
      <c r="B395" s="15" t="s">
        <v>588</v>
      </c>
      <c r="C395" s="16" t="s">
        <v>589</v>
      </c>
      <c r="D395" s="109">
        <v>23669233</v>
      </c>
      <c r="E395" s="109">
        <v>-23669233</v>
      </c>
      <c r="F395" s="109">
        <v>120870164.45</v>
      </c>
      <c r="G395" s="109">
        <v>126925281.17</v>
      </c>
      <c r="H395" s="109">
        <v>0</v>
      </c>
      <c r="I395" s="17">
        <f t="shared" si="20"/>
        <v>-1</v>
      </c>
      <c r="J395" s="127"/>
      <c r="K395" s="127"/>
    </row>
    <row r="396" spans="2:11" s="4" customFormat="1" hidden="1" x14ac:dyDescent="0.25">
      <c r="B396" s="19">
        <v>99102</v>
      </c>
      <c r="C396" s="36" t="s">
        <v>590</v>
      </c>
      <c r="D396" s="110">
        <v>0</v>
      </c>
      <c r="E396" s="110">
        <v>0</v>
      </c>
      <c r="F396" s="112">
        <v>0</v>
      </c>
      <c r="G396" s="112">
        <v>0</v>
      </c>
      <c r="H396" s="110">
        <v>0</v>
      </c>
      <c r="I396" s="14" t="e">
        <f t="shared" si="20"/>
        <v>#DIV/0!</v>
      </c>
      <c r="J396" s="21"/>
      <c r="K396" s="33"/>
    </row>
    <row r="397" spans="2:11" s="4" customFormat="1" ht="15.75" thickBot="1" x14ac:dyDescent="0.3">
      <c r="B397" s="78">
        <v>99110</v>
      </c>
      <c r="C397" s="79" t="s">
        <v>591</v>
      </c>
      <c r="D397" s="124">
        <v>23669233</v>
      </c>
      <c r="E397" s="124">
        <v>-23669233</v>
      </c>
      <c r="F397" s="125">
        <v>120870164.45</v>
      </c>
      <c r="G397" s="125">
        <v>126925281.17</v>
      </c>
      <c r="H397" s="124">
        <v>0</v>
      </c>
      <c r="I397" s="80">
        <f t="shared" si="20"/>
        <v>-1</v>
      </c>
      <c r="J397" s="128"/>
      <c r="K397" s="128"/>
    </row>
    <row r="398" spans="2:11" s="82" customFormat="1" ht="27" customHeight="1" thickBot="1" x14ac:dyDescent="0.3">
      <c r="B398" s="129" t="s">
        <v>592</v>
      </c>
      <c r="C398" s="130"/>
      <c r="D398" s="126">
        <f>SUM(D9,D63,D158,D322,D331,D380,D384)</f>
        <v>946769310.66000009</v>
      </c>
      <c r="E398" s="126">
        <f>SUM(E9,E63,E158,E322,E331,E380,E384)</f>
        <v>-68378241.420000002</v>
      </c>
      <c r="F398" s="126">
        <f>SUM(F9,F63,F158,F322,F331,F380,F384)</f>
        <v>1390370011.7</v>
      </c>
      <c r="G398" s="126">
        <f>SUM(G9,G63,G158,G322,G331,G380,G384)</f>
        <v>1390370011.7</v>
      </c>
      <c r="H398" s="126">
        <f>SUM(H9,H63,H158,H322,H331,H380,H384)</f>
        <v>878391069.24000001</v>
      </c>
      <c r="I398" s="81">
        <f t="shared" si="20"/>
        <v>-7.2222705837743151E-2</v>
      </c>
      <c r="J398" s="131"/>
      <c r="K398" s="132"/>
    </row>
    <row r="399" spans="2:11" hidden="1" x14ac:dyDescent="0.25">
      <c r="B399" s="83"/>
      <c r="D399" s="84">
        <v>937494366.98999941</v>
      </c>
      <c r="E399" s="84"/>
      <c r="F399" s="84">
        <v>413869702.04999995</v>
      </c>
      <c r="G399" s="84">
        <v>544313233.71000004</v>
      </c>
      <c r="H399" s="84" t="e">
        <f>+D398+#REF!+F398-G398</f>
        <v>#REF!</v>
      </c>
      <c r="I399" s="84">
        <v>284448298.88000005</v>
      </c>
      <c r="J399" s="85">
        <v>167569126.44</v>
      </c>
    </row>
    <row r="400" spans="2:11" hidden="1" x14ac:dyDescent="0.25">
      <c r="B400" s="86"/>
      <c r="C400" s="87" t="s">
        <v>593</v>
      </c>
      <c r="D400" s="88" t="e">
        <f>SUM(D12:D18,D21,D23:D25,D27,D29,D32:D34,D36,D39,D41:D47,D51:D55,D58,D61,D66:D67,D69,D71:D72,D74,D76,D80,D83,D86,D89,D91,D93,D95,D97,D99,D107,D110,D112,D114,D116,D118,D120:D127,D130:D131,D135,D137,D139,D142,D144,D146,D148,D150,D152:D153,D155,D157,D161,D166,D168,D172,D175,D182:D184,D190,D193:D195,D198,D203,D205,D210,D213:D215,D218,D220,D222,D227,D230,D233:D234,D236,D238,D242:D252,D262,D265,D270,D273,D275:D278,D283:D285,D289,D295,D297:D302,D305,D307:D308,D311,D314:D317,D320:D321,D325,D334:D335,D337,D339,D347,D357,D359,D361,D363,D365,D377,D379,D383,D387,D390,D393,D396:D397)</f>
        <v>#VALUE!</v>
      </c>
      <c r="E400" s="88"/>
      <c r="F400" s="88" t="e">
        <f>SUM(F12:F18,F21,F23:F25,F27,F29,F32:F34,F36,F39,F41:F47,F51:F55,F58,F61,F66:F67,F69,F71:F72,F74,F76,F80,F83,F86,F89,F91,F93,F95,F97,F99,F107,F110,F112,F114,F116,F118,F120:F127,F130:F131,F135,F137,F139,F142,F144,F146,F148,F150,F152:F153,F155,F157,F161,F166,F168,F172,F175,F182:F184,F190,F193:F195,F198,F203,F205,F210,F213:F215,F218,F220,F222,F227,F230,F233:F234,F236,F238,F242:F252,F262,F265,F270,F273,F275:F278,F283:F285,F289,F295,F297:F302,F305,F307:F308,F311,F314:F317,F320:F321,F325,F334:F335,F337,F339,F347,F357,F359,F361,F363,F365,F377,F379,F383,F387,F390,F393,F396:F397)</f>
        <v>#VALUE!</v>
      </c>
      <c r="G400" s="88" t="e">
        <f>SUM(G12:G18,G21,G23:G25,G27,G29,G32:G34,G36,G39,G41:G47,G51:G55,G58,G61,G66:G67,G69,G71:G72,G74,G76,G80,G83,G86,G89,G91,G93,G95,G97,G99,G107,G110,G112,G114,G116,G118,G120:G127,G130:G131,G135,G137,G139,G142,G144,G146,G148,G150,G152:G153,G155,G157,G161,G166,G168,G172,G175,G182:G184,G190,G193:G195,G198,G203,G205,G210,G213:G215,G218,G220,G222,G227,G230,G233:G234,G236,G238,G242:G252,G262,G265,G270,G273,G275:G278,G283:G285,G289,G295,G297:G302,G305,G307:G308,G311,G314:G317,G320:G321,G325,G334:G335,G337,G339,G347,G357,G359,G361,G363,G365,G377,G379,G383,G387,G390,G393,G396:G397)</f>
        <v>#VALUE!</v>
      </c>
      <c r="H400" s="88" t="e">
        <f>SUM(H12:H18,H21,H23:H25,H27,H29,H32:H34,H36,H39,H41:H47,H51:H55,H58,H61,H66:H67,H69,H71:H72,H74,H76,H80,H83,H86,H89,H91,H93,H95,H97,H99,H107,H110,H112,H114,H116,H118,H120:H127,H130:H131,H135,H137,H139,H142,H144,H146,H148,H150,H152:H153,H155,H157,H161,H166,H168,H172,H175,H182:H184,H190,H193:H195,H198,H203,H205,H210,H213:H215,H218,H220,H222,H227,H230,H233:H234,H236,H238,H242:H252,H262,H265,H270,H273,H275:H278,H283:H285,H289,H295,H297:H302,H305,H307:H308,H311,H314:H317,H320:H321,H325,H334:H335,H337,H339,H347,H357,H359,H361,H363,H365,H377,H379,H383,H387,H390,H393,H396:H397)</f>
        <v>#VALUE!</v>
      </c>
      <c r="I400" s="88" t="e">
        <f>SUM(I12:I18,I21,I23:I25,I27,I29,I32:I34,I36,I39,I41:I47,I51:I55,I58,I61,I66:I67,I69,I71:I72,I74,I76,I80,I83,I86,I89,I91,I93,I95,I97,I99,I107,I110,I112,I114,I116,I118,I120:I127,I130:I131,I135,I137,I139,I142,I144,I146,I148,I150,I152:I153,I155,I157,I161,I166,I168,I172,I175,I182:I184,I190,I193:I195,I198,I203,I205,I210,I213:I215,I218,I220,I222,I227,I230,I233:I234,I236,I238,I242:I252,I262,I265,I270,I273,I275:I278,I283:I285,I289,I295,I297:I302,I305,I307:I308,I311,I314:I317,I320:I321,I325,I334:I335,I337,I339,I347,I357,I359,I361,I363,I365,I377,I379,I383,I387,I390,I393,I396:I397)</f>
        <v>#DIV/0!</v>
      </c>
      <c r="J400" s="88">
        <f>SUM(J12:J18,J21,J23:J25,J27,J29,J32:J34,J36,J39,J41:J47,J51:J55,J58,J61,J66:J67,J69,J71:J72,J74,J76,J80,J83,J86,J89,J91,J93,J95,J97,J99,J107,J110,J112,J114,J116,J118,J120:J127,J130:J131,J135,J137,J139,J142,J144,J146,J148,J150,J152:J153,J155,J157,J161,J166,J168,J172,J175,J182:J184,J190,J193:J195,J198,J203,J205,J210,J213:J215,J218,J220,J222,J227,J230,J233:J234,J236,J238,J242:J252,J262,J265,J270,J273,J275:J278,J283:J285,J289,J295,J297:J302,J305,J307:J308,J311,J314:J317,J320:J321,J325,J334:J335,J337,J339,J347,J357,J359,J361,J363,J365,J377,J379,J383,J387,J390,J393,J396:J397)</f>
        <v>0</v>
      </c>
    </row>
    <row r="401" spans="2:10" hidden="1" x14ac:dyDescent="0.25">
      <c r="B401" s="86"/>
      <c r="F401" s="89"/>
      <c r="G401" s="89"/>
      <c r="J401" s="90"/>
    </row>
    <row r="402" spans="2:10" hidden="1" x14ac:dyDescent="0.25">
      <c r="B402" s="86"/>
      <c r="C402" s="91" t="s">
        <v>594</v>
      </c>
      <c r="D402" s="88" t="e">
        <f>+D398-D400</f>
        <v>#VALUE!</v>
      </c>
      <c r="E402" s="88"/>
      <c r="F402" s="88" t="e">
        <f>+F398-F400</f>
        <v>#VALUE!</v>
      </c>
      <c r="G402" s="88" t="e">
        <f>+G398-G400</f>
        <v>#VALUE!</v>
      </c>
      <c r="H402" s="88" t="e">
        <f>+H398-H400</f>
        <v>#VALUE!</v>
      </c>
      <c r="I402" s="88" t="e">
        <f>+I398-I400</f>
        <v>#DIV/0!</v>
      </c>
      <c r="J402" s="88">
        <f>+J398-J400</f>
        <v>0</v>
      </c>
    </row>
    <row r="403" spans="2:10" s="4" customFormat="1" hidden="1" x14ac:dyDescent="0.25">
      <c r="D403" s="92"/>
      <c r="E403" s="92"/>
      <c r="F403" s="92"/>
      <c r="G403" s="92"/>
      <c r="H403" s="92"/>
      <c r="I403" s="92"/>
      <c r="J403" s="92"/>
    </row>
    <row r="404" spans="2:10" ht="6" customHeight="1" x14ac:dyDescent="0.25">
      <c r="D404" s="53"/>
      <c r="E404" s="4"/>
      <c r="F404" s="93"/>
      <c r="G404" s="93"/>
      <c r="H404" s="93"/>
      <c r="I404" s="53"/>
      <c r="J404" s="53"/>
    </row>
    <row r="405" spans="2:10" s="4" customFormat="1" hidden="1" x14ac:dyDescent="0.25">
      <c r="B405" s="94"/>
      <c r="C405" s="94"/>
      <c r="D405" s="95">
        <v>946769310.66000009</v>
      </c>
      <c r="E405" s="94"/>
      <c r="F405" s="96">
        <v>104694926.63999999</v>
      </c>
      <c r="G405" s="94">
        <v>161660975.98999998</v>
      </c>
      <c r="H405" s="97" t="e">
        <f>+D398+#REF!-#REF!+F398-G398</f>
        <v>#REF!</v>
      </c>
      <c r="I405" s="94">
        <v>192200899.42000002</v>
      </c>
      <c r="J405" s="98">
        <v>134656034.13999999</v>
      </c>
    </row>
    <row r="406" spans="2:10" s="4" customFormat="1" hidden="1" x14ac:dyDescent="0.25">
      <c r="B406" s="94"/>
      <c r="C406" s="94"/>
      <c r="D406" s="96">
        <f>+D398-D405</f>
        <v>0</v>
      </c>
      <c r="E406" s="96"/>
      <c r="F406" s="96">
        <f>+F398-F405</f>
        <v>1285675085.0599999</v>
      </c>
      <c r="G406" s="96">
        <f>+G398-G405</f>
        <v>1228709035.71</v>
      </c>
      <c r="H406" s="96" t="e">
        <f>+H398-H405</f>
        <v>#REF!</v>
      </c>
      <c r="I406" s="96">
        <f>+I398-I405</f>
        <v>-192200899.49222273</v>
      </c>
      <c r="J406" s="96">
        <f>+J398-J405</f>
        <v>-134656034.13999999</v>
      </c>
    </row>
    <row r="407" spans="2:10" s="4" customFormat="1" hidden="1" x14ac:dyDescent="0.25">
      <c r="B407" s="94"/>
      <c r="C407" s="94"/>
      <c r="D407" s="95">
        <v>946769310.66000009</v>
      </c>
      <c r="E407" s="95"/>
      <c r="F407" s="99">
        <v>895327043.13</v>
      </c>
      <c r="G407" s="95">
        <v>1018409580.6100001</v>
      </c>
      <c r="H407" s="98" t="e">
        <f>+D407+#REF!+F407-G407</f>
        <v>#REF!</v>
      </c>
      <c r="I407" s="95">
        <v>706294944.42000008</v>
      </c>
      <c r="J407" s="98">
        <v>572278881.52999997</v>
      </c>
    </row>
    <row r="408" spans="2:10" s="4" customFormat="1" hidden="1" x14ac:dyDescent="0.25">
      <c r="B408" s="94"/>
      <c r="C408" s="94"/>
      <c r="D408" s="95">
        <f>+D398-D407</f>
        <v>0</v>
      </c>
      <c r="E408" s="95"/>
      <c r="F408" s="95">
        <f>+F398-F407</f>
        <v>495042968.57000005</v>
      </c>
      <c r="G408" s="95">
        <f>+G398-G407</f>
        <v>371960431.08999991</v>
      </c>
      <c r="H408" s="95" t="e">
        <f>+H398-H407</f>
        <v>#REF!</v>
      </c>
      <c r="I408" s="95">
        <f>+I398-I407</f>
        <v>-706294944.49222279</v>
      </c>
      <c r="J408" s="95">
        <f>+J398-J407</f>
        <v>-572278881.52999997</v>
      </c>
    </row>
    <row r="409" spans="2:10" s="4" customFormat="1" hidden="1" x14ac:dyDescent="0.25">
      <c r="B409" s="94"/>
      <c r="C409" s="94"/>
      <c r="D409" s="53">
        <f>SUM(D12,D13,D14,D15,D18,D21,D23,D24,D25,D27,D29,D32,D33,D34,D36,D224,D361,D39,D41,D42,D43,D44,D45,D46,D47,D51,D52,D53,D54,D55,D58,D61,D66,D67,D69,D71,D72,D74,D76,D80,D83,D86,D89,D91,D93,D95,D97,D99,D107,D110,D112,D114,D116,D118,D120,D121,D122,D123,D124,D125,D126,D127,D130,D131,D135,D137,D139,D142,D144,D146,D148,D150,D152,D153,D155,D157,D161,D164,D166,D168,D170,D172,D175,D182,D183,D184,D188,D190,D193,D195,D197,D198,D201,D203,D205,D209,D210,D213,D218,D222,D227,D229,D232,D233,D234,D236,D238,D242,D243,D244,D246,D247,D250,D251,D252,D255,D257,D259,D262,D265,D270,D273,D275,D276,D277,D278,D279,D283,D284,D285,D287,D289,D295,D297,D298,D299,D301,D302,D305,D307,D308,D309,D311,D312,D314,D315,D316,D317,D319,D320,D321,D325,D334,D337,D339,D342,D344,D347,D350,D352,D357,D359,D363,D365,D377,D379,D383,D393,D397)</f>
        <v>946769310.65999997</v>
      </c>
      <c r="E409" s="53"/>
      <c r="F409" s="53">
        <f>SUM(F12,F13,F14,F15,F18,F21,F23,F24,F25,F27,F29,F32,F33,F34,F36,F224,F361,F39,F41,F42,F43,F44,F45,F46,F47,F51,F52,F53,F54,F55,F58,F61,F66,F67,F69,F71,F72,F74,F76,F80,F83,F86,F89,F91,F93,F95,F97,F99,F107,F110,F112,F114,F116,F118,F120,F121,F122,F123,F124,F125,F126,F127,F130,F131,F135,F137,F139,F142,F144,F146,F148,F150,F152,F153,F155,F157,F161,F164,F166,F168,F170,F172,F175,F182,F183,F184,F188,F190,F193,F195,F197,F198,F201,F203,F205,F209,F210,F213,F218,F222,F227,F229,F232,F233,F234,F236,F238,F242,F243,F244,F246,F247,F250,F251,F252,F255,F257,F259,F262,F265,F270,F273,F275,F276,F277,F278,F279,F283,F284,F285,F287,F289,F295,F297,F298,F299,F301,F302,F305,F307,F308,F309,F311,F312,F314,F315,F316,F317,F319,F320,F321,F325,F334,F337,F339,F342,F344,F347,F350,F352,F357,F359,F363,F365,F377,F379,F383,F393,F397)</f>
        <v>1390321195.8399999</v>
      </c>
      <c r="G409" s="53">
        <f>SUM(G12,G13,G14,G15,G18,G21,G23,G24,G25,G27,G29,G32,G33,G34,G36,G224,G361,G39,G41,G42,G43,G44,G45,G46,G47,G51,G52,G53,G54,G55,G58,G61,G66,G67,G69,G71,G72,G74,G76,G80,G83,G86,G89,G91,G93,G95,G97,G99,G107,G110,G112,G114,G116,G118,G120,G121,G122,G123,G124,G125,G126,G127,G130,G131,G135,G137,G139,G142,G144,G146,G148,G150,G152,G153,G155,G157,G161,G164,G166,G168,G170,G172,G175,G182,G183,G184,G188,G190,G193,G195,G197,G198,G201,G203,G205,G209,G210,G213,G218,G222,G227,G229,G232,G233,G234,G236,G238,G242,G243,G244,G246,G247,G250,G251,G252,G255,G257,G259,G262,G265,G270,G273,G275,G276,G277,G278,G279,G283,G284,G285,G287,G289,G295,G297,G298,G299,G301,G302,G305,G307,G308,G309,G311,G312,G314,G315,G316,G317,G319,G320,G321,G325,G334,G337,G339,G342,G344,G347,G350,G352,G357,G359,G363,G365,G377,G379,G383,G393,G397)</f>
        <v>1390370011.7000003</v>
      </c>
      <c r="H409" s="53">
        <f>SUM(H12,H13,H14,H15,H18,H21,H23,H24,H25,H27,H29,H32,H33,H34,H36,H224,H361,H39,H41,H42,H43,H44,H45,H46,H47,H51,H52,H53,H54,H55,H58,H61,H66,H67,H69,H71,H72,H74,H76,H80,H83,H86,H89,H91,H93,H95,H97,H99,H107,H110,H112,H114,H116,H118,H120,H121,H122,H123,H124,H125,H126,H127,H130,H131,H135,H137,H139,H142,H144,H146,H148,H150,H152,H153,H155,H157,H161,H164,H166,H168,H170,H172,H175,H182,H183,H184,H188,H190,H193,H195,H197,H198,H201,H203,H205,H209,H210,H213,H218,H222,H227,H229,H232,H233,H234,H236,H238,H242,H243,H244,H246,H247,H250,H251,H252,H255,H257,H259,H262,H265,H270,H273,H275,H276,H277,H278,H279,H283,H284,H285,H287,H289,H295,H297,H298,H299,H301,H302,H305,H307,H308,H309,H311,H312,H314,H315,H316,H317,H319,H320,H321,H325,H334,H337,H339,H342,H344,H347,H350,H352,H357,H359,H363,H365,H377,H379,H383,H393,H397)</f>
        <v>878342253.37999988</v>
      </c>
      <c r="I409" s="53">
        <f>SUM(I12,I13,I14,I15,I18,I21,I23,I24,I25,I27,I29,I32,I33,I34,I36,I224,I361,I39,I41,I42,I43,I44,I45,I46,I47,I51,I52,I53,I54,I55,I58,I61,I66,I67,I69,I71,I72,I74,I76,I80,I83,I86,I89,I91,I93,I95,I97,I99,I107,I110,I112,I114,I116,I118,I120,I121,I122,I123,I124,I125,I126,I127,I130,I131,I135,I137,I139,I142,I144,I146,I148,I150,I152,I153,I155,I157,I161,I164,I166,I168,I170,I172,I175,I182,I183,I184,I188,I190,I193,I195,I197,I198,I201,I203,I205,I209,I210,I213,I218,I222,I227,I229,I232,I233,I234,I236,I238,I242,I243,I244,I246,I247,I250,I251,I252,I255,I257,I259,I262,I265,I270,I273,I275,I276,I277,I278,I279,I283,I284,I285,I287,I289,I295,I297,I298,I299,I301,I302,I305,I307,I308,I309,I311,I312,I314,I315,I316,I317,I319,I320,I321,I325,I334,I337,I339,I342,I344,I347,I350,I352,I357,I359,I363,I365,I377,I379,I383,I393,I397)</f>
        <v>-14.195936801644525</v>
      </c>
      <c r="J409" s="53"/>
    </row>
    <row r="410" spans="2:10" s="4" customFormat="1" hidden="1" x14ac:dyDescent="0.25">
      <c r="B410" s="94"/>
      <c r="C410" s="94"/>
      <c r="D410" s="95">
        <f>+D407-D409</f>
        <v>0</v>
      </c>
      <c r="E410" s="95"/>
      <c r="F410" s="95">
        <f>+F407-F409</f>
        <v>-494994152.70999992</v>
      </c>
      <c r="G410" s="95">
        <f>+G407-G409</f>
        <v>-371960431.09000015</v>
      </c>
      <c r="H410" s="95" t="e">
        <f>+H407-H409</f>
        <v>#REF!</v>
      </c>
      <c r="I410" s="95">
        <f>+I407-I409</f>
        <v>706294958.61593688</v>
      </c>
      <c r="J410" s="95">
        <f>+J407-J409</f>
        <v>572278881.52999997</v>
      </c>
    </row>
    <row r="411" spans="2:10" s="104" customFormat="1" x14ac:dyDescent="0.25">
      <c r="B411" s="100"/>
      <c r="C411" s="101"/>
      <c r="D411" s="102"/>
      <c r="E411" s="102"/>
      <c r="F411" s="102"/>
      <c r="G411" s="103"/>
      <c r="H411" s="102"/>
      <c r="I411" s="102"/>
      <c r="J411" s="102"/>
    </row>
    <row r="412" spans="2:10" s="104" customFormat="1" x14ac:dyDescent="0.25">
      <c r="B412" s="100"/>
      <c r="C412" s="101"/>
      <c r="D412" s="102"/>
      <c r="E412" s="102"/>
      <c r="F412" s="102"/>
      <c r="G412" s="102"/>
      <c r="H412" s="102"/>
      <c r="I412" s="102"/>
      <c r="J412" s="102"/>
    </row>
    <row r="413" spans="2:10" s="104" customFormat="1" x14ac:dyDescent="0.25">
      <c r="B413" s="100"/>
      <c r="C413" s="105"/>
      <c r="D413" s="102"/>
      <c r="E413" s="102"/>
      <c r="F413" s="102"/>
      <c r="G413" s="102"/>
      <c r="H413" s="102"/>
      <c r="I413" s="102"/>
      <c r="J413" s="102"/>
    </row>
    <row r="414" spans="2:10" s="4" customFormat="1" x14ac:dyDescent="0.25">
      <c r="B414" s="94"/>
      <c r="C414" s="94"/>
      <c r="D414" s="95"/>
      <c r="E414" s="95"/>
      <c r="F414" s="95"/>
      <c r="G414" s="95"/>
      <c r="H414" s="95"/>
      <c r="I414" s="95"/>
      <c r="J414" s="95"/>
    </row>
    <row r="415" spans="2:10" s="4" customFormat="1" x14ac:dyDescent="0.25">
      <c r="B415" s="94"/>
      <c r="C415" s="106"/>
      <c r="D415" s="95"/>
      <c r="E415" s="95"/>
      <c r="F415" s="95"/>
      <c r="G415" s="95"/>
      <c r="H415" s="95"/>
      <c r="I415" s="95"/>
      <c r="J415" s="95"/>
    </row>
    <row r="416" spans="2:10" s="4" customFormat="1" x14ac:dyDescent="0.25">
      <c r="C416" s="53">
        <f>+C415-C413</f>
        <v>0</v>
      </c>
      <c r="D416" s="93"/>
      <c r="E416" s="53"/>
      <c r="F416" s="53"/>
      <c r="G416" s="53"/>
      <c r="H416" s="53"/>
      <c r="I416" s="93"/>
      <c r="J416" s="93"/>
    </row>
    <row r="417" spans="4:10" s="4" customFormat="1" hidden="1" x14ac:dyDescent="0.25">
      <c r="D417" s="107">
        <f>SUM(D12,D13,D14,D15,D18,D21,D23,D24,D25,D27,D29,D32,D33,D34,D36,D39,D41,D42,D43,D44,D45,D46,D47,D51,D52,D53,D54,D55,D58,D61,D66,D67,D69,D71,D72,D74,D76,D80,D83,D86,D89,D91,D93,D95,D97,D99,D107,D110,D112,D114,D116,D118,D120,D121,D122,D123,D124,D125,D126,D127,D130,D131,D135,D137,D139,D142,D144,D146,D148,D150,D152,D153,D155,D157,D161,D164,D166,D168,D170,D172,D175,D182,D183,D184,D193,D195,D197,D198,D201,D203,D205,D210,D213,D218,D222,D227,D229,D233,D234,D236,D238,D242,D243,D244,D246,D247,D250,D251,D252,D255,D257,D262,D265,D270,D273,D275,D276,D277,D283,D278,D284,D285,D289,D295,D297,D298,D299,D301,D302,D305,D307,D308,D311,D312,D314,D315,D316,D317,D319,D320,D321,D325,D334,D337,D339,D344,D347,D350,D357,D359,D363,D365,D377,D379,D383,D393,D397)</f>
        <v>946769310.65999997</v>
      </c>
      <c r="E417" s="107"/>
      <c r="F417" s="107">
        <f>SUM(F12,F13,F14,F15,F18,F21,F23,F24,F25,F27,F29,F32,F33,F34,F36,F39,F41,F42,F43,F44,F45,F46,F47,F51,F52,F53,F54,F55,F58,F61,F66,F67,F69,F71,F72,F74,F76,F80,F83,F86,F89,F91,F93,F95,F97,F99,F107,F110,F112,F114,F116,F118,F120,F121,F122,F123,F124,F125,F126,F127,F130,F131,F135,F137,F139,F142,F144,F146,F148,F150,F152,F153,F155,F157,F161,F164,F166,F168,F170,F172,F175,F182,F183,F184,F193,F195,F197,F198,F201,F203,F205,F210,F213,F218,F222,F227,F229,F233,F234,F236,F238,F242,F243,F244,F246,F247,F250,F251,F252,F255,F257,F262,F265,F270,F273,F275,F276,F277,F283,F278,F284,F285,F289,F295,F297,F298,F299,F301,F302,F305,F307,F308,F311,F312,F314,F315,F316,F317,F319,F320,F321,F325,F334,F337,F339,F344,F347,F350,F357,F359,F363,F365,F377,F379,F383,F393,F397)</f>
        <v>1389001526.8899996</v>
      </c>
      <c r="G417" s="107">
        <f>SUM(G12,G13,G14,G15,G18,G21,G23,G24,G25,G27,G29,G32,G33,G34,G36,G39,G41,G42,G43,G44,G45,G46,G47,G51,G52,G53,G54,G55,G58,G61,G66,G67,G69,G71,G72,G74,G76,G80,G83,G86,G89,G91,G93,G95,G97,G99,G107,G110,G112,G114,G116,G118,G120,G121,G122,G123,G124,G125,G126,G127,G130,G131,G135,G137,G139,G142,G144,G146,G148,G150,G152,G153,G155,G157,G161,G164,G166,G168,G170,G172,G175,G182,G183,G184,G193,G195,G197,G198,G201,G203,G205,G210,G213,G218,G222,G227,G229,G233,G234,G236,G238,G242,G243,G244,G246,G247,G250,G251,G252,G255,G257,G262,G265,G270,G273,G275,G276,G277,G283,G278,G284,G285,G289,G295,G297,G298,G299,G301,G302,G305,G307,G308,G311,G312,G314,G315,G316,G317,G319,G320,G321,G325,G334,G337,G339,G344,G347,G350,G357,G359,G363,G365,G377,G379,G383,G393,G397)</f>
        <v>1389865776.2400002</v>
      </c>
      <c r="H417" s="107">
        <f>SUM(H12,H13,H14,H15,H18,H21,H23,H24,H25,H27,H29,H32,H33,H34,H36,H39,H41,H42,H43,H44,H45,H46,H47,H51,H52,H53,H54,H55,H58,H61,H66,H67,H69,H71,H72,H74,H76,H80,H83,H86,H89,H91,H93,H95,H97,H99,H107,H110,H112,H114,H116,H118,H120,H121,H122,H123,H124,H125,H126,H127,H130,H131,H135,H137,H139,H142,H144,H146,H148,H150,H152,H153,H155,H157,H161,H164,H166,H168,H170,H172,H175,H182,H183,H184,H193,H195,H197,H198,H201,H203,H205,H210,H213,H218,H222,H227,H229,H233,H234,H236,H238,H242,H243,H244,H246,H247,H250,H251,H252,H255,H257,H262,H265,H270,H273,H275,H276,H277,H283,H278,H284,H285,H289,H295,H297,H298,H299,H301,H302,H305,H307,H308,H311,H312,H314,H315,H316,H317,H319,H320,H321,H325,H334,H337,H339,H344,H347,H350,H357,H359,H363,H365,H377,H379,H383,H393,H397)</f>
        <v>877526819.88999987</v>
      </c>
      <c r="I417" s="107">
        <f>SUM(I12,I13,I14,I15,I18,I21,I23,I24,I25,I27,I29,I32,I33,I34,I36,I39,I41,I42,I43,I44,I45,I46,I47,I51,I52,I53,I54,I55,I58,I61,I66,I67,I69,I71,I72,I74,I76,I80,I83,I86,I89,I91,I93,I95,I97,I99,I107,I110,I112,I114,I116,I118,I120,I121,I122,I123,I124,I125,I126,I127,I130,I131,I135,I137,I139,I142,I144,I146,I148,I150,I152,I153,I155,I157,I161,I164,I166,I168,I170,I172,I175,I182,I183,I184,I193,I195,I197,I198,I201,I203,I205,I210,I213,I218,I222,I227,I229,I233,I234,I236,I238,I242,I243,I244,I246,I247,I250,I251,I252,I255,I257,I262,I265,I270,I273,I275,I276,I277,I283,I278,I284,I285,I289,I295,I297,I298,I299,I301,I302,I305,I307,I308,I311,I312,I314,I315,I316,I317,I319,I320,I321,I325,I334,I337,I339,I344,I347,I350,I357,I359,I363,I365,I377,I379,I383,I393,I397)</f>
        <v>-26.195936801644514</v>
      </c>
      <c r="J417" s="107">
        <f>SUM(J12,J13,J14,J15,J18,J21,J23,J24,J25,J27,J29,J32,J33,J34,J36,J39,J41,J42,J43,J44,J45,J46,J47,J51,J52,J53,J54,J55,J58,J61,J66,J67,J69,J71,J72,J74,J76,J80,J83,J86,J89,J91,J93,J95,J97,J99,J107,J110,J112,J114,J116,J118,J120,J121,J122,J123,J124,J125,J126,J127,J130,J131,J135,J137,J139,J142,J144,J146,J148,J150,J152,J153,J155,J157,J161,J164,J166,J168,J170,J172,J175,J182,J183,J184,J193,J195,J197,J198,J201,J203,J205,J210,J213,J218,J222,J227,J229,J233,J234,J236,J238,J242,J243,J244,J246,J247,J250,J251,J252,J255,J257,J262,J265,J270,J273,J275,J276,J277,J283,J278,J284,J285,J289,J295,J297,J298,J299,J301,J302,J305,J307,J308,J311,J312,J314,J315,J316,J317,J319,J320,J321,J325,J334,J337,J339,J344,J347,J350,J357,J359,J363,J365,J377,J379,J383,J393,J397)</f>
        <v>0</v>
      </c>
    </row>
    <row r="418" spans="4:10" s="4" customFormat="1" hidden="1" x14ac:dyDescent="0.25">
      <c r="D418" s="53">
        <f>+D398-D417</f>
        <v>0</v>
      </c>
      <c r="E418" s="53"/>
      <c r="F418" s="53">
        <f>+F398-F417</f>
        <v>1368484.8100004196</v>
      </c>
      <c r="G418" s="53">
        <f>+G398-G417</f>
        <v>504235.45999979973</v>
      </c>
      <c r="H418" s="53">
        <f>+H398-H417</f>
        <v>864249.35000014305</v>
      </c>
      <c r="I418" s="53">
        <f>+I398-I417</f>
        <v>26.123714095806772</v>
      </c>
      <c r="J418" s="53">
        <f>+J398-J417</f>
        <v>0</v>
      </c>
    </row>
    <row r="419" spans="4:10" x14ac:dyDescent="0.25">
      <c r="D419" s="85"/>
      <c r="E419" s="85"/>
      <c r="F419" s="85"/>
      <c r="G419" s="85"/>
      <c r="H419" s="85"/>
      <c r="I419" s="85"/>
      <c r="J419" s="85"/>
    </row>
    <row r="420" spans="4:10" x14ac:dyDescent="0.25">
      <c r="D420" s="85"/>
      <c r="E420" s="85"/>
      <c r="F420" s="85"/>
      <c r="G420" s="85"/>
      <c r="H420" s="85"/>
      <c r="I420" s="85"/>
      <c r="J420" s="85"/>
    </row>
    <row r="421" spans="4:10" x14ac:dyDescent="0.25">
      <c r="D421" s="85"/>
      <c r="H421" s="85"/>
      <c r="I421" s="85"/>
      <c r="J421" s="85"/>
    </row>
    <row r="423" spans="4:10" x14ac:dyDescent="0.25">
      <c r="D423" s="85"/>
      <c r="I423" s="85"/>
      <c r="J423" s="85"/>
    </row>
    <row r="424" spans="4:10" x14ac:dyDescent="0.25">
      <c r="D424" s="85"/>
    </row>
    <row r="425" spans="4:10" hidden="1" x14ac:dyDescent="0.25">
      <c r="D425" s="108"/>
      <c r="I425" s="108">
        <f>SUM(I9,I63,I158,I322)</f>
        <v>-0.16171683387885216</v>
      </c>
      <c r="J425" s="108">
        <f>SUM(J9,J63,J158,J322)</f>
        <v>0</v>
      </c>
    </row>
    <row r="426" spans="4:10" hidden="1" x14ac:dyDescent="0.25">
      <c r="D426" s="108"/>
      <c r="I426" s="108">
        <f>SUM(I331,I380)</f>
        <v>-0.34575237047752749</v>
      </c>
      <c r="J426" s="108">
        <f>SUM(J331,J380)</f>
        <v>0</v>
      </c>
    </row>
    <row r="427" spans="4:10" hidden="1" x14ac:dyDescent="0.25">
      <c r="D427" s="108"/>
      <c r="I427" s="108">
        <f>SUM(I384)</f>
        <v>-1</v>
      </c>
      <c r="J427" s="108">
        <f>SUM(J384)</f>
        <v>0</v>
      </c>
    </row>
    <row r="428" spans="4:10" hidden="1" x14ac:dyDescent="0.25">
      <c r="D428" s="85"/>
      <c r="I428" s="85">
        <f>SUM(I425:I427)</f>
        <v>-1.5074692043563798</v>
      </c>
      <c r="J428" s="85">
        <f>SUM(J425:J427)</f>
        <v>0</v>
      </c>
    </row>
    <row r="429" spans="4:10" hidden="1" x14ac:dyDescent="0.25">
      <c r="D429" s="85"/>
      <c r="I429" s="85">
        <f>+I398-I428</f>
        <v>1.4352464985186366</v>
      </c>
      <c r="J429" s="85">
        <f>+J398-J428</f>
        <v>0</v>
      </c>
    </row>
    <row r="430" spans="4:10" hidden="1" x14ac:dyDescent="0.25"/>
    <row r="431" spans="4:10" hidden="1" x14ac:dyDescent="0.25"/>
    <row r="432" spans="4:10" hidden="1" x14ac:dyDescent="0.25">
      <c r="D432" s="89"/>
      <c r="E432" s="89"/>
      <c r="F432" s="89" t="e">
        <f>SUM(F12,F13,F14,F15,F18,F21,F23,F24,F25,F27,F29,F32,F33,F34,F36,F39,F41,F42,F43,F44,F45,F46,F47,F51,F52,F53,F54,F55,F58,F61,F66,F67,F69,F71,F72,F74,F76,F80,F83,F86,F89,F91,F93,F95,F97,F99,F101,F107,F110,F112,F114,F116,F118,F120,F121,F122,F123,F124,F125,F126,F127,F130,F131,F135,F137,F139,F142,F144,F146,F148,F150,F152,F153,F155,F157,F161,F164,F166,F168,F172,F175,F182,F183,F184,F190,F193,F195,F198,F201,F203,F205,F210,F213,F218,F220,F222,F227,F229,F230,F233,F234,F236,F238,F242,F243,F244,F246,F247,F250,F251,F252,F255,F257,F259,F262,F265,F270,F273,F275,F276,F277,F278,F283,F284,F285,F289,F295,F297,F298,F299,F300,F301,F302,F305,F307,F308,F311,F314,F315,F316,F317,F319,F320,F321,F325,F334,F335,F337,F339,F347,F352,F357,F359,F361,F363,F365,F368,F369,F377,F379,F383,F387,F390,F393,F396,F397)</f>
        <v>#VALUE!</v>
      </c>
      <c r="G432" s="89" t="e">
        <f>SUM(G12,G13,G14,G15,G18,G21,G23,G24,G25,G27,G29,G32,G33,G34,G36,G39,G41,G42,G43,G44,G45,G46,G47,G51,G52,G53,G54,G55,G58,G61,G66,G67,G69,G71,G72,G74,G76,G80,G83,G86,G89,G91,G93,G95,G97,G99,G101,G107,G110,G112,G114,G116,G118,G120,G121,G122,G123,G124,G125,G126,G127,G130,G131,G135,G137,G139,G142,G144,G146,G148,G150,G152,G153,G155,G157,G161,G164,G166,G168,G172,G175,G182,G183,G184,G190,G193,G195,G198,G201,G203,G205,G210,G213,G218,G220,G222,G227,G229,G230,G233,G234,G236,G238,G242,G243,G244,G246,G247,G250,G251,G252,G255,G257,G259,G262,G265,G270,G273,G275,G276,G277,G278,G283,G284,G285,G289,G295,G297,G298,G299,G300,G301,G302,G305,G307,G308,G311,G314,G315,G316,G317,G319,G320,G321,G325,G334,G335,G337,G339,G347,G352,G357,G359,G361,G363,G365,G368,G369,G377,G379,G383,G387,G390,G393,G396,G397)</f>
        <v>#VALUE!</v>
      </c>
      <c r="H432" s="89" t="e">
        <f>SUM(H12,H13,H14,H15,H18,H21,H23,H24,H25,H27,H29,H32,H33,H34,H36,H39,H41,H42,H43,H44,H45,H46,H47,H51,H52,H53,H54,H55,H58,H61,H66,H67,H69,H71,H72,H74,H76,H80,H83,H86,H89,H91,H93,H95,H97,H99,H101,H107,H110,H112,H114,H116,H118,H120,H121,H122,H123,H124,H125,H126,H127,H130,H131,H135,H137,H139,H142,H144,H146,H148,H150,H152,H153,H155,H157,H161,H164,H166,H168,H172,H175,H182,H183,H184,H190,H193,H195,H198,H201,H203,H205,H210,H213,H218,H220,H222,H227,H229,H230,H233,H234,H236,H238,H242,H243,H244,H246,H247,H250,H251,H252,H255,H257,H259,H262,H265,H270,H273,H275,H276,H277,H278,H283,H284,H285,H289,H295,H297,H298,H299,H300,H301,H302,H305,H307,H308,H311,H314,H315,H316,H317,H319,H320,H321,H325,H334,H335,H337,H339,H347,H352,H357,H359,H361,H363,H365,H368,H369,H377,H379,H383,H387,H390,H393,H396,H397)</f>
        <v>#VALUE!</v>
      </c>
      <c r="I432" s="89" t="e">
        <f>SUM(I12,I13,I14,I15,I18,I21,I23,I24,I25,I27,I29,I32,I33,I34,I36,I39,I41,I42,I43,I44,I45,I46,I47,I51,I52,I53,I54,I55,I58,I61,I66,I67,I69,I71,I72,I74,I76,I80,I83,I86,I89,I91,I93,I95,I97,I99,I101,I107,I110,I112,I114,I116,I118,I120,I121,I122,I123,I124,I125,I126,I127,I130,I131,I135,I137,I139,I142,I144,I146,I148,I150,I152,I153,I155,I157,I161,I164,I166,I168,I172,I175,I182,I183,I184,I190,I193,I195,I198,I201,I203,I205,I210,I213,I218,I220,I222,I227,I229,I230,I233,I234,I236,I238,I242,I243,I244,I246,I247,I250,I251,I252,I255,I257,I259,I262,I265,I270,I273,I275,I276,I277,I278,I283,I284,I285,I289,I295,I297,I298,I299,I300,I301,I302,I305,I307,I308,I311,I314,I315,I316,I317,I319,I320,I321,I325,I334,I335,I337,I339,I347,I352,I357,I359,I361,I363,I365,I368,I369,I377,I379,I383,I387,I390,I393,I396,I397)</f>
        <v>#DIV/0!</v>
      </c>
      <c r="J432" s="89">
        <f>SUM(J12,J13,J14,J15,J18,J21,J23,J24,J25,J27,J29,J32,J33,J34,J36,J39,J41,J42,J43,J44,J45,J46,J47,J51,J52,J53,J54,J55,J58,J61,J66,J67,J69,J71,J72,J74,J76,J80,J83,J86,J89,J91,J93,J95,J97,J99,J101,J107,J110,J112,J114,J116,J118,J120,J121,J122,J123,J124,J125,J126,J127,J130,J131,J135,J137,J139,J142,J144,J146,J148,J150,J152,J153,J155,J157,J161,J164,J166,J168,J172,J175,J182,J183,J184,J190,J193,J195,J198,J201,J203,J205,J210,J213,J218,J220,J222,J227,J229,J230,J233,J234,J236,J238,J242,J243,J244,J246,J247,J250,J251,J252,J255,J257,J259,J262,J265,J270,J273,J275,J276,J277,J278,J283,J284,J285,J289,J295,J297,J298,J299,J300,J301,J302,J305,J307,J308,J311,J314,J315,J316,J317,J319,J320,J321,J325,J334,J335,J337,J339,J347,J352,J357,J359,J361,J363,J365,J368,J369,J377,J379,J383,J387,J390,J393,J396,J397)</f>
        <v>0</v>
      </c>
    </row>
    <row r="433" spans="4:10" hidden="1" x14ac:dyDescent="0.25">
      <c r="F433" s="85">
        <v>565240453.12</v>
      </c>
      <c r="G433" s="85">
        <v>676113496.22000003</v>
      </c>
      <c r="H433" s="85" t="e">
        <f>+D398+#REF!-#REF!+F398-G398</f>
        <v>#REF!</v>
      </c>
      <c r="I433" s="88">
        <v>374145425.83999991</v>
      </c>
      <c r="J433">
        <v>208266863.86000001</v>
      </c>
    </row>
    <row r="434" spans="4:10" hidden="1" x14ac:dyDescent="0.25">
      <c r="F434" s="85"/>
    </row>
    <row r="435" spans="4:10" hidden="1" x14ac:dyDescent="0.25">
      <c r="E435" s="85"/>
      <c r="F435" s="85">
        <f>+F398-F433</f>
        <v>825129558.58000004</v>
      </c>
      <c r="G435" s="85">
        <f>+G398-G433</f>
        <v>714256515.48000002</v>
      </c>
      <c r="H435" s="85" t="e">
        <f>+H398-H433</f>
        <v>#REF!</v>
      </c>
      <c r="I435" s="85">
        <f>+I398-I433</f>
        <v>-374145425.91222262</v>
      </c>
      <c r="J435" s="85">
        <f>+J398-J433</f>
        <v>-208266863.86000001</v>
      </c>
    </row>
    <row r="436" spans="4:10" s="4" customFormat="1" hidden="1" x14ac:dyDescent="0.25">
      <c r="D436" s="53"/>
      <c r="E436" s="53"/>
      <c r="F436" s="53" t="e">
        <f>SUM(F12,F13,F14,F15,F18,F21,F23,F24,F25,F27,F29,F32,F33,F34,F36,F39,F41,F42,F43,F44,F45,F46,F47,F51,F52,F53,F54,F55,F58,F61,F66,F67,F69,F71,F72,F74,F76,F80,F83,F86,F89,F91,F93,F95,F97,F99,F107,F110,F112,F114,F116,F118,F120,F121,F122,F123,F124,F125,F126,F127,F130,F131,F135,F137,F139,F142,F144,F146,F148,F150,F152,F153,F155,F157,F161,F164,F166,F168,F172,F175,F182,F183,F184,F190,F193,F195,F198,F201,F203,F205,F210,F213,F218,F220,F222,F227,F230,F233,F234,F236,F238,F242,F243,F244,F246,F247,F250,F251,F252,F255,F262,F265,F270,F273,F275,F276,F277,F278,F283,F284,F285,F289,F295,F297,F298,F299,F300,F301,F302,F305,F307,F308,F311,F314,F315,F316,F317,F320,F321,F325,F334,F335,F337,F339,F347,F352,F357,F359,F361,F363,F365,F369,F377,F379,F383,F387,F390,F393,F396,F397)</f>
        <v>#VALUE!</v>
      </c>
      <c r="G436" s="53" t="e">
        <f>SUM(G12,G13,G14,G15,G18,G21,G23,G24,G25,G27,G29,G32,G33,G34,G36,G39,G41,G42,G43,G44,G45,G46,G47,G51,G52,G53,G54,G55,G58,G61,G66,G67,G69,G71,G72,G74,G76,G80,G83,G86,G89,G91,G93,G95,G97,G99,G107,G110,G112,G114,G116,G118,G120,G121,G122,G123,G124,G125,G126,G127,G130,G131,G135,G137,G139,G142,G144,G146,G148,G150,G152,G153,G155,G157,G161,G164,G166,G168,G172,G175,G182,G183,G184,G190,G193,G195,G198,G201,G203,G205,G210,G213,G218,G220,G222,G227,G230,G233,G234,G236,G238,G242,G243,G244,G246,G247,G250,G251,G252,G255,G262,G265,G270,G273,G275,G276,G277,G278,G283,G284,G285,G289,G295,G297,G298,G299,G300,G301,G302,G305,G307,G308,G311,G314,G315,G316,G317,G320,G321,G325,G334,G335,G337,G339,G347,G352,G357,G359,G361,G363,G365,G369,G377,G379,G383,G387,G390,G393,G396,G397)</f>
        <v>#VALUE!</v>
      </c>
      <c r="H436" s="53" t="e">
        <f>SUM(H12,H13,H14,H15,H18,H21,H23,H24,H25,H27,H29,H32,H33,H34,H36,H39,H41,H42,H43,H44,H45,H46,H47,H51,H52,H53,H54,H55,H58,H61,H66,H67,H69,H71,H72,H74,H76,H80,H83,H86,H89,H91,H93,H95,H97,H99,H107,H110,H112,H114,H116,H118,H120,H121,H122,H123,H124,H125,H126,H127,H130,H131,H135,H137,H139,H142,H144,H146,H148,H150,H152,H153,H155,H157,H161,H164,H166,H168,H172,H175,H182,H183,H184,H190,H193,H195,H198,H201,H203,H205,H210,H213,H218,H220,H222,H227,H230,H233,H234,H236,H238,H242,H243,H244,H246,H247,H250,H251,H252,H255,H262,H265,H270,H273,H275,H276,H277,H278,H283,H284,H285,H289,H295,H297,H298,H299,H300,H301,H302,H305,H307,H308,H311,H314,H315,H316,H317,H320,H321,H325,H334,H335,H337,H339,H347,H352,H357,H359,H361,H363,H365,H369,H377,H379,H383,H387,H390,H393,H396,H397)</f>
        <v>#VALUE!</v>
      </c>
      <c r="I436" s="53" t="e">
        <f>SUM(I12,I13,I14,I15,I18,I21,I23,I24,I25,I27,I29,I32,I33,I34,I36,I39,I41,I42,I43,I44,I45,I46,I47,I51,I52,I53,I54,I55,I58,I61,I66,I67,I69,I71,I72,I74,I76,I80,I83,I86,I89,I91,I93,I95,I97,I99,I107,I110,I112,I114,I116,I118,I120,I121,I122,I123,I124,I125,I126,I127,I130,I131,I135,I137,I139,I142,I144,I146,I148,I150,I152,I153,I155,I157,I161,I164,I166,I168,I172,I175,I182,I183,I184,I190,I193,I195,I198,I201,I203,I205,I210,I213,I218,I220,I222,I227,I230,I233,I234,I236,I238,I242,I243,I244,I246,I247,I250,I251,I252,I255,I262,I265,I270,I273,I275,I276,I277,I278,I283,I284,I285,I289,I295,I297,I298,I299,I300,I301,I302,I305,I307,I308,I311,I314,I315,I316,I317,I320,I321,I325,I334,I335,I337,I339,I347,I352,I357,I359,I361,I363,I365,I369,I377,I379,I383,I387,I390,I393,I396,I397)</f>
        <v>#DIV/0!</v>
      </c>
      <c r="J436" s="53">
        <f>SUM(J12,J13,J14,J15,J18,J21,J23,J24,J25,J27,J29,J32,J33,J34,J36,J39,J41,J42,J43,J44,J45,J46,J47,J51,J52,J53,J54,J55,J58,J61,J66,J67,J69,J71,J72,J74,J76,J80,J83,J86,J89,J91,J93,J95,J97,J99,J107,J110,J112,J114,J116,J118,J120,J121,J122,J123,J124,J125,J126,J127,J130,J131,J135,J137,J139,J142,J144,J146,J148,J150,J152,J153,J155,J157,J161,J164,J166,J168,J172,J175,J182,J183,J184,J190,J193,J195,J198,J201,J203,J205,J210,J213,J218,J220,J222,J227,J230,J233,J234,J236,J238,J242,J243,J244,J246,J247,J250,J251,J252,J255,J262,J265,J270,J273,J275,J276,J277,J278,J283,J284,J285,J289,J295,J297,J298,J299,J300,J301,J302,J305,J307,J308,J311,J314,J315,J316,J317,J320,J321,J325,J334,J335,J337,J339,J347,J352,J357,J359,J361,J363,J365,J369,J377,J379,J383,J387,J390,J393,J396,J397)</f>
        <v>0</v>
      </c>
    </row>
    <row r="437" spans="4:10" hidden="1" x14ac:dyDescent="0.25">
      <c r="D437" s="89"/>
      <c r="E437" s="89"/>
      <c r="F437" s="89" t="e">
        <f>+F398-F436</f>
        <v>#VALUE!</v>
      </c>
      <c r="G437" s="89" t="e">
        <f>+G398-G436</f>
        <v>#VALUE!</v>
      </c>
      <c r="H437" s="89" t="e">
        <f>+H398-H436</f>
        <v>#VALUE!</v>
      </c>
      <c r="I437" s="89" t="e">
        <f>+I398-I436</f>
        <v>#DIV/0!</v>
      </c>
      <c r="J437" s="89">
        <f>+J398-J436</f>
        <v>0</v>
      </c>
    </row>
    <row r="438" spans="4:10" hidden="1" x14ac:dyDescent="0.25"/>
    <row r="439" spans="4:10" hidden="1" x14ac:dyDescent="0.25">
      <c r="J439" s="88">
        <v>208266863.86000001</v>
      </c>
    </row>
    <row r="440" spans="4:10" hidden="1" x14ac:dyDescent="0.25"/>
    <row r="441" spans="4:10" hidden="1" x14ac:dyDescent="0.25"/>
    <row r="442" spans="4:10" hidden="1" x14ac:dyDescent="0.25"/>
    <row r="443" spans="4:10" hidden="1" x14ac:dyDescent="0.25"/>
    <row r="444" spans="4:10" hidden="1" x14ac:dyDescent="0.25"/>
    <row r="445" spans="4:10" hidden="1" x14ac:dyDescent="0.25"/>
    <row r="446" spans="4:10" hidden="1" x14ac:dyDescent="0.25"/>
    <row r="447" spans="4:10" hidden="1" x14ac:dyDescent="0.25"/>
    <row r="448" spans="4:10" hidden="1" x14ac:dyDescent="0.25">
      <c r="D448" s="89"/>
      <c r="E448" s="89"/>
      <c r="F448" s="89" t="e">
        <f>+F398-F432</f>
        <v>#VALUE!</v>
      </c>
      <c r="G448" s="89" t="e">
        <f>+G398-G432</f>
        <v>#VALUE!</v>
      </c>
      <c r="H448" s="89" t="e">
        <f>+H398-H432</f>
        <v>#VALUE!</v>
      </c>
      <c r="I448" s="89" t="e">
        <f>+I398-I432</f>
        <v>#DIV/0!</v>
      </c>
      <c r="J448" s="89">
        <f>+J398-J432</f>
        <v>0</v>
      </c>
    </row>
    <row r="449" spans="4:10" hidden="1" x14ac:dyDescent="0.25"/>
    <row r="450" spans="4:10" s="4" customFormat="1" hidden="1" x14ac:dyDescent="0.25"/>
    <row r="451" spans="4:10" s="4" customFormat="1" hidden="1" x14ac:dyDescent="0.25">
      <c r="D451" s="93"/>
      <c r="E451" s="92"/>
      <c r="I451" s="93"/>
      <c r="J451" s="93"/>
    </row>
    <row r="452" spans="4:10" s="4" customFormat="1" hidden="1" x14ac:dyDescent="0.25"/>
    <row r="453" spans="4:10" s="4" customFormat="1" hidden="1" x14ac:dyDescent="0.25">
      <c r="D453" s="53"/>
      <c r="I453" s="53"/>
      <c r="J453" s="53"/>
    </row>
    <row r="454" spans="4:10" s="4" customFormat="1" hidden="1" x14ac:dyDescent="0.25">
      <c r="E454" s="53"/>
    </row>
    <row r="455" spans="4:10" x14ac:dyDescent="0.25">
      <c r="D455" s="85"/>
      <c r="E455" s="88"/>
      <c r="I455" s="85"/>
      <c r="J455" s="85"/>
    </row>
    <row r="456" spans="4:10" hidden="1" x14ac:dyDescent="0.25">
      <c r="D456" s="89"/>
      <c r="E456" s="89"/>
      <c r="F456" s="89"/>
      <c r="G456" s="89"/>
      <c r="H456" s="89"/>
      <c r="I456" s="89"/>
      <c r="J456" s="89"/>
    </row>
    <row r="457" spans="4:10" hidden="1" x14ac:dyDescent="0.25"/>
    <row r="458" spans="4:10" hidden="1" x14ac:dyDescent="0.25">
      <c r="D458" s="89"/>
      <c r="E458" s="89"/>
      <c r="F458" s="89"/>
      <c r="G458" s="89"/>
      <c r="H458" s="89"/>
      <c r="I458" s="89"/>
      <c r="J458" s="89"/>
    </row>
    <row r="459" spans="4:10" x14ac:dyDescent="0.25">
      <c r="D459" s="85"/>
      <c r="E459" s="89"/>
      <c r="F459" s="89"/>
      <c r="I459" s="85"/>
      <c r="J459" s="85"/>
    </row>
    <row r="460" spans="4:10" x14ac:dyDescent="0.25">
      <c r="D460" s="85"/>
      <c r="I460" s="85"/>
      <c r="J460" s="85"/>
    </row>
  </sheetData>
  <mergeCells count="334">
    <mergeCell ref="B7:B8"/>
    <mergeCell ref="C7:C8"/>
    <mergeCell ref="D7:D8"/>
    <mergeCell ref="E7:E8"/>
    <mergeCell ref="F7:G7"/>
    <mergeCell ref="H7:H8"/>
    <mergeCell ref="J1:K1"/>
    <mergeCell ref="B2:K2"/>
    <mergeCell ref="B3:K3"/>
    <mergeCell ref="B4:K4"/>
    <mergeCell ref="B5:K5"/>
    <mergeCell ref="J6:K6"/>
    <mergeCell ref="J13:K13"/>
    <mergeCell ref="J14:K14"/>
    <mergeCell ref="J15:K15"/>
    <mergeCell ref="J16:K16"/>
    <mergeCell ref="J17:K17"/>
    <mergeCell ref="J18:K18"/>
    <mergeCell ref="I7:I8"/>
    <mergeCell ref="J7:K8"/>
    <mergeCell ref="J9:K9"/>
    <mergeCell ref="J10:K10"/>
    <mergeCell ref="J11:K11"/>
    <mergeCell ref="J12:K12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51:K51"/>
    <mergeCell ref="J52:K52"/>
    <mergeCell ref="J53:K53"/>
    <mergeCell ref="J54:K54"/>
    <mergeCell ref="J55:K55"/>
    <mergeCell ref="J56:K56"/>
    <mergeCell ref="J43:K43"/>
    <mergeCell ref="J44:K44"/>
    <mergeCell ref="J45:K45"/>
    <mergeCell ref="J46:K46"/>
    <mergeCell ref="J47:K47"/>
    <mergeCell ref="J50:K50"/>
    <mergeCell ref="J64:K64"/>
    <mergeCell ref="J65:K65"/>
    <mergeCell ref="J66:K66"/>
    <mergeCell ref="J67:K67"/>
    <mergeCell ref="J68:K68"/>
    <mergeCell ref="J69:K69"/>
    <mergeCell ref="J57:K57"/>
    <mergeCell ref="J58:K58"/>
    <mergeCell ref="J59:K59"/>
    <mergeCell ref="J60:K60"/>
    <mergeCell ref="J61:K61"/>
    <mergeCell ref="J63:K63"/>
    <mergeCell ref="J76:K76"/>
    <mergeCell ref="J79:K79"/>
    <mergeCell ref="J80:K80"/>
    <mergeCell ref="J81:K81"/>
    <mergeCell ref="J82:K82"/>
    <mergeCell ref="J83:K83"/>
    <mergeCell ref="J70:K70"/>
    <mergeCell ref="J71:K71"/>
    <mergeCell ref="J72:K72"/>
    <mergeCell ref="J73:K73"/>
    <mergeCell ref="J74:K74"/>
    <mergeCell ref="J75:K75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108:K108"/>
    <mergeCell ref="J109:K109"/>
    <mergeCell ref="J110:K110"/>
    <mergeCell ref="J111:K111"/>
    <mergeCell ref="J112:K112"/>
    <mergeCell ref="J113:K113"/>
    <mergeCell ref="J96:K96"/>
    <mergeCell ref="J97:K97"/>
    <mergeCell ref="J98:K98"/>
    <mergeCell ref="J99:K99"/>
    <mergeCell ref="J102:K102"/>
    <mergeCell ref="J107:K107"/>
    <mergeCell ref="J120:K120"/>
    <mergeCell ref="J121:K121"/>
    <mergeCell ref="J122:K122"/>
    <mergeCell ref="J123:K123"/>
    <mergeCell ref="J124:K124"/>
    <mergeCell ref="J125:K125"/>
    <mergeCell ref="J114:K114"/>
    <mergeCell ref="J115:K115"/>
    <mergeCell ref="J116:K116"/>
    <mergeCell ref="J117:K117"/>
    <mergeCell ref="J118:K118"/>
    <mergeCell ref="J119:K119"/>
    <mergeCell ref="J133:K133"/>
    <mergeCell ref="J134:K134"/>
    <mergeCell ref="J135:K135"/>
    <mergeCell ref="J136:K136"/>
    <mergeCell ref="J137:K137"/>
    <mergeCell ref="J138:K138"/>
    <mergeCell ref="J126:K126"/>
    <mergeCell ref="J127:K127"/>
    <mergeCell ref="J128:K128"/>
    <mergeCell ref="J129:K129"/>
    <mergeCell ref="J130:K130"/>
    <mergeCell ref="J131:K131"/>
    <mergeCell ref="J145:K145"/>
    <mergeCell ref="J146:K146"/>
    <mergeCell ref="J147:K147"/>
    <mergeCell ref="J148:K148"/>
    <mergeCell ref="J149:K149"/>
    <mergeCell ref="J150:K150"/>
    <mergeCell ref="J139:K139"/>
    <mergeCell ref="J140:K140"/>
    <mergeCell ref="J141:K141"/>
    <mergeCell ref="J142:K142"/>
    <mergeCell ref="J143:K143"/>
    <mergeCell ref="J144:K144"/>
    <mergeCell ref="J157:K157"/>
    <mergeCell ref="J158:K158"/>
    <mergeCell ref="J159:K159"/>
    <mergeCell ref="J160:K160"/>
    <mergeCell ref="J161:K161"/>
    <mergeCell ref="J162:K162"/>
    <mergeCell ref="J151:K151"/>
    <mergeCell ref="J152:K152"/>
    <mergeCell ref="J153:K153"/>
    <mergeCell ref="J154:K154"/>
    <mergeCell ref="J155:K155"/>
    <mergeCell ref="J156:K156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89:K189"/>
    <mergeCell ref="J190:K190"/>
    <mergeCell ref="J191:K191"/>
    <mergeCell ref="J192:K192"/>
    <mergeCell ref="J193:K193"/>
    <mergeCell ref="J195:K195"/>
    <mergeCell ref="J181:K181"/>
    <mergeCell ref="J182:K182"/>
    <mergeCell ref="J183:K183"/>
    <mergeCell ref="J184:K184"/>
    <mergeCell ref="J186:K186"/>
    <mergeCell ref="J188:K188"/>
    <mergeCell ref="J203:K203"/>
    <mergeCell ref="J204:K204"/>
    <mergeCell ref="J205:K205"/>
    <mergeCell ref="J208:K208"/>
    <mergeCell ref="J209:K209"/>
    <mergeCell ref="J210:K210"/>
    <mergeCell ref="J196:K196"/>
    <mergeCell ref="J197:K197"/>
    <mergeCell ref="J198:K198"/>
    <mergeCell ref="J200:K200"/>
    <mergeCell ref="J201:K201"/>
    <mergeCell ref="J202:K202"/>
    <mergeCell ref="J222:K222"/>
    <mergeCell ref="J223:K223"/>
    <mergeCell ref="J224:K224"/>
    <mergeCell ref="J225:K225"/>
    <mergeCell ref="J226:K226"/>
    <mergeCell ref="J227:K227"/>
    <mergeCell ref="J211:K211"/>
    <mergeCell ref="J212:K212"/>
    <mergeCell ref="J213:K213"/>
    <mergeCell ref="J217:K217"/>
    <mergeCell ref="J218:K218"/>
    <mergeCell ref="J221:K221"/>
    <mergeCell ref="J235:K235"/>
    <mergeCell ref="J236:K236"/>
    <mergeCell ref="J237:K237"/>
    <mergeCell ref="J238:K238"/>
    <mergeCell ref="J241:K241"/>
    <mergeCell ref="J242:K242"/>
    <mergeCell ref="J228:K228"/>
    <mergeCell ref="J229:K229"/>
    <mergeCell ref="J231:K231"/>
    <mergeCell ref="J232:K232"/>
    <mergeCell ref="J233:K233"/>
    <mergeCell ref="J234:K234"/>
    <mergeCell ref="J251:K251"/>
    <mergeCell ref="J252:K252"/>
    <mergeCell ref="J255:K255"/>
    <mergeCell ref="J256:K256"/>
    <mergeCell ref="J257:K257"/>
    <mergeCell ref="J258:K258"/>
    <mergeCell ref="J243:K243"/>
    <mergeCell ref="J244:K244"/>
    <mergeCell ref="J245:K245"/>
    <mergeCell ref="J246:K246"/>
    <mergeCell ref="J247:K247"/>
    <mergeCell ref="J250:K250"/>
    <mergeCell ref="J269:K269"/>
    <mergeCell ref="J270:K270"/>
    <mergeCell ref="J271:K271"/>
    <mergeCell ref="J272:K272"/>
    <mergeCell ref="J273:K273"/>
    <mergeCell ref="J274:K274"/>
    <mergeCell ref="J259:K259"/>
    <mergeCell ref="J260:K260"/>
    <mergeCell ref="J261:K261"/>
    <mergeCell ref="J262:K262"/>
    <mergeCell ref="J263:K263"/>
    <mergeCell ref="J265:K265"/>
    <mergeCell ref="J283:K283"/>
    <mergeCell ref="J284:K284"/>
    <mergeCell ref="J285:K285"/>
    <mergeCell ref="J286:K286"/>
    <mergeCell ref="J287:K287"/>
    <mergeCell ref="J288:K288"/>
    <mergeCell ref="J275:K275"/>
    <mergeCell ref="J276:K276"/>
    <mergeCell ref="J277:K277"/>
    <mergeCell ref="J278:K278"/>
    <mergeCell ref="J279:K279"/>
    <mergeCell ref="J282:K282"/>
    <mergeCell ref="J298:K298"/>
    <mergeCell ref="J299:K299"/>
    <mergeCell ref="J301:K301"/>
    <mergeCell ref="J302:K302"/>
    <mergeCell ref="J304:K304"/>
    <mergeCell ref="J305:K305"/>
    <mergeCell ref="J289:K289"/>
    <mergeCell ref="J293:K293"/>
    <mergeCell ref="J294:K294"/>
    <mergeCell ref="J295:K295"/>
    <mergeCell ref="J296:K296"/>
    <mergeCell ref="J297:K297"/>
    <mergeCell ref="J312:K312"/>
    <mergeCell ref="J313:K313"/>
    <mergeCell ref="J314:K314"/>
    <mergeCell ref="J315:K315"/>
    <mergeCell ref="J316:K316"/>
    <mergeCell ref="J317:K317"/>
    <mergeCell ref="J306:K306"/>
    <mergeCell ref="J307:K307"/>
    <mergeCell ref="J308:K308"/>
    <mergeCell ref="J309:K309"/>
    <mergeCell ref="J310:K310"/>
    <mergeCell ref="J311:K311"/>
    <mergeCell ref="J324:K324"/>
    <mergeCell ref="J325:K325"/>
    <mergeCell ref="J331:K331"/>
    <mergeCell ref="J332:K332"/>
    <mergeCell ref="J333:K333"/>
    <mergeCell ref="J334:K334"/>
    <mergeCell ref="J318:K318"/>
    <mergeCell ref="J319:K319"/>
    <mergeCell ref="J320:K320"/>
    <mergeCell ref="J321:K321"/>
    <mergeCell ref="J322:K322"/>
    <mergeCell ref="J323:K323"/>
    <mergeCell ref="J342:K342"/>
    <mergeCell ref="J343:K343"/>
    <mergeCell ref="J344:K344"/>
    <mergeCell ref="J345:K345"/>
    <mergeCell ref="J346:K346"/>
    <mergeCell ref="J347:K347"/>
    <mergeCell ref="J336:K336"/>
    <mergeCell ref="J337:K33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60:K360"/>
    <mergeCell ref="J361:K361"/>
    <mergeCell ref="J348:K348"/>
    <mergeCell ref="J349:K349"/>
    <mergeCell ref="J350:K350"/>
    <mergeCell ref="J351:K351"/>
    <mergeCell ref="J352:K352"/>
    <mergeCell ref="J355:K355"/>
    <mergeCell ref="J377:K377"/>
    <mergeCell ref="J378:K378"/>
    <mergeCell ref="J379:K379"/>
    <mergeCell ref="J380:K380"/>
    <mergeCell ref="J381:K381"/>
    <mergeCell ref="J382:K382"/>
    <mergeCell ref="J362:K362"/>
    <mergeCell ref="J363:K363"/>
    <mergeCell ref="J364:K364"/>
    <mergeCell ref="J365:K365"/>
    <mergeCell ref="J374:K374"/>
    <mergeCell ref="J375:K375"/>
    <mergeCell ref="J395:K395"/>
    <mergeCell ref="J397:K397"/>
    <mergeCell ref="B398:C398"/>
    <mergeCell ref="J398:K398"/>
    <mergeCell ref="J383:K383"/>
    <mergeCell ref="J384:K384"/>
    <mergeCell ref="J391:K391"/>
    <mergeCell ref="J392:K392"/>
    <mergeCell ref="J393:K393"/>
    <mergeCell ref="J394:K394"/>
  </mergeCells>
  <printOptions horizontalCentered="1"/>
  <pageMargins left="0.25" right="0.25" top="0.75" bottom="0.75" header="0.3" footer="0.3"/>
  <pageSetup paperSize="9" scale="65" fitToHeight="0" orientation="landscape" r:id="rId1"/>
  <rowBreaks count="10" manualBreakCount="10">
    <brk id="36" min="1" max="10" man="1"/>
    <brk id="68" min="1" max="10" man="1"/>
    <brk id="102" min="1" max="10" man="1"/>
    <brk id="141" min="1" max="10" man="1"/>
    <brk id="174" min="1" max="10" man="1"/>
    <brk id="221" min="1" max="10" man="1"/>
    <brk id="255" min="1" max="10" man="1"/>
    <brk id="296" min="1" max="10" man="1"/>
    <brk id="334" min="1" max="10" man="1"/>
    <brk id="382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IP-10</vt:lpstr>
      <vt:lpstr>'IP-10'!Área_de_impresión</vt:lpstr>
      <vt:lpstr>'IP-10'!Títulos_a_imprimir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2023-03-31T20:29:49Z</cp:lastPrinted>
  <dcterms:created xsi:type="dcterms:W3CDTF">2023-03-24T20:55:39Z</dcterms:created>
  <dcterms:modified xsi:type="dcterms:W3CDTF">2023-03-31T20:30:12Z</dcterms:modified>
</cp:coreProperties>
</file>