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1\4.3. INFORMACIÓN PRESUPUESTARIA\"/>
    </mc:Choice>
  </mc:AlternateContent>
  <bookViews>
    <workbookView xWindow="0" yWindow="0" windowWidth="20490" windowHeight="5325"/>
  </bookViews>
  <sheets>
    <sheet name="IP-11" sheetId="1" r:id="rId1"/>
  </sheets>
  <definedNames>
    <definedName name="_xlnm.Print_Titles" localSheetId="0">'IP-11'!$1:$7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" i="1" l="1"/>
  <c r="G57" i="1"/>
  <c r="G37" i="1"/>
  <c r="D57" i="1" l="1"/>
  <c r="B57" i="1"/>
  <c r="D36" i="1"/>
  <c r="F41" i="1"/>
  <c r="G42" i="1"/>
  <c r="G41" i="1"/>
  <c r="G40" i="1"/>
  <c r="G39" i="1"/>
  <c r="G38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F58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G58" i="1" l="1"/>
  <c r="F42" i="1"/>
  <c r="F40" i="1"/>
  <c r="F39" i="1"/>
  <c r="F38" i="1"/>
  <c r="F37" i="1"/>
  <c r="B36" i="1"/>
  <c r="B226" i="1" l="1"/>
  <c r="C36" i="1" s="1"/>
  <c r="F36" i="1"/>
  <c r="G36" i="1"/>
  <c r="F226" i="1"/>
  <c r="F57" i="1"/>
  <c r="D226" i="1"/>
  <c r="E57" i="1" l="1"/>
  <c r="E36" i="1"/>
  <c r="C57" i="1"/>
  <c r="C226" i="1" s="1"/>
  <c r="E226" i="1"/>
</calcChain>
</file>

<file path=xl/sharedStrings.xml><?xml version="1.0" encoding="utf-8"?>
<sst xmlns="http://schemas.openxmlformats.org/spreadsheetml/2006/main" count="223" uniqueCount="213">
  <si>
    <t>Formato IP-11</t>
  </si>
  <si>
    <t>NOMBRE DEL ENTE: COMISION DE AGUA POTABLE Y ALCANTARILLADO DEL MUNICIPIO DE ACAPULCO</t>
  </si>
  <si>
    <t>Comparativo de egresos devengados a nivel partida específica del gasto contra el presupuesto de egresos modificado y análisis de las principales variaciones</t>
  </si>
  <si>
    <t xml:space="preserve">Nota:  El detalle presentado a continuación es de manera ilustrativa y no  limita su adaptación por parte del ente fiscalizable, en atención a las cuentas que utilice y correspondan.   </t>
  </si>
  <si>
    <t>Concepto</t>
  </si>
  <si>
    <t>Presupuesto de egresos modificado del ejercicio</t>
  </si>
  <si>
    <t>Egresos devengados al cierre del periodo</t>
  </si>
  <si>
    <t>Variación</t>
  </si>
  <si>
    <t>Importe</t>
  </si>
  <si>
    <t>%</t>
  </si>
  <si>
    <t>Absoluta</t>
  </si>
  <si>
    <t>Relativa %</t>
  </si>
  <si>
    <t>Fondos de Aportaciones Federales (Ramo 33)</t>
  </si>
  <si>
    <t>FISE</t>
  </si>
  <si>
    <t>FAFEF</t>
  </si>
  <si>
    <t>FAM</t>
  </si>
  <si>
    <t>FAETA</t>
  </si>
  <si>
    <t>FASSA</t>
  </si>
  <si>
    <t>FASP</t>
  </si>
  <si>
    <t>Otros</t>
  </si>
  <si>
    <t>Ramo 23</t>
  </si>
  <si>
    <t>Provisiones Salariales y Económicas</t>
  </si>
  <si>
    <t>FONDEN</t>
  </si>
  <si>
    <t>FOPREDEN</t>
  </si>
  <si>
    <t>FONREGIÓN</t>
  </si>
  <si>
    <t>Ramo 11 Educación Pública</t>
  </si>
  <si>
    <t>Subsidio Ordinario UAGro</t>
  </si>
  <si>
    <t>Programa Saneamiento Financiero UAGro</t>
  </si>
  <si>
    <t>Ramo 12 Salud</t>
  </si>
  <si>
    <t>Seguro Popular</t>
  </si>
  <si>
    <t>Fortalecimiento a los Servicios de Salud</t>
  </si>
  <si>
    <t>DIF Nacional</t>
  </si>
  <si>
    <t>CONADE</t>
  </si>
  <si>
    <t>Comisión Nacional del Agua (CNA)</t>
  </si>
  <si>
    <t>ENERGIA ELECTRICA</t>
  </si>
  <si>
    <t>CLORO GAS</t>
  </si>
  <si>
    <t>HIPOCLORITO DE SODIO</t>
  </si>
  <si>
    <t>SULFATO DE ALUMINIO</t>
  </si>
  <si>
    <t>CONSTRUCCIÓN DE OBRAS EN PROCESO</t>
  </si>
  <si>
    <t>Comisión Nal. Para el Desarrollo de los Pueblos Indígenas (CDI)</t>
  </si>
  <si>
    <t>Subsidio para Universidades Públicas de educación superior (U006)</t>
  </si>
  <si>
    <t>Subsidio para Universidades Interculturales</t>
  </si>
  <si>
    <t>Aportaciones Estatales</t>
  </si>
  <si>
    <t>Gastos de Operación</t>
  </si>
  <si>
    <t>I.E.D.</t>
  </si>
  <si>
    <t>Sudsidio Estatal Ordinario UAGro</t>
  </si>
  <si>
    <t>SUELDOS SINDICALIZADOS</t>
  </si>
  <si>
    <t>SOBRESUELDO VIDA CARA</t>
  </si>
  <si>
    <t>SUELDOS FUNCIONARIOS</t>
  </si>
  <si>
    <t>SUELDOS CONTRATO MANUAL</t>
  </si>
  <si>
    <t>SUELDOS EVENTUAL</t>
  </si>
  <si>
    <t>QUINQUENIOS POR ANTIGÜEDAD</t>
  </si>
  <si>
    <t>PRIMA VACACIONAL</t>
  </si>
  <si>
    <t>PRIMA DOMINICAL</t>
  </si>
  <si>
    <t>AGUINALDO</t>
  </si>
  <si>
    <t>HORAS EXTRAS</t>
  </si>
  <si>
    <t>COMPENSACIONES</t>
  </si>
  <si>
    <t>APORTACIONES ISSSTE CUOTA FEDERAL</t>
  </si>
  <si>
    <t>APORTACION ISSSPEG CUOTA GUERRERO</t>
  </si>
  <si>
    <t>CUOTA IMSS APORTACION EMPRESA</t>
  </si>
  <si>
    <t>SEGURO DE VIDA</t>
  </si>
  <si>
    <t>FINIQUITOS E INDEMNIZACIONES</t>
  </si>
  <si>
    <t>PERMISOS ECONOMICOS</t>
  </si>
  <si>
    <t>VACACIONES</t>
  </si>
  <si>
    <t>I.S.R. FUNCIONARIOS</t>
  </si>
  <si>
    <t>I.S.R. EMPLEADOS</t>
  </si>
  <si>
    <t>DESPENSA</t>
  </si>
  <si>
    <t>GUARDERIA</t>
  </si>
  <si>
    <t>PRESTACIONES CONTRACTUALES (PS)</t>
  </si>
  <si>
    <t>BECAS DE ESTUDIO</t>
  </si>
  <si>
    <t>BONO DEL DIA DEL BUROCRATA</t>
  </si>
  <si>
    <t>BONO DEL DIA DE LA MADRE</t>
  </si>
  <si>
    <t>BONO DEL DIA DEL PADRE</t>
  </si>
  <si>
    <t>PAQUETES ESCOLARES</t>
  </si>
  <si>
    <t>PREVISION SOCIAL</t>
  </si>
  <si>
    <t>ESTIMULOS</t>
  </si>
  <si>
    <t>MATERIALES Y SUMINISTROS PARA OFICINA</t>
  </si>
  <si>
    <t>EQUIPOS MENORES DE OFICINA</t>
  </si>
  <si>
    <t>IMPRESOS Y FORMAS OFICIALES</t>
  </si>
  <si>
    <t>MATERIAL DE COMPUTO</t>
  </si>
  <si>
    <t>EQ. MENOR DE TECNO. INFORMACION Y COMUNI</t>
  </si>
  <si>
    <t>MATERIAL IMPRESO E INFORMACIÓN DIGITAL</t>
  </si>
  <si>
    <t>ASEO Y LIMPIEZA</t>
  </si>
  <si>
    <t>PRODUCTOS ALIMENTICIOS</t>
  </si>
  <si>
    <t>MEDIDORES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</si>
  <si>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</si>
  <si>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</si>
  <si>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</si>
  <si>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</si>
  <si>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</si>
  <si>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</si>
  <si>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OTROS MATS. Y ARTS. DE CONSTUCC. Y REP.</t>
  </si>
  <si>
    <t>FERTILIZANTES, PESTICIDAS Y OTROS</t>
  </si>
  <si>
    <t>MEDICAMENTOS</t>
  </si>
  <si>
    <t>MATERIAL MEDICO</t>
  </si>
  <si>
    <t>MATERIAL DENTAL Y DE LABORATORIO</t>
  </si>
  <si>
    <t xml:space="preserve">FIBRAS SINTÈTICA, HULES Y DERIVADOS </t>
  </si>
  <si>
    <t>COVEFLOCK POLIMERO P/AGUA</t>
  </si>
  <si>
    <t>DIVERSOS MATERIALES QUIMICOS</t>
  </si>
  <si>
    <t>COVEFLOCK POLIMERO P/LODO</t>
  </si>
  <si>
    <t>COVEFLOCK POLIMERO P/POLVO</t>
  </si>
  <si>
    <t>OXIGENO INDUSTRIAL Y ACETILENO</t>
  </si>
  <si>
    <t>COMBUSTIBLES</t>
  </si>
  <si>
    <t>LUBRICANTES</t>
  </si>
  <si>
    <t>UNIFORMES</t>
  </si>
  <si>
    <t>PRENDAS DE SEGURIDAD</t>
  </si>
  <si>
    <t>PRODUCTOS TEXTILES</t>
  </si>
  <si>
    <t>HERRAMIENTAS MENORES</t>
  </si>
  <si>
    <t>REFACC Y ACCESORIOS DE EDIFICIOS</t>
  </si>
  <si>
    <t>REFACCIONES Y ACCESORIOS MENORES DE MOBILIARIO Y EQUIPO DE ADMINISTRACION</t>
  </si>
  <si>
    <t>REFACCIONES Y ACCESORIOS PARA EQUIPO DE COMPUTO</t>
  </si>
  <si>
    <t>REFACCIONES Y ACCESORIOS MENORES DE EQUIPO E INSTRUMENTAL MÉDICO Y DE LABORATORIO</t>
  </si>
  <si>
    <t>NEUMATICOS</t>
  </si>
  <si>
    <t>REFACC Y ACCESORIOS DE EQPO DE TRANSPORTE</t>
  </si>
  <si>
    <t>REFACC Y ACCESORIOS MENORES PARA MAQUINARIA</t>
  </si>
  <si>
    <t>REFACCIONES Y ACCESORIOS MENORES OTROS BIENES MUEBLES</t>
  </si>
  <si>
    <t>AGUA POTABLE</t>
  </si>
  <si>
    <t>TELEFONOS</t>
  </si>
  <si>
    <t>TELEFONIA CELULAR</t>
  </si>
  <si>
    <t>CORREOS</t>
  </si>
  <si>
    <t>ARRENDAMIENTO DE INMUEBLES</t>
  </si>
  <si>
    <t>RENTA DE MAQUINARIA</t>
  </si>
  <si>
    <t>RENTA DE PIPAS</t>
  </si>
  <si>
    <t>ARRENDAMIENTO DE CAJEROS AUTOMATICOS</t>
  </si>
  <si>
    <t>OTROS ARRENDAMIENTOS</t>
  </si>
  <si>
    <t>GASTOS POR JUICIOS LEGALES</t>
  </si>
  <si>
    <t>SERVS. LEGALES, DE CONTABILIDAD,AUDITORI</t>
  </si>
  <si>
    <t xml:space="preserve">ESTUDIOS Y PROYECTOS PARA AGUAS RESIDUALES </t>
  </si>
  <si>
    <t>SERVICIO DE CONSULTORIA</t>
  </si>
  <si>
    <t>SERVICIOS DE APOYO ADMINISTRATIVO, FOTOCOPIADO</t>
  </si>
  <si>
    <t>SERVICIOS MEDICOS</t>
  </si>
  <si>
    <t>COMISIONES BANCARIAS</t>
  </si>
  <si>
    <t>TRASLADO DE VALORES</t>
  </si>
  <si>
    <t>SEGUROS Y FIANZAS</t>
  </si>
  <si>
    <t>MANTENIMIENTO Y REPARACION DE EDIFICIOS</t>
  </si>
  <si>
    <t>MANTTO Y ACTUALIZACION DEL SISTEMA DE C</t>
  </si>
  <si>
    <t xml:space="preserve">MANTO Y REPARACION DE EQUIPO DE TRANSPORTE </t>
  </si>
  <si>
    <t>MANTO Y REPARACION DE EQPO. INGENIERIA</t>
  </si>
  <si>
    <t>MANTO Y REP DE MAQ Y EQPO D CONSTRUCCION</t>
  </si>
  <si>
    <t>MANTO Y REPARACION DE HERRAMIENTAS</t>
  </si>
  <si>
    <t>MANTTO. Y REP. DE MANTENIMIENTO MECANICO</t>
  </si>
  <si>
    <t>MANTTO. Y REP. DE EQUIPO ELECTRICO</t>
  </si>
  <si>
    <t xml:space="preserve">MANTTO. Y REP. DE PLANTAS DE AGUAS RESIDUALES </t>
  </si>
  <si>
    <t>MANTTO Y REP DE SISTEMA DE AGUA POTABLE</t>
  </si>
  <si>
    <t>MANTTO Y REP DEL SIST. DE ALCANTARILLADO</t>
  </si>
  <si>
    <t>PAGO DE DEDUCIBLES DE SEGURO</t>
  </si>
  <si>
    <t>DIFUSION POR RADIO, TV Y OTROS MED GUBERNAMENTAL</t>
  </si>
  <si>
    <t>DIF. POR RADIO Y TV P/PROMOVER VTA SERV</t>
  </si>
  <si>
    <t>SUSCRIPCIONES Y CUOTAS</t>
  </si>
  <si>
    <t xml:space="preserve">PASAJES AÈREOS </t>
  </si>
  <si>
    <t>PASAJES LOCALES</t>
  </si>
  <si>
    <t>PEAJES LOCALES</t>
  </si>
  <si>
    <t>PASAJES FORANEOS (AUTOBUS)</t>
  </si>
  <si>
    <t>PEAJE FORANEOS</t>
  </si>
  <si>
    <t>VIATICOS</t>
  </si>
  <si>
    <t xml:space="preserve">ALIMENTACION </t>
  </si>
  <si>
    <t>HOSPEDAJE</t>
  </si>
  <si>
    <t>PENSIONES Y ESTACIONAMIENTO</t>
  </si>
  <si>
    <t>PARA FUNERALES</t>
  </si>
  <si>
    <t>DERECHO POR USO Y APROV DE AGUAS NAC.</t>
  </si>
  <si>
    <t>DERECHO POR DESCARGA DE AGUAS RESIDUALES</t>
  </si>
  <si>
    <t>IMPUESTO PREDIAL</t>
  </si>
  <si>
    <t>SENTENCIAS Y RESOLUCIONES POR AUTORIDAD</t>
  </si>
  <si>
    <t>MULTAS Y RECARGOS</t>
  </si>
  <si>
    <t>ACTUALIZACION</t>
  </si>
  <si>
    <t>INDEMNIZACIONES POR DAÑOS A TERCEROS</t>
  </si>
  <si>
    <t>15% PRO-TURISMO</t>
  </si>
  <si>
    <t>15% ECOLOGIA</t>
  </si>
  <si>
    <t>2% S/ NOMINAS</t>
  </si>
  <si>
    <t>15% EDUCACION Y ASISTENCIA SOCIAL</t>
  </si>
  <si>
    <t>OTROS SERVICIOS GENERALES</t>
  </si>
  <si>
    <t>CARGA DE AGUA A TERCEROS</t>
  </si>
  <si>
    <t>AYUDAS SOCIALES</t>
  </si>
  <si>
    <t>MOBILIARIO Y EQUIPO DE OFICINA</t>
  </si>
  <si>
    <t>MOBILIARIO Y EQUIPO DE COMPUTO</t>
  </si>
  <si>
    <t>OTROS MOBILIARIOS Y EQUIPOS DE ADMINISTRACION</t>
  </si>
  <si>
    <t>MAQUINARIA Y EQUIPO INDUSTRIAL</t>
  </si>
  <si>
    <t>SIST. DE AIRE Y ACOND. Y CALEFACCION</t>
  </si>
  <si>
    <t>EQUIPO DE COMUNICACIÓN Y RADIO</t>
  </si>
  <si>
    <t>EQUIPOS DE GENERACION ELECTRICA, APARATO</t>
  </si>
  <si>
    <t>EQUIPO DE CLORACION</t>
  </si>
  <si>
    <t>LICENCIAS INFORMATICAS E INTELECTUALES</t>
  </si>
  <si>
    <t xml:space="preserve">CAPITAL CREDITO BANORTE </t>
  </si>
  <si>
    <t>INTERESES DE CREDITO BANORTE</t>
  </si>
  <si>
    <t>GASTO DE LA DEUDA PUBLICA INTERNA</t>
  </si>
  <si>
    <t>PROVEEDORES VARIOS</t>
  </si>
  <si>
    <t>Totales:</t>
  </si>
  <si>
    <t>Del 01 de Enero  al 31 de Diciembre de 2021</t>
  </si>
  <si>
    <t>GAFETES Y CREDENCIALES</t>
  </si>
  <si>
    <t>TECHUMBRE DE LAMINA</t>
  </si>
  <si>
    <t>ARRENDAMIENTO DE FOTOCOPIADORA</t>
  </si>
  <si>
    <t>LICENCIA DE SISTEMA BIOMETRICO</t>
  </si>
  <si>
    <t>CAPACITACION A SERVIDORES PUBLICOS</t>
  </si>
  <si>
    <t>FIANZAS PARA SERVIDORES PUBLICOS</t>
  </si>
  <si>
    <t>MANTENIMIENTO Y REPARACION DE EQUIPO DE OFICINA</t>
  </si>
  <si>
    <t>MANTTO. Y REPARACION DE EQPO. FOTOCOPIADO</t>
  </si>
  <si>
    <t>MANTO Y REPARACION DE RADIO/COMUNICACIÓN</t>
  </si>
  <si>
    <t>INSTALACION, REPARACION Y MANTENIMIENTO DE EQUIPO E INSTRUMENTO 
MEDICO Y DE LABORATORIO</t>
  </si>
  <si>
    <t>MANTTO Y REP DE SIST DE CAPTACION  Y CONDUCCION</t>
  </si>
  <si>
    <t>SERVICIO DE SANITIZACIÓN</t>
  </si>
  <si>
    <t>TENENCIAS Y PLACAS</t>
  </si>
  <si>
    <t>GASTOS LEGALES (POR EJECUCIÓN)</t>
  </si>
  <si>
    <t>TRAM. DE PRORROGA DE TITULO DE CONCESION</t>
  </si>
  <si>
    <t>GASTOS DE ESCRITURACIÓN</t>
  </si>
  <si>
    <t>EQUIPO DE INGENIERIA DIBUJO Y PROYECTO</t>
  </si>
  <si>
    <t>INSTRUMENTAL MEDICO Y DE LABORATORIO</t>
  </si>
  <si>
    <t>HERRAMIENTAS</t>
  </si>
  <si>
    <t>MAQUINARIA Y EQUIPOS DE SISTEMAS DE AGUA</t>
  </si>
  <si>
    <t>TERMONEBULIZADOR</t>
  </si>
  <si>
    <t>SOFTWARE</t>
  </si>
  <si>
    <t>AGUINALDO DE EJERCICIO ANTERIOR</t>
  </si>
  <si>
    <t>Egresos erogados con ingresos propios</t>
  </si>
  <si>
    <t xml:space="preserve">La variacion obedece a que los gastos disminuyeron por la Contingencia Sanitaria; aunado a lo anterior la estimación en cuanto a la facturación fué desfavorable, sin embargo se están implementando acciones para incrementar los ingresos del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</si>
</sst>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9"/>
      <color theme="1"/>
      <name val="Arial"/>
      <family val="2"/>
    </font>
    <font>
      <b/>
      <sz val="11"/>
      <name val="Arial Narrow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2" fillId="0" borderId="0" xfId="4" applyFont="1"/>
    <xf numFmtId="0" fontId="9" fillId="0" borderId="10" xfId="6" applyFont="1" applyFill="1" applyBorder="1" applyAlignment="1">
      <alignment horizontal="left" vertical="top" wrapText="1"/>
    </xf>
    <xf numFmtId="44" fontId="9" fillId="0" borderId="11" xfId="8" applyFont="1" applyFill="1" applyBorder="1" applyAlignment="1">
      <alignment horizontal="right" vertical="top" wrapText="1"/>
    </xf>
    <xf numFmtId="4" fontId="9" fillId="0" borderId="11" xfId="9" applyNumberFormat="1" applyFont="1" applyFill="1" applyBorder="1" applyAlignment="1">
      <alignment horizontal="right" vertical="top" wrapText="1"/>
    </xf>
    <xf numFmtId="4" fontId="9" fillId="0" borderId="11" xfId="6" applyNumberFormat="1" applyFont="1" applyFill="1" applyBorder="1" applyAlignment="1">
      <alignment horizontal="right" vertical="top" wrapText="1"/>
    </xf>
    <xf numFmtId="2" fontId="9" fillId="0" borderId="11" xfId="6" applyNumberFormat="1" applyFont="1" applyFill="1" applyBorder="1" applyAlignment="1">
      <alignment horizontal="right" vertical="top" wrapText="1"/>
    </xf>
    <xf numFmtId="0" fontId="11" fillId="0" borderId="10" xfId="6" applyFont="1" applyFill="1" applyBorder="1" applyAlignment="1">
      <alignment horizontal="left" vertical="top" wrapText="1"/>
    </xf>
    <xf numFmtId="44" fontId="9" fillId="0" borderId="10" xfId="8" applyFont="1" applyFill="1" applyBorder="1" applyAlignment="1">
      <alignment horizontal="right" vertical="top" wrapText="1"/>
    </xf>
    <xf numFmtId="4" fontId="9" fillId="0" borderId="10" xfId="9" applyNumberFormat="1" applyFont="1" applyFill="1" applyBorder="1" applyAlignment="1">
      <alignment horizontal="right" vertical="top" wrapText="1"/>
    </xf>
    <xf numFmtId="4" fontId="9" fillId="0" borderId="10" xfId="6" applyNumberFormat="1" applyFont="1" applyFill="1" applyBorder="1" applyAlignment="1">
      <alignment horizontal="right" vertical="top" wrapText="1"/>
    </xf>
    <xf numFmtId="2" fontId="9" fillId="0" borderId="10" xfId="6" applyNumberFormat="1" applyFont="1" applyFill="1" applyBorder="1" applyAlignment="1">
      <alignment horizontal="right" vertical="top" wrapText="1"/>
    </xf>
    <xf numFmtId="9" fontId="9" fillId="0" borderId="12" xfId="3" applyFont="1" applyFill="1" applyBorder="1" applyAlignment="1">
      <alignment horizontal="center" vertical="top" wrapText="1"/>
    </xf>
    <xf numFmtId="9" fontId="9" fillId="0" borderId="10" xfId="3" applyFont="1" applyFill="1" applyBorder="1" applyAlignment="1">
      <alignment horizontal="center" vertical="top" wrapText="1"/>
    </xf>
    <xf numFmtId="4" fontId="9" fillId="0" borderId="12" xfId="6" applyNumberFormat="1" applyFont="1" applyFill="1" applyBorder="1" applyAlignment="1">
      <alignment horizontal="right" vertical="top" wrapText="1"/>
    </xf>
    <xf numFmtId="44" fontId="11" fillId="0" borderId="10" xfId="8" applyFont="1" applyFill="1" applyBorder="1" applyAlignment="1">
      <alignment horizontal="right" vertical="top" wrapText="1"/>
    </xf>
    <xf numFmtId="9" fontId="11" fillId="0" borderId="10" xfId="3" applyFont="1" applyFill="1" applyBorder="1" applyAlignment="1">
      <alignment horizontal="center" vertical="top" wrapText="1"/>
    </xf>
    <xf numFmtId="4" fontId="11" fillId="0" borderId="10" xfId="6" applyNumberFormat="1" applyFont="1" applyFill="1" applyBorder="1" applyAlignment="1">
      <alignment horizontal="right" vertical="top" wrapText="1"/>
    </xf>
    <xf numFmtId="44" fontId="11" fillId="0" borderId="10" xfId="2" applyFont="1" applyFill="1" applyBorder="1" applyAlignment="1">
      <alignment horizontal="right" vertical="top" wrapText="1"/>
    </xf>
    <xf numFmtId="0" fontId="9" fillId="0" borderId="12" xfId="6" applyFont="1" applyFill="1" applyBorder="1" applyAlignment="1">
      <alignment horizontal="left" vertical="top" wrapText="1"/>
    </xf>
    <xf numFmtId="0" fontId="4" fillId="0" borderId="12" xfId="6" applyFont="1" applyFill="1" applyBorder="1" applyAlignment="1">
      <alignment horizontal="left" vertical="top" wrapText="1"/>
    </xf>
    <xf numFmtId="0" fontId="11" fillId="0" borderId="12" xfId="6" applyFont="1" applyFill="1" applyBorder="1" applyAlignment="1">
      <alignment horizontal="left" vertical="top" wrapText="1"/>
    </xf>
    <xf numFmtId="4" fontId="11" fillId="0" borderId="12" xfId="6" applyNumberFormat="1" applyFont="1" applyFill="1" applyBorder="1" applyAlignment="1">
      <alignment horizontal="right" vertical="top" wrapText="1"/>
    </xf>
    <xf numFmtId="4" fontId="11" fillId="0" borderId="12" xfId="9" applyNumberFormat="1" applyFont="1" applyFill="1" applyBorder="1" applyAlignment="1">
      <alignment horizontal="right" vertical="top" wrapText="1"/>
    </xf>
    <xf numFmtId="2" fontId="11" fillId="0" borderId="12" xfId="6" applyNumberFormat="1" applyFont="1" applyFill="1" applyBorder="1" applyAlignment="1">
      <alignment horizontal="right" vertical="top" wrapText="1"/>
    </xf>
    <xf numFmtId="43" fontId="9" fillId="0" borderId="12" xfId="1" applyFont="1" applyFill="1" applyBorder="1" applyAlignment="1">
      <alignment horizontal="right" vertical="top" wrapText="1"/>
    </xf>
    <xf numFmtId="43" fontId="11" fillId="0" borderId="13" xfId="1" applyFont="1" applyFill="1" applyBorder="1" applyAlignment="1">
      <alignment horizontal="right" vertical="top" wrapText="1"/>
    </xf>
    <xf numFmtId="9" fontId="11" fillId="0" borderId="13" xfId="3" applyFont="1" applyFill="1" applyBorder="1" applyAlignment="1">
      <alignment horizontal="center" vertical="top" wrapText="1"/>
    </xf>
    <xf numFmtId="4" fontId="11" fillId="0" borderId="13" xfId="6" applyNumberFormat="1" applyFont="1" applyFill="1" applyBorder="1" applyAlignment="1">
      <alignment horizontal="right" vertical="top" wrapText="1"/>
    </xf>
    <xf numFmtId="0" fontId="9" fillId="0" borderId="14" xfId="6" applyFont="1" applyFill="1" applyBorder="1" applyAlignment="1">
      <alignment horizontal="center" vertical="center" wrapText="1"/>
    </xf>
    <xf numFmtId="44" fontId="9" fillId="0" borderId="14" xfId="8" applyFont="1" applyFill="1" applyBorder="1" applyAlignment="1">
      <alignment horizontal="right" vertical="top" wrapText="1"/>
    </xf>
    <xf numFmtId="9" fontId="9" fillId="0" borderId="14" xfId="3" applyFont="1" applyFill="1" applyBorder="1" applyAlignment="1">
      <alignment horizontal="center" vertical="top" wrapText="1"/>
    </xf>
    <xf numFmtId="44" fontId="11" fillId="0" borderId="0" xfId="8" applyFont="1" applyFill="1" applyBorder="1" applyAlignment="1">
      <alignment horizontal="right" vertical="top" wrapText="1"/>
    </xf>
    <xf numFmtId="4" fontId="11" fillId="0" borderId="0" xfId="6" applyNumberFormat="1" applyFont="1" applyFill="1" applyBorder="1" applyAlignment="1">
      <alignment horizontal="right" vertical="top" wrapText="1"/>
    </xf>
    <xf numFmtId="0" fontId="2" fillId="0" borderId="0" xfId="4" applyFont="1" applyAlignment="1">
      <alignment horizontal="left"/>
    </xf>
    <xf numFmtId="0" fontId="4" fillId="0" borderId="0" xfId="10" applyFont="1"/>
    <xf numFmtId="0" fontId="11" fillId="0" borderId="0" xfId="10" applyFont="1" applyBorder="1" applyAlignment="1">
      <alignment horizontal="center"/>
    </xf>
    <xf numFmtId="44" fontId="2" fillId="0" borderId="0" xfId="4" applyNumberFormat="1" applyFont="1"/>
    <xf numFmtId="9" fontId="11" fillId="0" borderId="10" xfId="3" applyFont="1" applyFill="1" applyBorder="1" applyAlignment="1">
      <alignment horizontal="center" vertical="center" wrapText="1"/>
    </xf>
    <xf numFmtId="4" fontId="9" fillId="0" borderId="0" xfId="6" applyNumberFormat="1" applyFont="1" applyFill="1" applyBorder="1" applyAlignment="1">
      <alignment horizontal="left" vertical="top" wrapText="1"/>
    </xf>
    <xf numFmtId="0" fontId="9" fillId="2" borderId="9" xfId="6" applyFont="1" applyFill="1" applyBorder="1" applyAlignment="1">
      <alignment horizontal="center" vertical="center" wrapText="1"/>
    </xf>
    <xf numFmtId="44" fontId="9" fillId="0" borderId="0" xfId="8" applyFont="1" applyFill="1" applyBorder="1" applyAlignment="1">
      <alignment horizontal="left" vertical="top" wrapText="1"/>
    </xf>
    <xf numFmtId="0" fontId="11" fillId="0" borderId="18" xfId="6" applyFont="1" applyFill="1" applyBorder="1" applyAlignment="1">
      <alignment horizontal="left" vertical="top" wrapText="1"/>
    </xf>
    <xf numFmtId="43" fontId="11" fillId="0" borderId="14" xfId="1" applyFont="1" applyFill="1" applyBorder="1" applyAlignment="1">
      <alignment horizontal="right" vertical="top" wrapText="1"/>
    </xf>
    <xf numFmtId="9" fontId="11" fillId="0" borderId="14" xfId="3" applyFont="1" applyFill="1" applyBorder="1" applyAlignment="1">
      <alignment horizontal="center" vertical="top" wrapText="1"/>
    </xf>
    <xf numFmtId="4" fontId="11" fillId="0" borderId="14" xfId="6" applyNumberFormat="1" applyFont="1" applyFill="1" applyBorder="1" applyAlignment="1">
      <alignment horizontal="right" vertical="top" wrapText="1"/>
    </xf>
    <xf numFmtId="9" fontId="11" fillId="0" borderId="18" xfId="3" applyFont="1" applyFill="1" applyBorder="1" applyAlignment="1">
      <alignment horizontal="center" vertical="center" wrapText="1"/>
    </xf>
    <xf numFmtId="0" fontId="11" fillId="0" borderId="11" xfId="6" applyFont="1" applyFill="1" applyBorder="1" applyAlignment="1">
      <alignment horizontal="left" vertical="top" wrapText="1"/>
    </xf>
    <xf numFmtId="43" fontId="11" fillId="0" borderId="19" xfId="1" applyFont="1" applyFill="1" applyBorder="1" applyAlignment="1">
      <alignment horizontal="right" vertical="top" wrapText="1"/>
    </xf>
    <xf numFmtId="9" fontId="11" fillId="0" borderId="19" xfId="3" applyFont="1" applyFill="1" applyBorder="1" applyAlignment="1">
      <alignment horizontal="center" vertical="top" wrapText="1"/>
    </xf>
    <xf numFmtId="4" fontId="11" fillId="0" borderId="19" xfId="6" applyNumberFormat="1" applyFont="1" applyFill="1" applyBorder="1" applyAlignment="1">
      <alignment horizontal="right" vertical="top" wrapText="1"/>
    </xf>
    <xf numFmtId="4" fontId="11" fillId="0" borderId="11" xfId="6" applyNumberFormat="1" applyFont="1" applyFill="1" applyBorder="1" applyAlignment="1">
      <alignment horizontal="right" vertical="top" wrapText="1"/>
    </xf>
    <xf numFmtId="9" fontId="11" fillId="0" borderId="11" xfId="3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top" wrapText="1"/>
    </xf>
    <xf numFmtId="4" fontId="11" fillId="0" borderId="6" xfId="6" applyNumberFormat="1" applyFont="1" applyFill="1" applyBorder="1" applyAlignment="1">
      <alignment horizontal="right" vertical="top" wrapText="1"/>
    </xf>
    <xf numFmtId="44" fontId="11" fillId="0" borderId="0" xfId="10" applyNumberFormat="1" applyFont="1" applyBorder="1"/>
    <xf numFmtId="0" fontId="11" fillId="0" borderId="0" xfId="10" applyFont="1" applyBorder="1"/>
    <xf numFmtId="0" fontId="11" fillId="0" borderId="0" xfId="4" applyFont="1" applyBorder="1"/>
    <xf numFmtId="0" fontId="2" fillId="0" borderId="0" xfId="4" applyFont="1" applyBorder="1"/>
    <xf numFmtId="4" fontId="2" fillId="0" borderId="0" xfId="4" applyNumberFormat="1" applyFont="1" applyBorder="1"/>
    <xf numFmtId="43" fontId="2" fillId="0" borderId="0" xfId="1" applyFont="1" applyBorder="1"/>
    <xf numFmtId="43" fontId="2" fillId="0" borderId="0" xfId="4" applyNumberFormat="1" applyFont="1" applyBorder="1"/>
    <xf numFmtId="44" fontId="2" fillId="0" borderId="0" xfId="4" applyNumberFormat="1" applyFont="1" applyBorder="1"/>
    <xf numFmtId="0" fontId="9" fillId="0" borderId="0" xfId="6" applyFont="1" applyFill="1" applyBorder="1" applyAlignment="1">
      <alignment horizontal="left" vertical="top" wrapText="1"/>
    </xf>
    <xf numFmtId="0" fontId="4" fillId="0" borderId="0" xfId="10" applyFont="1" applyBorder="1"/>
    <xf numFmtId="4" fontId="9" fillId="0" borderId="5" xfId="6" applyNumberFormat="1" applyFont="1" applyFill="1" applyBorder="1" applyAlignment="1">
      <alignment horizontal="left" vertical="top" wrapText="1"/>
    </xf>
    <xf numFmtId="0" fontId="9" fillId="0" borderId="0" xfId="6" applyFont="1" applyFill="1" applyBorder="1" applyAlignment="1">
      <alignment horizontal="left" vertical="top" wrapText="1"/>
    </xf>
    <xf numFmtId="0" fontId="9" fillId="0" borderId="6" xfId="6" applyFont="1" applyFill="1" applyBorder="1" applyAlignment="1">
      <alignment horizontal="left" vertical="top" wrapText="1"/>
    </xf>
    <xf numFmtId="0" fontId="11" fillId="0" borderId="15" xfId="6" applyFont="1" applyFill="1" applyBorder="1" applyAlignment="1">
      <alignment horizontal="left" vertical="top" wrapText="1"/>
    </xf>
    <xf numFmtId="0" fontId="11" fillId="0" borderId="16" xfId="6" applyFont="1" applyFill="1" applyBorder="1" applyAlignment="1">
      <alignment horizontal="left" vertical="top" wrapText="1"/>
    </xf>
    <xf numFmtId="0" fontId="11" fillId="0" borderId="17" xfId="6" applyFont="1" applyFill="1" applyBorder="1" applyAlignment="1">
      <alignment horizontal="left" vertical="top" wrapText="1"/>
    </xf>
    <xf numFmtId="0" fontId="3" fillId="0" borderId="1" xfId="5" applyFont="1" applyBorder="1" applyAlignment="1">
      <alignment horizontal="right" vertical="center"/>
    </xf>
    <xf numFmtId="0" fontId="5" fillId="2" borderId="2" xfId="6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/>
    </xf>
    <xf numFmtId="0" fontId="5" fillId="2" borderId="4" xfId="6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/>
    </xf>
    <xf numFmtId="0" fontId="7" fillId="2" borderId="7" xfId="6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2" borderId="8" xfId="6" applyFont="1" applyFill="1" applyBorder="1" applyAlignment="1">
      <alignment horizontal="center" vertical="center"/>
    </xf>
    <xf numFmtId="0" fontId="8" fillId="0" borderId="7" xfId="7" applyFont="1" applyBorder="1" applyAlignment="1">
      <alignment horizontal="left" vertical="center" wrapText="1"/>
    </xf>
    <xf numFmtId="0" fontId="8" fillId="0" borderId="1" xfId="7" applyFont="1" applyBorder="1" applyAlignment="1">
      <alignment horizontal="left" vertical="center" wrapText="1"/>
    </xf>
    <xf numFmtId="0" fontId="8" fillId="0" borderId="8" xfId="7" applyFont="1" applyBorder="1" applyAlignment="1">
      <alignment horizontal="left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10" fillId="2" borderId="9" xfId="6" applyFont="1" applyFill="1" applyBorder="1" applyAlignment="1">
      <alignment horizontal="center" vertical="center" wrapText="1"/>
    </xf>
  </cellXfs>
  <cellStyles count="11">
    <cellStyle name="Millares" xfId="1" builtinId="3"/>
    <cellStyle name="Moneda" xfId="2" builtinId="4"/>
    <cellStyle name="Moneda 2 2" xfId="8"/>
    <cellStyle name="Normal" xfId="0" builtinId="0"/>
    <cellStyle name="Normal 2 2" xfId="6"/>
    <cellStyle name="Normal 6 4" xfId="4"/>
    <cellStyle name="Normal 6 4 2" xfId="5"/>
    <cellStyle name="Normal 7 2 2" xfId="7"/>
    <cellStyle name="Normal_Formatos aspecto Financiero 2 2" xfId="10"/>
    <cellStyle name="Porcentaje" xfId="3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63785</xdr:colOff>
      <xdr:row>234</xdr:row>
      <xdr:rowOff>0</xdr:rowOff>
    </xdr:from>
    <xdr:to>
      <xdr:col>5</xdr:col>
      <xdr:colOff>443050</xdr:colOff>
      <xdr:row>241</xdr:row>
      <xdr:rowOff>130869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8439940F-8B89-46B7-9988-DD1F30050BB9}"/>
            </a:ext>
          </a:extLst>
        </xdr:cNvPr>
        <xdr:cNvSpPr txBox="1">
          <a:spLocks noChangeArrowheads="1"/>
        </xdr:cNvSpPr>
      </xdr:nvSpPr>
      <xdr:spPr bwMode="auto">
        <a:xfrm>
          <a:off x="4654835" y="47015400"/>
          <a:ext cx="2122340" cy="1350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0</xdr:col>
      <xdr:colOff>142875</xdr:colOff>
      <xdr:row>247</xdr:row>
      <xdr:rowOff>139149</xdr:rowOff>
    </xdr:from>
    <xdr:to>
      <xdr:col>0</xdr:col>
      <xdr:colOff>2362200</xdr:colOff>
      <xdr:row>253</xdr:row>
      <xdr:rowOff>186773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D7B7FB8-ECBF-4ABB-B0CC-69E452C66E0B}"/>
            </a:ext>
          </a:extLst>
        </xdr:cNvPr>
        <xdr:cNvSpPr txBox="1">
          <a:spLocks noChangeArrowheads="1"/>
        </xdr:cNvSpPr>
      </xdr:nvSpPr>
      <xdr:spPr bwMode="auto">
        <a:xfrm>
          <a:off x="142875" y="49030974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188018</xdr:colOff>
      <xdr:row>247</xdr:row>
      <xdr:rowOff>155715</xdr:rowOff>
    </xdr:from>
    <xdr:to>
      <xdr:col>5</xdr:col>
      <xdr:colOff>464243</xdr:colOff>
      <xdr:row>254</xdr:row>
      <xdr:rowOff>12839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81BA4A62-6FEE-4149-A3EE-8E150817CE8F}"/>
            </a:ext>
          </a:extLst>
        </xdr:cNvPr>
        <xdr:cNvSpPr txBox="1">
          <a:spLocks noChangeArrowheads="1"/>
        </xdr:cNvSpPr>
      </xdr:nvSpPr>
      <xdr:spPr bwMode="auto">
        <a:xfrm>
          <a:off x="4779068" y="4915231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235</xdr:row>
      <xdr:rowOff>57150</xdr:rowOff>
    </xdr:from>
    <xdr:to>
      <xdr:col>0</xdr:col>
      <xdr:colOff>2228850</xdr:colOff>
      <xdr:row>247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285750" y="467487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workbookViewId="0">
      <selection activeCell="K232" sqref="K232"/>
    </sheetView>
  </sheetViews>
  <sheetFormatPr baseColWidth="10" defaultRowHeight="15" x14ac:dyDescent="0.25"/>
  <cols>
    <col min="1" max="1" width="42.42578125" style="1" customWidth="1"/>
    <col min="2" max="2" width="16.7109375" style="1" customWidth="1"/>
    <col min="3" max="3" width="9.7109375" style="1" customWidth="1"/>
    <col min="4" max="4" width="15.7109375" style="1" customWidth="1"/>
    <col min="5" max="5" width="10.42578125" style="1" customWidth="1"/>
    <col min="6" max="6" width="16.7109375" style="1" customWidth="1"/>
    <col min="7" max="7" width="11.140625" style="1" customWidth="1"/>
    <col min="8" max="9" width="11.42578125" style="1"/>
    <col min="10" max="10" width="16.28515625" style="1" bestFit="1" customWidth="1"/>
    <col min="11" max="170" width="11.42578125" style="1"/>
    <col min="171" max="171" width="45.42578125" style="1" customWidth="1"/>
    <col min="172" max="172" width="23.42578125" style="1" customWidth="1"/>
    <col min="173" max="173" width="15.28515625" style="1" customWidth="1"/>
    <col min="174" max="174" width="21.28515625" style="1" customWidth="1"/>
    <col min="175" max="175" width="12.140625" style="1" customWidth="1"/>
    <col min="176" max="176" width="21.140625" style="1" customWidth="1"/>
    <col min="177" max="177" width="16.28515625" style="1" customWidth="1"/>
    <col min="178" max="178" width="9.5703125" style="1" customWidth="1"/>
    <col min="179" max="426" width="11.42578125" style="1"/>
    <col min="427" max="427" width="45.42578125" style="1" customWidth="1"/>
    <col min="428" max="428" width="23.42578125" style="1" customWidth="1"/>
    <col min="429" max="429" width="15.28515625" style="1" customWidth="1"/>
    <col min="430" max="430" width="21.28515625" style="1" customWidth="1"/>
    <col min="431" max="431" width="12.140625" style="1" customWidth="1"/>
    <col min="432" max="432" width="21.140625" style="1" customWidth="1"/>
    <col min="433" max="433" width="16.28515625" style="1" customWidth="1"/>
    <col min="434" max="434" width="9.5703125" style="1" customWidth="1"/>
    <col min="435" max="682" width="11.42578125" style="1"/>
    <col min="683" max="683" width="45.42578125" style="1" customWidth="1"/>
    <col min="684" max="684" width="23.42578125" style="1" customWidth="1"/>
    <col min="685" max="685" width="15.28515625" style="1" customWidth="1"/>
    <col min="686" max="686" width="21.28515625" style="1" customWidth="1"/>
    <col min="687" max="687" width="12.140625" style="1" customWidth="1"/>
    <col min="688" max="688" width="21.140625" style="1" customWidth="1"/>
    <col min="689" max="689" width="16.28515625" style="1" customWidth="1"/>
    <col min="690" max="690" width="9.5703125" style="1" customWidth="1"/>
    <col min="691" max="938" width="11.42578125" style="1"/>
    <col min="939" max="939" width="45.42578125" style="1" customWidth="1"/>
    <col min="940" max="940" width="23.42578125" style="1" customWidth="1"/>
    <col min="941" max="941" width="15.28515625" style="1" customWidth="1"/>
    <col min="942" max="942" width="21.28515625" style="1" customWidth="1"/>
    <col min="943" max="943" width="12.140625" style="1" customWidth="1"/>
    <col min="944" max="944" width="21.140625" style="1" customWidth="1"/>
    <col min="945" max="945" width="16.28515625" style="1" customWidth="1"/>
    <col min="946" max="946" width="9.5703125" style="1" customWidth="1"/>
    <col min="947" max="1194" width="11.42578125" style="1"/>
    <col min="1195" max="1195" width="45.42578125" style="1" customWidth="1"/>
    <col min="1196" max="1196" width="23.42578125" style="1" customWidth="1"/>
    <col min="1197" max="1197" width="15.28515625" style="1" customWidth="1"/>
    <col min="1198" max="1198" width="21.28515625" style="1" customWidth="1"/>
    <col min="1199" max="1199" width="12.140625" style="1" customWidth="1"/>
    <col min="1200" max="1200" width="21.140625" style="1" customWidth="1"/>
    <col min="1201" max="1201" width="16.28515625" style="1" customWidth="1"/>
    <col min="1202" max="1202" width="9.5703125" style="1" customWidth="1"/>
    <col min="1203" max="1450" width="11.42578125" style="1"/>
    <col min="1451" max="1451" width="45.42578125" style="1" customWidth="1"/>
    <col min="1452" max="1452" width="23.42578125" style="1" customWidth="1"/>
    <col min="1453" max="1453" width="15.28515625" style="1" customWidth="1"/>
    <col min="1454" max="1454" width="21.28515625" style="1" customWidth="1"/>
    <col min="1455" max="1455" width="12.140625" style="1" customWidth="1"/>
    <col min="1456" max="1456" width="21.140625" style="1" customWidth="1"/>
    <col min="1457" max="1457" width="16.28515625" style="1" customWidth="1"/>
    <col min="1458" max="1458" width="9.5703125" style="1" customWidth="1"/>
    <col min="1459" max="1706" width="11.42578125" style="1"/>
    <col min="1707" max="1707" width="45.42578125" style="1" customWidth="1"/>
    <col min="1708" max="1708" width="23.42578125" style="1" customWidth="1"/>
    <col min="1709" max="1709" width="15.28515625" style="1" customWidth="1"/>
    <col min="1710" max="1710" width="21.28515625" style="1" customWidth="1"/>
    <col min="1711" max="1711" width="12.140625" style="1" customWidth="1"/>
    <col min="1712" max="1712" width="21.140625" style="1" customWidth="1"/>
    <col min="1713" max="1713" width="16.28515625" style="1" customWidth="1"/>
    <col min="1714" max="1714" width="9.5703125" style="1" customWidth="1"/>
    <col min="1715" max="1962" width="11.42578125" style="1"/>
    <col min="1963" max="1963" width="45.42578125" style="1" customWidth="1"/>
    <col min="1964" max="1964" width="23.42578125" style="1" customWidth="1"/>
    <col min="1965" max="1965" width="15.28515625" style="1" customWidth="1"/>
    <col min="1966" max="1966" width="21.28515625" style="1" customWidth="1"/>
    <col min="1967" max="1967" width="12.140625" style="1" customWidth="1"/>
    <col min="1968" max="1968" width="21.140625" style="1" customWidth="1"/>
    <col min="1969" max="1969" width="16.28515625" style="1" customWidth="1"/>
    <col min="1970" max="1970" width="9.5703125" style="1" customWidth="1"/>
    <col min="1971" max="2218" width="11.42578125" style="1"/>
    <col min="2219" max="2219" width="45.42578125" style="1" customWidth="1"/>
    <col min="2220" max="2220" width="23.42578125" style="1" customWidth="1"/>
    <col min="2221" max="2221" width="15.28515625" style="1" customWidth="1"/>
    <col min="2222" max="2222" width="21.28515625" style="1" customWidth="1"/>
    <col min="2223" max="2223" width="12.140625" style="1" customWidth="1"/>
    <col min="2224" max="2224" width="21.140625" style="1" customWidth="1"/>
    <col min="2225" max="2225" width="16.28515625" style="1" customWidth="1"/>
    <col min="2226" max="2226" width="9.5703125" style="1" customWidth="1"/>
    <col min="2227" max="2474" width="11.42578125" style="1"/>
    <col min="2475" max="2475" width="45.42578125" style="1" customWidth="1"/>
    <col min="2476" max="2476" width="23.42578125" style="1" customWidth="1"/>
    <col min="2477" max="2477" width="15.28515625" style="1" customWidth="1"/>
    <col min="2478" max="2478" width="21.28515625" style="1" customWidth="1"/>
    <col min="2479" max="2479" width="12.140625" style="1" customWidth="1"/>
    <col min="2480" max="2480" width="21.140625" style="1" customWidth="1"/>
    <col min="2481" max="2481" width="16.28515625" style="1" customWidth="1"/>
    <col min="2482" max="2482" width="9.5703125" style="1" customWidth="1"/>
    <col min="2483" max="2730" width="11.42578125" style="1"/>
    <col min="2731" max="2731" width="45.42578125" style="1" customWidth="1"/>
    <col min="2732" max="2732" width="23.42578125" style="1" customWidth="1"/>
    <col min="2733" max="2733" width="15.28515625" style="1" customWidth="1"/>
    <col min="2734" max="2734" width="21.28515625" style="1" customWidth="1"/>
    <col min="2735" max="2735" width="12.140625" style="1" customWidth="1"/>
    <col min="2736" max="2736" width="21.140625" style="1" customWidth="1"/>
    <col min="2737" max="2737" width="16.28515625" style="1" customWidth="1"/>
    <col min="2738" max="2738" width="9.5703125" style="1" customWidth="1"/>
    <col min="2739" max="2986" width="11.42578125" style="1"/>
    <col min="2987" max="2987" width="45.42578125" style="1" customWidth="1"/>
    <col min="2988" max="2988" width="23.42578125" style="1" customWidth="1"/>
    <col min="2989" max="2989" width="15.28515625" style="1" customWidth="1"/>
    <col min="2990" max="2990" width="21.28515625" style="1" customWidth="1"/>
    <col min="2991" max="2991" width="12.140625" style="1" customWidth="1"/>
    <col min="2992" max="2992" width="21.140625" style="1" customWidth="1"/>
    <col min="2993" max="2993" width="16.28515625" style="1" customWidth="1"/>
    <col min="2994" max="2994" width="9.5703125" style="1" customWidth="1"/>
    <col min="2995" max="3242" width="11.42578125" style="1"/>
    <col min="3243" max="3243" width="45.42578125" style="1" customWidth="1"/>
    <col min="3244" max="3244" width="23.42578125" style="1" customWidth="1"/>
    <col min="3245" max="3245" width="15.28515625" style="1" customWidth="1"/>
    <col min="3246" max="3246" width="21.28515625" style="1" customWidth="1"/>
    <col min="3247" max="3247" width="12.140625" style="1" customWidth="1"/>
    <col min="3248" max="3248" width="21.140625" style="1" customWidth="1"/>
    <col min="3249" max="3249" width="16.28515625" style="1" customWidth="1"/>
    <col min="3250" max="3250" width="9.5703125" style="1" customWidth="1"/>
    <col min="3251" max="3498" width="11.42578125" style="1"/>
    <col min="3499" max="3499" width="45.42578125" style="1" customWidth="1"/>
    <col min="3500" max="3500" width="23.42578125" style="1" customWidth="1"/>
    <col min="3501" max="3501" width="15.28515625" style="1" customWidth="1"/>
    <col min="3502" max="3502" width="21.28515625" style="1" customWidth="1"/>
    <col min="3503" max="3503" width="12.140625" style="1" customWidth="1"/>
    <col min="3504" max="3504" width="21.140625" style="1" customWidth="1"/>
    <col min="3505" max="3505" width="16.28515625" style="1" customWidth="1"/>
    <col min="3506" max="3506" width="9.5703125" style="1" customWidth="1"/>
    <col min="3507" max="3754" width="11.42578125" style="1"/>
    <col min="3755" max="3755" width="45.42578125" style="1" customWidth="1"/>
    <col min="3756" max="3756" width="23.42578125" style="1" customWidth="1"/>
    <col min="3757" max="3757" width="15.28515625" style="1" customWidth="1"/>
    <col min="3758" max="3758" width="21.28515625" style="1" customWidth="1"/>
    <col min="3759" max="3759" width="12.140625" style="1" customWidth="1"/>
    <col min="3760" max="3760" width="21.140625" style="1" customWidth="1"/>
    <col min="3761" max="3761" width="16.28515625" style="1" customWidth="1"/>
    <col min="3762" max="3762" width="9.5703125" style="1" customWidth="1"/>
    <col min="3763" max="4010" width="11.42578125" style="1"/>
    <col min="4011" max="4011" width="45.42578125" style="1" customWidth="1"/>
    <col min="4012" max="4012" width="23.42578125" style="1" customWidth="1"/>
    <col min="4013" max="4013" width="15.28515625" style="1" customWidth="1"/>
    <col min="4014" max="4014" width="21.28515625" style="1" customWidth="1"/>
    <col min="4015" max="4015" width="12.140625" style="1" customWidth="1"/>
    <col min="4016" max="4016" width="21.140625" style="1" customWidth="1"/>
    <col min="4017" max="4017" width="16.28515625" style="1" customWidth="1"/>
    <col min="4018" max="4018" width="9.5703125" style="1" customWidth="1"/>
    <col min="4019" max="4266" width="11.42578125" style="1"/>
    <col min="4267" max="4267" width="45.42578125" style="1" customWidth="1"/>
    <col min="4268" max="4268" width="23.42578125" style="1" customWidth="1"/>
    <col min="4269" max="4269" width="15.28515625" style="1" customWidth="1"/>
    <col min="4270" max="4270" width="21.28515625" style="1" customWidth="1"/>
    <col min="4271" max="4271" width="12.140625" style="1" customWidth="1"/>
    <col min="4272" max="4272" width="21.140625" style="1" customWidth="1"/>
    <col min="4273" max="4273" width="16.28515625" style="1" customWidth="1"/>
    <col min="4274" max="4274" width="9.5703125" style="1" customWidth="1"/>
    <col min="4275" max="4522" width="11.42578125" style="1"/>
    <col min="4523" max="4523" width="45.42578125" style="1" customWidth="1"/>
    <col min="4524" max="4524" width="23.42578125" style="1" customWidth="1"/>
    <col min="4525" max="4525" width="15.28515625" style="1" customWidth="1"/>
    <col min="4526" max="4526" width="21.28515625" style="1" customWidth="1"/>
    <col min="4527" max="4527" width="12.140625" style="1" customWidth="1"/>
    <col min="4528" max="4528" width="21.140625" style="1" customWidth="1"/>
    <col min="4529" max="4529" width="16.28515625" style="1" customWidth="1"/>
    <col min="4530" max="4530" width="9.5703125" style="1" customWidth="1"/>
    <col min="4531" max="4778" width="11.42578125" style="1"/>
    <col min="4779" max="4779" width="45.42578125" style="1" customWidth="1"/>
    <col min="4780" max="4780" width="23.42578125" style="1" customWidth="1"/>
    <col min="4781" max="4781" width="15.28515625" style="1" customWidth="1"/>
    <col min="4782" max="4782" width="21.28515625" style="1" customWidth="1"/>
    <col min="4783" max="4783" width="12.140625" style="1" customWidth="1"/>
    <col min="4784" max="4784" width="21.140625" style="1" customWidth="1"/>
    <col min="4785" max="4785" width="16.28515625" style="1" customWidth="1"/>
    <col min="4786" max="4786" width="9.5703125" style="1" customWidth="1"/>
    <col min="4787" max="5034" width="11.42578125" style="1"/>
    <col min="5035" max="5035" width="45.42578125" style="1" customWidth="1"/>
    <col min="5036" max="5036" width="23.42578125" style="1" customWidth="1"/>
    <col min="5037" max="5037" width="15.28515625" style="1" customWidth="1"/>
    <col min="5038" max="5038" width="21.28515625" style="1" customWidth="1"/>
    <col min="5039" max="5039" width="12.140625" style="1" customWidth="1"/>
    <col min="5040" max="5040" width="21.140625" style="1" customWidth="1"/>
    <col min="5041" max="5041" width="16.28515625" style="1" customWidth="1"/>
    <col min="5042" max="5042" width="9.5703125" style="1" customWidth="1"/>
    <col min="5043" max="5290" width="11.42578125" style="1"/>
    <col min="5291" max="5291" width="45.42578125" style="1" customWidth="1"/>
    <col min="5292" max="5292" width="23.42578125" style="1" customWidth="1"/>
    <col min="5293" max="5293" width="15.28515625" style="1" customWidth="1"/>
    <col min="5294" max="5294" width="21.28515625" style="1" customWidth="1"/>
    <col min="5295" max="5295" width="12.140625" style="1" customWidth="1"/>
    <col min="5296" max="5296" width="21.140625" style="1" customWidth="1"/>
    <col min="5297" max="5297" width="16.28515625" style="1" customWidth="1"/>
    <col min="5298" max="5298" width="9.5703125" style="1" customWidth="1"/>
    <col min="5299" max="5546" width="11.42578125" style="1"/>
    <col min="5547" max="5547" width="45.42578125" style="1" customWidth="1"/>
    <col min="5548" max="5548" width="23.42578125" style="1" customWidth="1"/>
    <col min="5549" max="5549" width="15.28515625" style="1" customWidth="1"/>
    <col min="5550" max="5550" width="21.28515625" style="1" customWidth="1"/>
    <col min="5551" max="5551" width="12.140625" style="1" customWidth="1"/>
    <col min="5552" max="5552" width="21.140625" style="1" customWidth="1"/>
    <col min="5553" max="5553" width="16.28515625" style="1" customWidth="1"/>
    <col min="5554" max="5554" width="9.5703125" style="1" customWidth="1"/>
    <col min="5555" max="5802" width="11.42578125" style="1"/>
    <col min="5803" max="5803" width="45.42578125" style="1" customWidth="1"/>
    <col min="5804" max="5804" width="23.42578125" style="1" customWidth="1"/>
    <col min="5805" max="5805" width="15.28515625" style="1" customWidth="1"/>
    <col min="5806" max="5806" width="21.28515625" style="1" customWidth="1"/>
    <col min="5807" max="5807" width="12.140625" style="1" customWidth="1"/>
    <col min="5808" max="5808" width="21.140625" style="1" customWidth="1"/>
    <col min="5809" max="5809" width="16.28515625" style="1" customWidth="1"/>
    <col min="5810" max="5810" width="9.5703125" style="1" customWidth="1"/>
    <col min="5811" max="6058" width="11.42578125" style="1"/>
    <col min="6059" max="6059" width="45.42578125" style="1" customWidth="1"/>
    <col min="6060" max="6060" width="23.42578125" style="1" customWidth="1"/>
    <col min="6061" max="6061" width="15.28515625" style="1" customWidth="1"/>
    <col min="6062" max="6062" width="21.28515625" style="1" customWidth="1"/>
    <col min="6063" max="6063" width="12.140625" style="1" customWidth="1"/>
    <col min="6064" max="6064" width="21.140625" style="1" customWidth="1"/>
    <col min="6065" max="6065" width="16.28515625" style="1" customWidth="1"/>
    <col min="6066" max="6066" width="9.5703125" style="1" customWidth="1"/>
    <col min="6067" max="6314" width="11.42578125" style="1"/>
    <col min="6315" max="6315" width="45.42578125" style="1" customWidth="1"/>
    <col min="6316" max="6316" width="23.42578125" style="1" customWidth="1"/>
    <col min="6317" max="6317" width="15.28515625" style="1" customWidth="1"/>
    <col min="6318" max="6318" width="21.28515625" style="1" customWidth="1"/>
    <col min="6319" max="6319" width="12.140625" style="1" customWidth="1"/>
    <col min="6320" max="6320" width="21.140625" style="1" customWidth="1"/>
    <col min="6321" max="6321" width="16.28515625" style="1" customWidth="1"/>
    <col min="6322" max="6322" width="9.5703125" style="1" customWidth="1"/>
    <col min="6323" max="6570" width="11.42578125" style="1"/>
    <col min="6571" max="6571" width="45.42578125" style="1" customWidth="1"/>
    <col min="6572" max="6572" width="23.42578125" style="1" customWidth="1"/>
    <col min="6573" max="6573" width="15.28515625" style="1" customWidth="1"/>
    <col min="6574" max="6574" width="21.28515625" style="1" customWidth="1"/>
    <col min="6575" max="6575" width="12.140625" style="1" customWidth="1"/>
    <col min="6576" max="6576" width="21.140625" style="1" customWidth="1"/>
    <col min="6577" max="6577" width="16.28515625" style="1" customWidth="1"/>
    <col min="6578" max="6578" width="9.5703125" style="1" customWidth="1"/>
    <col min="6579" max="6826" width="11.42578125" style="1"/>
    <col min="6827" max="6827" width="45.42578125" style="1" customWidth="1"/>
    <col min="6828" max="6828" width="23.42578125" style="1" customWidth="1"/>
    <col min="6829" max="6829" width="15.28515625" style="1" customWidth="1"/>
    <col min="6830" max="6830" width="21.28515625" style="1" customWidth="1"/>
    <col min="6831" max="6831" width="12.140625" style="1" customWidth="1"/>
    <col min="6832" max="6832" width="21.140625" style="1" customWidth="1"/>
    <col min="6833" max="6833" width="16.28515625" style="1" customWidth="1"/>
    <col min="6834" max="6834" width="9.5703125" style="1" customWidth="1"/>
    <col min="6835" max="7082" width="11.42578125" style="1"/>
    <col min="7083" max="7083" width="45.42578125" style="1" customWidth="1"/>
    <col min="7084" max="7084" width="23.42578125" style="1" customWidth="1"/>
    <col min="7085" max="7085" width="15.28515625" style="1" customWidth="1"/>
    <col min="7086" max="7086" width="21.28515625" style="1" customWidth="1"/>
    <col min="7087" max="7087" width="12.140625" style="1" customWidth="1"/>
    <col min="7088" max="7088" width="21.140625" style="1" customWidth="1"/>
    <col min="7089" max="7089" width="16.28515625" style="1" customWidth="1"/>
    <col min="7090" max="7090" width="9.5703125" style="1" customWidth="1"/>
    <col min="7091" max="7338" width="11.42578125" style="1"/>
    <col min="7339" max="7339" width="45.42578125" style="1" customWidth="1"/>
    <col min="7340" max="7340" width="23.42578125" style="1" customWidth="1"/>
    <col min="7341" max="7341" width="15.28515625" style="1" customWidth="1"/>
    <col min="7342" max="7342" width="21.28515625" style="1" customWidth="1"/>
    <col min="7343" max="7343" width="12.140625" style="1" customWidth="1"/>
    <col min="7344" max="7344" width="21.140625" style="1" customWidth="1"/>
    <col min="7345" max="7345" width="16.28515625" style="1" customWidth="1"/>
    <col min="7346" max="7346" width="9.5703125" style="1" customWidth="1"/>
    <col min="7347" max="7594" width="11.42578125" style="1"/>
    <col min="7595" max="7595" width="45.42578125" style="1" customWidth="1"/>
    <col min="7596" max="7596" width="23.42578125" style="1" customWidth="1"/>
    <col min="7597" max="7597" width="15.28515625" style="1" customWidth="1"/>
    <col min="7598" max="7598" width="21.28515625" style="1" customWidth="1"/>
    <col min="7599" max="7599" width="12.140625" style="1" customWidth="1"/>
    <col min="7600" max="7600" width="21.140625" style="1" customWidth="1"/>
    <col min="7601" max="7601" width="16.28515625" style="1" customWidth="1"/>
    <col min="7602" max="7602" width="9.5703125" style="1" customWidth="1"/>
    <col min="7603" max="7850" width="11.42578125" style="1"/>
    <col min="7851" max="7851" width="45.42578125" style="1" customWidth="1"/>
    <col min="7852" max="7852" width="23.42578125" style="1" customWidth="1"/>
    <col min="7853" max="7853" width="15.28515625" style="1" customWidth="1"/>
    <col min="7854" max="7854" width="21.28515625" style="1" customWidth="1"/>
    <col min="7855" max="7855" width="12.140625" style="1" customWidth="1"/>
    <col min="7856" max="7856" width="21.140625" style="1" customWidth="1"/>
    <col min="7857" max="7857" width="16.28515625" style="1" customWidth="1"/>
    <col min="7858" max="7858" width="9.5703125" style="1" customWidth="1"/>
    <col min="7859" max="8106" width="11.42578125" style="1"/>
    <col min="8107" max="8107" width="45.42578125" style="1" customWidth="1"/>
    <col min="8108" max="8108" width="23.42578125" style="1" customWidth="1"/>
    <col min="8109" max="8109" width="15.28515625" style="1" customWidth="1"/>
    <col min="8110" max="8110" width="21.28515625" style="1" customWidth="1"/>
    <col min="8111" max="8111" width="12.140625" style="1" customWidth="1"/>
    <col min="8112" max="8112" width="21.140625" style="1" customWidth="1"/>
    <col min="8113" max="8113" width="16.28515625" style="1" customWidth="1"/>
    <col min="8114" max="8114" width="9.5703125" style="1" customWidth="1"/>
    <col min="8115" max="8362" width="11.42578125" style="1"/>
    <col min="8363" max="8363" width="45.42578125" style="1" customWidth="1"/>
    <col min="8364" max="8364" width="23.42578125" style="1" customWidth="1"/>
    <col min="8365" max="8365" width="15.28515625" style="1" customWidth="1"/>
    <col min="8366" max="8366" width="21.28515625" style="1" customWidth="1"/>
    <col min="8367" max="8367" width="12.140625" style="1" customWidth="1"/>
    <col min="8368" max="8368" width="21.140625" style="1" customWidth="1"/>
    <col min="8369" max="8369" width="16.28515625" style="1" customWidth="1"/>
    <col min="8370" max="8370" width="9.5703125" style="1" customWidth="1"/>
    <col min="8371" max="8618" width="11.42578125" style="1"/>
    <col min="8619" max="8619" width="45.42578125" style="1" customWidth="1"/>
    <col min="8620" max="8620" width="23.42578125" style="1" customWidth="1"/>
    <col min="8621" max="8621" width="15.28515625" style="1" customWidth="1"/>
    <col min="8622" max="8622" width="21.28515625" style="1" customWidth="1"/>
    <col min="8623" max="8623" width="12.140625" style="1" customWidth="1"/>
    <col min="8624" max="8624" width="21.140625" style="1" customWidth="1"/>
    <col min="8625" max="8625" width="16.28515625" style="1" customWidth="1"/>
    <col min="8626" max="8626" width="9.5703125" style="1" customWidth="1"/>
    <col min="8627" max="8874" width="11.42578125" style="1"/>
    <col min="8875" max="8875" width="45.42578125" style="1" customWidth="1"/>
    <col min="8876" max="8876" width="23.42578125" style="1" customWidth="1"/>
    <col min="8877" max="8877" width="15.28515625" style="1" customWidth="1"/>
    <col min="8878" max="8878" width="21.28515625" style="1" customWidth="1"/>
    <col min="8879" max="8879" width="12.140625" style="1" customWidth="1"/>
    <col min="8880" max="8880" width="21.140625" style="1" customWidth="1"/>
    <col min="8881" max="8881" width="16.28515625" style="1" customWidth="1"/>
    <col min="8882" max="8882" width="9.5703125" style="1" customWidth="1"/>
    <col min="8883" max="9130" width="11.42578125" style="1"/>
    <col min="9131" max="9131" width="45.42578125" style="1" customWidth="1"/>
    <col min="9132" max="9132" width="23.42578125" style="1" customWidth="1"/>
    <col min="9133" max="9133" width="15.28515625" style="1" customWidth="1"/>
    <col min="9134" max="9134" width="21.28515625" style="1" customWidth="1"/>
    <col min="9135" max="9135" width="12.140625" style="1" customWidth="1"/>
    <col min="9136" max="9136" width="21.140625" style="1" customWidth="1"/>
    <col min="9137" max="9137" width="16.28515625" style="1" customWidth="1"/>
    <col min="9138" max="9138" width="9.5703125" style="1" customWidth="1"/>
    <col min="9139" max="9386" width="11.42578125" style="1"/>
    <col min="9387" max="9387" width="45.42578125" style="1" customWidth="1"/>
    <col min="9388" max="9388" width="23.42578125" style="1" customWidth="1"/>
    <col min="9389" max="9389" width="15.28515625" style="1" customWidth="1"/>
    <col min="9390" max="9390" width="21.28515625" style="1" customWidth="1"/>
    <col min="9391" max="9391" width="12.140625" style="1" customWidth="1"/>
    <col min="9392" max="9392" width="21.140625" style="1" customWidth="1"/>
    <col min="9393" max="9393" width="16.28515625" style="1" customWidth="1"/>
    <col min="9394" max="9394" width="9.5703125" style="1" customWidth="1"/>
    <col min="9395" max="9642" width="11.42578125" style="1"/>
    <col min="9643" max="9643" width="45.42578125" style="1" customWidth="1"/>
    <col min="9644" max="9644" width="23.42578125" style="1" customWidth="1"/>
    <col min="9645" max="9645" width="15.28515625" style="1" customWidth="1"/>
    <col min="9646" max="9646" width="21.28515625" style="1" customWidth="1"/>
    <col min="9647" max="9647" width="12.140625" style="1" customWidth="1"/>
    <col min="9648" max="9648" width="21.140625" style="1" customWidth="1"/>
    <col min="9649" max="9649" width="16.28515625" style="1" customWidth="1"/>
    <col min="9650" max="9650" width="9.5703125" style="1" customWidth="1"/>
    <col min="9651" max="9898" width="11.42578125" style="1"/>
    <col min="9899" max="9899" width="45.42578125" style="1" customWidth="1"/>
    <col min="9900" max="9900" width="23.42578125" style="1" customWidth="1"/>
    <col min="9901" max="9901" width="15.28515625" style="1" customWidth="1"/>
    <col min="9902" max="9902" width="21.28515625" style="1" customWidth="1"/>
    <col min="9903" max="9903" width="12.140625" style="1" customWidth="1"/>
    <col min="9904" max="9904" width="21.140625" style="1" customWidth="1"/>
    <col min="9905" max="9905" width="16.28515625" style="1" customWidth="1"/>
    <col min="9906" max="9906" width="9.5703125" style="1" customWidth="1"/>
    <col min="9907" max="10154" width="11.42578125" style="1"/>
    <col min="10155" max="10155" width="45.42578125" style="1" customWidth="1"/>
    <col min="10156" max="10156" width="23.42578125" style="1" customWidth="1"/>
    <col min="10157" max="10157" width="15.28515625" style="1" customWidth="1"/>
    <col min="10158" max="10158" width="21.28515625" style="1" customWidth="1"/>
    <col min="10159" max="10159" width="12.140625" style="1" customWidth="1"/>
    <col min="10160" max="10160" width="21.140625" style="1" customWidth="1"/>
    <col min="10161" max="10161" width="16.28515625" style="1" customWidth="1"/>
    <col min="10162" max="10162" width="9.5703125" style="1" customWidth="1"/>
    <col min="10163" max="10410" width="11.42578125" style="1"/>
    <col min="10411" max="10411" width="45.42578125" style="1" customWidth="1"/>
    <col min="10412" max="10412" width="23.42578125" style="1" customWidth="1"/>
    <col min="10413" max="10413" width="15.28515625" style="1" customWidth="1"/>
    <col min="10414" max="10414" width="21.28515625" style="1" customWidth="1"/>
    <col min="10415" max="10415" width="12.140625" style="1" customWidth="1"/>
    <col min="10416" max="10416" width="21.140625" style="1" customWidth="1"/>
    <col min="10417" max="10417" width="16.28515625" style="1" customWidth="1"/>
    <col min="10418" max="10418" width="9.5703125" style="1" customWidth="1"/>
    <col min="10419" max="10666" width="11.42578125" style="1"/>
    <col min="10667" max="10667" width="45.42578125" style="1" customWidth="1"/>
    <col min="10668" max="10668" width="23.42578125" style="1" customWidth="1"/>
    <col min="10669" max="10669" width="15.28515625" style="1" customWidth="1"/>
    <col min="10670" max="10670" width="21.28515625" style="1" customWidth="1"/>
    <col min="10671" max="10671" width="12.140625" style="1" customWidth="1"/>
    <col min="10672" max="10672" width="21.140625" style="1" customWidth="1"/>
    <col min="10673" max="10673" width="16.28515625" style="1" customWidth="1"/>
    <col min="10674" max="10674" width="9.5703125" style="1" customWidth="1"/>
    <col min="10675" max="10922" width="11.42578125" style="1"/>
    <col min="10923" max="10923" width="45.42578125" style="1" customWidth="1"/>
    <col min="10924" max="10924" width="23.42578125" style="1" customWidth="1"/>
    <col min="10925" max="10925" width="15.28515625" style="1" customWidth="1"/>
    <col min="10926" max="10926" width="21.28515625" style="1" customWidth="1"/>
    <col min="10927" max="10927" width="12.140625" style="1" customWidth="1"/>
    <col min="10928" max="10928" width="21.140625" style="1" customWidth="1"/>
    <col min="10929" max="10929" width="16.28515625" style="1" customWidth="1"/>
    <col min="10930" max="10930" width="9.5703125" style="1" customWidth="1"/>
    <col min="10931" max="11178" width="11.42578125" style="1"/>
    <col min="11179" max="11179" width="45.42578125" style="1" customWidth="1"/>
    <col min="11180" max="11180" width="23.42578125" style="1" customWidth="1"/>
    <col min="11181" max="11181" width="15.28515625" style="1" customWidth="1"/>
    <col min="11182" max="11182" width="21.28515625" style="1" customWidth="1"/>
    <col min="11183" max="11183" width="12.140625" style="1" customWidth="1"/>
    <col min="11184" max="11184" width="21.140625" style="1" customWidth="1"/>
    <col min="11185" max="11185" width="16.28515625" style="1" customWidth="1"/>
    <col min="11186" max="11186" width="9.5703125" style="1" customWidth="1"/>
    <col min="11187" max="11434" width="11.42578125" style="1"/>
    <col min="11435" max="11435" width="45.42578125" style="1" customWidth="1"/>
    <col min="11436" max="11436" width="23.42578125" style="1" customWidth="1"/>
    <col min="11437" max="11437" width="15.28515625" style="1" customWidth="1"/>
    <col min="11438" max="11438" width="21.28515625" style="1" customWidth="1"/>
    <col min="11439" max="11439" width="12.140625" style="1" customWidth="1"/>
    <col min="11440" max="11440" width="21.140625" style="1" customWidth="1"/>
    <col min="11441" max="11441" width="16.28515625" style="1" customWidth="1"/>
    <col min="11442" max="11442" width="9.5703125" style="1" customWidth="1"/>
    <col min="11443" max="11690" width="11.42578125" style="1"/>
    <col min="11691" max="11691" width="45.42578125" style="1" customWidth="1"/>
    <col min="11692" max="11692" width="23.42578125" style="1" customWidth="1"/>
    <col min="11693" max="11693" width="15.28515625" style="1" customWidth="1"/>
    <col min="11694" max="11694" width="21.28515625" style="1" customWidth="1"/>
    <col min="11695" max="11695" width="12.140625" style="1" customWidth="1"/>
    <col min="11696" max="11696" width="21.140625" style="1" customWidth="1"/>
    <col min="11697" max="11697" width="16.28515625" style="1" customWidth="1"/>
    <col min="11698" max="11698" width="9.5703125" style="1" customWidth="1"/>
    <col min="11699" max="11946" width="11.42578125" style="1"/>
    <col min="11947" max="11947" width="45.42578125" style="1" customWidth="1"/>
    <col min="11948" max="11948" width="23.42578125" style="1" customWidth="1"/>
    <col min="11949" max="11949" width="15.28515625" style="1" customWidth="1"/>
    <col min="11950" max="11950" width="21.28515625" style="1" customWidth="1"/>
    <col min="11951" max="11951" width="12.140625" style="1" customWidth="1"/>
    <col min="11952" max="11952" width="21.140625" style="1" customWidth="1"/>
    <col min="11953" max="11953" width="16.28515625" style="1" customWidth="1"/>
    <col min="11954" max="11954" width="9.5703125" style="1" customWidth="1"/>
    <col min="11955" max="12202" width="11.42578125" style="1"/>
    <col min="12203" max="12203" width="45.42578125" style="1" customWidth="1"/>
    <col min="12204" max="12204" width="23.42578125" style="1" customWidth="1"/>
    <col min="12205" max="12205" width="15.28515625" style="1" customWidth="1"/>
    <col min="12206" max="12206" width="21.28515625" style="1" customWidth="1"/>
    <col min="12207" max="12207" width="12.140625" style="1" customWidth="1"/>
    <col min="12208" max="12208" width="21.140625" style="1" customWidth="1"/>
    <col min="12209" max="12209" width="16.28515625" style="1" customWidth="1"/>
    <col min="12210" max="12210" width="9.5703125" style="1" customWidth="1"/>
    <col min="12211" max="12458" width="11.42578125" style="1"/>
    <col min="12459" max="12459" width="45.42578125" style="1" customWidth="1"/>
    <col min="12460" max="12460" width="23.42578125" style="1" customWidth="1"/>
    <col min="12461" max="12461" width="15.28515625" style="1" customWidth="1"/>
    <col min="12462" max="12462" width="21.28515625" style="1" customWidth="1"/>
    <col min="12463" max="12463" width="12.140625" style="1" customWidth="1"/>
    <col min="12464" max="12464" width="21.140625" style="1" customWidth="1"/>
    <col min="12465" max="12465" width="16.28515625" style="1" customWidth="1"/>
    <col min="12466" max="12466" width="9.5703125" style="1" customWidth="1"/>
    <col min="12467" max="12714" width="11.42578125" style="1"/>
    <col min="12715" max="12715" width="45.42578125" style="1" customWidth="1"/>
    <col min="12716" max="12716" width="23.42578125" style="1" customWidth="1"/>
    <col min="12717" max="12717" width="15.28515625" style="1" customWidth="1"/>
    <col min="12718" max="12718" width="21.28515625" style="1" customWidth="1"/>
    <col min="12719" max="12719" width="12.140625" style="1" customWidth="1"/>
    <col min="12720" max="12720" width="21.140625" style="1" customWidth="1"/>
    <col min="12721" max="12721" width="16.28515625" style="1" customWidth="1"/>
    <col min="12722" max="12722" width="9.5703125" style="1" customWidth="1"/>
    <col min="12723" max="12970" width="11.42578125" style="1"/>
    <col min="12971" max="12971" width="45.42578125" style="1" customWidth="1"/>
    <col min="12972" max="12972" width="23.42578125" style="1" customWidth="1"/>
    <col min="12973" max="12973" width="15.28515625" style="1" customWidth="1"/>
    <col min="12974" max="12974" width="21.28515625" style="1" customWidth="1"/>
    <col min="12975" max="12975" width="12.140625" style="1" customWidth="1"/>
    <col min="12976" max="12976" width="21.140625" style="1" customWidth="1"/>
    <col min="12977" max="12977" width="16.28515625" style="1" customWidth="1"/>
    <col min="12978" max="12978" width="9.5703125" style="1" customWidth="1"/>
    <col min="12979" max="13226" width="11.42578125" style="1"/>
    <col min="13227" max="13227" width="45.42578125" style="1" customWidth="1"/>
    <col min="13228" max="13228" width="23.42578125" style="1" customWidth="1"/>
    <col min="13229" max="13229" width="15.28515625" style="1" customWidth="1"/>
    <col min="13230" max="13230" width="21.28515625" style="1" customWidth="1"/>
    <col min="13231" max="13231" width="12.140625" style="1" customWidth="1"/>
    <col min="13232" max="13232" width="21.140625" style="1" customWidth="1"/>
    <col min="13233" max="13233" width="16.28515625" style="1" customWidth="1"/>
    <col min="13234" max="13234" width="9.5703125" style="1" customWidth="1"/>
    <col min="13235" max="13482" width="11.42578125" style="1"/>
    <col min="13483" max="13483" width="45.42578125" style="1" customWidth="1"/>
    <col min="13484" max="13484" width="23.42578125" style="1" customWidth="1"/>
    <col min="13485" max="13485" width="15.28515625" style="1" customWidth="1"/>
    <col min="13486" max="13486" width="21.28515625" style="1" customWidth="1"/>
    <col min="13487" max="13487" width="12.140625" style="1" customWidth="1"/>
    <col min="13488" max="13488" width="21.140625" style="1" customWidth="1"/>
    <col min="13489" max="13489" width="16.28515625" style="1" customWidth="1"/>
    <col min="13490" max="13490" width="9.5703125" style="1" customWidth="1"/>
    <col min="13491" max="13738" width="11.42578125" style="1"/>
    <col min="13739" max="13739" width="45.42578125" style="1" customWidth="1"/>
    <col min="13740" max="13740" width="23.42578125" style="1" customWidth="1"/>
    <col min="13741" max="13741" width="15.28515625" style="1" customWidth="1"/>
    <col min="13742" max="13742" width="21.28515625" style="1" customWidth="1"/>
    <col min="13743" max="13743" width="12.140625" style="1" customWidth="1"/>
    <col min="13744" max="13744" width="21.140625" style="1" customWidth="1"/>
    <col min="13745" max="13745" width="16.28515625" style="1" customWidth="1"/>
    <col min="13746" max="13746" width="9.5703125" style="1" customWidth="1"/>
    <col min="13747" max="13994" width="11.42578125" style="1"/>
    <col min="13995" max="13995" width="45.42578125" style="1" customWidth="1"/>
    <col min="13996" max="13996" width="23.42578125" style="1" customWidth="1"/>
    <col min="13997" max="13997" width="15.28515625" style="1" customWidth="1"/>
    <col min="13998" max="13998" width="21.28515625" style="1" customWidth="1"/>
    <col min="13999" max="13999" width="12.140625" style="1" customWidth="1"/>
    <col min="14000" max="14000" width="21.140625" style="1" customWidth="1"/>
    <col min="14001" max="14001" width="16.28515625" style="1" customWidth="1"/>
    <col min="14002" max="14002" width="9.5703125" style="1" customWidth="1"/>
    <col min="14003" max="14250" width="11.42578125" style="1"/>
    <col min="14251" max="14251" width="45.42578125" style="1" customWidth="1"/>
    <col min="14252" max="14252" width="23.42578125" style="1" customWidth="1"/>
    <col min="14253" max="14253" width="15.28515625" style="1" customWidth="1"/>
    <col min="14254" max="14254" width="21.28515625" style="1" customWidth="1"/>
    <col min="14255" max="14255" width="12.140625" style="1" customWidth="1"/>
    <col min="14256" max="14256" width="21.140625" style="1" customWidth="1"/>
    <col min="14257" max="14257" width="16.28515625" style="1" customWidth="1"/>
    <col min="14258" max="14258" width="9.5703125" style="1" customWidth="1"/>
    <col min="14259" max="14506" width="11.42578125" style="1"/>
    <col min="14507" max="14507" width="45.42578125" style="1" customWidth="1"/>
    <col min="14508" max="14508" width="23.42578125" style="1" customWidth="1"/>
    <col min="14509" max="14509" width="15.28515625" style="1" customWidth="1"/>
    <col min="14510" max="14510" width="21.28515625" style="1" customWidth="1"/>
    <col min="14511" max="14511" width="12.140625" style="1" customWidth="1"/>
    <col min="14512" max="14512" width="21.140625" style="1" customWidth="1"/>
    <col min="14513" max="14513" width="16.28515625" style="1" customWidth="1"/>
    <col min="14514" max="14514" width="9.5703125" style="1" customWidth="1"/>
    <col min="14515" max="14762" width="11.42578125" style="1"/>
    <col min="14763" max="14763" width="45.42578125" style="1" customWidth="1"/>
    <col min="14764" max="14764" width="23.42578125" style="1" customWidth="1"/>
    <col min="14765" max="14765" width="15.28515625" style="1" customWidth="1"/>
    <col min="14766" max="14766" width="21.28515625" style="1" customWidth="1"/>
    <col min="14767" max="14767" width="12.140625" style="1" customWidth="1"/>
    <col min="14768" max="14768" width="21.140625" style="1" customWidth="1"/>
    <col min="14769" max="14769" width="16.28515625" style="1" customWidth="1"/>
    <col min="14770" max="14770" width="9.5703125" style="1" customWidth="1"/>
    <col min="14771" max="15018" width="11.42578125" style="1"/>
    <col min="15019" max="15019" width="45.42578125" style="1" customWidth="1"/>
    <col min="15020" max="15020" width="23.42578125" style="1" customWidth="1"/>
    <col min="15021" max="15021" width="15.28515625" style="1" customWidth="1"/>
    <col min="15022" max="15022" width="21.28515625" style="1" customWidth="1"/>
    <col min="15023" max="15023" width="12.140625" style="1" customWidth="1"/>
    <col min="15024" max="15024" width="21.140625" style="1" customWidth="1"/>
    <col min="15025" max="15025" width="16.28515625" style="1" customWidth="1"/>
    <col min="15026" max="15026" width="9.5703125" style="1" customWidth="1"/>
    <col min="15027" max="15274" width="11.42578125" style="1"/>
    <col min="15275" max="15275" width="45.42578125" style="1" customWidth="1"/>
    <col min="15276" max="15276" width="23.42578125" style="1" customWidth="1"/>
    <col min="15277" max="15277" width="15.28515625" style="1" customWidth="1"/>
    <col min="15278" max="15278" width="21.28515625" style="1" customWidth="1"/>
    <col min="15279" max="15279" width="12.140625" style="1" customWidth="1"/>
    <col min="15280" max="15280" width="21.140625" style="1" customWidth="1"/>
    <col min="15281" max="15281" width="16.28515625" style="1" customWidth="1"/>
    <col min="15282" max="15282" width="9.5703125" style="1" customWidth="1"/>
    <col min="15283" max="15530" width="11.42578125" style="1"/>
    <col min="15531" max="15531" width="45.42578125" style="1" customWidth="1"/>
    <col min="15532" max="15532" width="23.42578125" style="1" customWidth="1"/>
    <col min="15533" max="15533" width="15.28515625" style="1" customWidth="1"/>
    <col min="15534" max="15534" width="21.28515625" style="1" customWidth="1"/>
    <col min="15535" max="15535" width="12.140625" style="1" customWidth="1"/>
    <col min="15536" max="15536" width="21.140625" style="1" customWidth="1"/>
    <col min="15537" max="15537" width="16.28515625" style="1" customWidth="1"/>
    <col min="15538" max="15538" width="9.5703125" style="1" customWidth="1"/>
    <col min="15539" max="15786" width="11.42578125" style="1"/>
    <col min="15787" max="15787" width="45.42578125" style="1" customWidth="1"/>
    <col min="15788" max="15788" width="23.42578125" style="1" customWidth="1"/>
    <col min="15789" max="15789" width="15.28515625" style="1" customWidth="1"/>
    <col min="15790" max="15790" width="21.28515625" style="1" customWidth="1"/>
    <col min="15791" max="15791" width="12.140625" style="1" customWidth="1"/>
    <col min="15792" max="15792" width="21.140625" style="1" customWidth="1"/>
    <col min="15793" max="15793" width="16.28515625" style="1" customWidth="1"/>
    <col min="15794" max="15794" width="9.5703125" style="1" customWidth="1"/>
    <col min="15795" max="16042" width="11.42578125" style="1"/>
    <col min="16043" max="16043" width="45.42578125" style="1" customWidth="1"/>
    <col min="16044" max="16044" width="23.42578125" style="1" customWidth="1"/>
    <col min="16045" max="16045" width="15.28515625" style="1" customWidth="1"/>
    <col min="16046" max="16046" width="21.28515625" style="1" customWidth="1"/>
    <col min="16047" max="16047" width="12.140625" style="1" customWidth="1"/>
    <col min="16048" max="16048" width="21.140625" style="1" customWidth="1"/>
    <col min="16049" max="16049" width="16.28515625" style="1" customWidth="1"/>
    <col min="16050" max="16050" width="9.5703125" style="1" customWidth="1"/>
    <col min="16051" max="16337" width="11.42578125" style="1"/>
    <col min="16338" max="16384" width="11" style="1" customWidth="1"/>
  </cols>
  <sheetData>
    <row r="1" spans="1:7" ht="21" customHeight="1" x14ac:dyDescent="0.25">
      <c r="F1" s="71" t="s">
        <v>0</v>
      </c>
      <c r="G1" s="71"/>
    </row>
    <row r="2" spans="1:7" ht="15.75" x14ac:dyDescent="0.25">
      <c r="A2" s="72" t="s">
        <v>1</v>
      </c>
      <c r="B2" s="73"/>
      <c r="C2" s="73"/>
      <c r="D2" s="73"/>
      <c r="E2" s="73"/>
      <c r="F2" s="73"/>
      <c r="G2" s="74"/>
    </row>
    <row r="3" spans="1:7" ht="23.25" customHeight="1" x14ac:dyDescent="0.25">
      <c r="A3" s="75" t="s">
        <v>2</v>
      </c>
      <c r="B3" s="76"/>
      <c r="C3" s="76"/>
      <c r="D3" s="76"/>
      <c r="E3" s="76"/>
      <c r="F3" s="76"/>
      <c r="G3" s="77"/>
    </row>
    <row r="4" spans="1:7" ht="16.5" x14ac:dyDescent="0.25">
      <c r="A4" s="78" t="s">
        <v>187</v>
      </c>
      <c r="B4" s="79"/>
      <c r="C4" s="79"/>
      <c r="D4" s="79"/>
      <c r="E4" s="79"/>
      <c r="F4" s="79"/>
      <c r="G4" s="80"/>
    </row>
    <row r="5" spans="1:7" ht="29.25" customHeight="1" x14ac:dyDescent="0.25">
      <c r="A5" s="81" t="s">
        <v>3</v>
      </c>
      <c r="B5" s="82"/>
      <c r="C5" s="82"/>
      <c r="D5" s="82"/>
      <c r="E5" s="82"/>
      <c r="F5" s="82"/>
      <c r="G5" s="83"/>
    </row>
    <row r="6" spans="1:7" ht="25.5" customHeight="1" x14ac:dyDescent="0.25">
      <c r="A6" s="84" t="s">
        <v>4</v>
      </c>
      <c r="B6" s="85" t="s">
        <v>5</v>
      </c>
      <c r="C6" s="85"/>
      <c r="D6" s="85" t="s">
        <v>6</v>
      </c>
      <c r="E6" s="85"/>
      <c r="F6" s="84" t="s">
        <v>7</v>
      </c>
      <c r="G6" s="84"/>
    </row>
    <row r="7" spans="1:7" x14ac:dyDescent="0.25">
      <c r="A7" s="84"/>
      <c r="B7" s="40" t="s">
        <v>8</v>
      </c>
      <c r="C7" s="40" t="s">
        <v>9</v>
      </c>
      <c r="D7" s="40" t="s">
        <v>8</v>
      </c>
      <c r="E7" s="40" t="s">
        <v>9</v>
      </c>
      <c r="F7" s="40" t="s">
        <v>10</v>
      </c>
      <c r="G7" s="40" t="s">
        <v>11</v>
      </c>
    </row>
    <row r="8" spans="1:7" x14ac:dyDescent="0.25">
      <c r="A8" s="2" t="s">
        <v>12</v>
      </c>
      <c r="B8" s="3"/>
      <c r="C8" s="4"/>
      <c r="D8" s="3"/>
      <c r="E8" s="4"/>
      <c r="F8" s="5"/>
      <c r="G8" s="6"/>
    </row>
    <row r="9" spans="1:7" x14ac:dyDescent="0.25">
      <c r="A9" s="7" t="s">
        <v>13</v>
      </c>
      <c r="B9" s="8"/>
      <c r="C9" s="9"/>
      <c r="D9" s="8"/>
      <c r="E9" s="9"/>
      <c r="F9" s="10"/>
      <c r="G9" s="11"/>
    </row>
    <row r="10" spans="1:7" x14ac:dyDescent="0.25">
      <c r="A10" s="7" t="s">
        <v>14</v>
      </c>
      <c r="B10" s="8"/>
      <c r="C10" s="9"/>
      <c r="D10" s="8"/>
      <c r="E10" s="9"/>
      <c r="F10" s="10"/>
      <c r="G10" s="11"/>
    </row>
    <row r="11" spans="1:7" x14ac:dyDescent="0.25">
      <c r="A11" s="7" t="s">
        <v>15</v>
      </c>
      <c r="B11" s="8"/>
      <c r="C11" s="9"/>
      <c r="D11" s="8"/>
      <c r="E11" s="9"/>
      <c r="F11" s="10"/>
      <c r="G11" s="11"/>
    </row>
    <row r="12" spans="1:7" x14ac:dyDescent="0.25">
      <c r="A12" s="7" t="s">
        <v>16</v>
      </c>
      <c r="B12" s="8"/>
      <c r="C12" s="9"/>
      <c r="D12" s="8"/>
      <c r="E12" s="9"/>
      <c r="F12" s="10"/>
      <c r="G12" s="11"/>
    </row>
    <row r="13" spans="1:7" x14ac:dyDescent="0.25">
      <c r="A13" s="7" t="s">
        <v>17</v>
      </c>
      <c r="B13" s="8"/>
      <c r="C13" s="9"/>
      <c r="D13" s="8"/>
      <c r="E13" s="9"/>
      <c r="F13" s="10"/>
      <c r="G13" s="11"/>
    </row>
    <row r="14" spans="1:7" x14ac:dyDescent="0.25">
      <c r="A14" s="7" t="s">
        <v>18</v>
      </c>
      <c r="B14" s="8"/>
      <c r="C14" s="9"/>
      <c r="D14" s="8"/>
      <c r="E14" s="9"/>
      <c r="F14" s="10"/>
      <c r="G14" s="11"/>
    </row>
    <row r="15" spans="1:7" x14ac:dyDescent="0.25">
      <c r="A15" s="7" t="s">
        <v>19</v>
      </c>
      <c r="B15" s="8"/>
      <c r="C15" s="9"/>
      <c r="D15" s="8"/>
      <c r="E15" s="9"/>
      <c r="F15" s="10"/>
      <c r="G15" s="11"/>
    </row>
    <row r="16" spans="1:7" x14ac:dyDescent="0.25">
      <c r="A16" s="7"/>
      <c r="B16" s="8"/>
      <c r="C16" s="9"/>
      <c r="D16" s="8"/>
      <c r="E16" s="9"/>
      <c r="F16" s="10"/>
      <c r="G16" s="11"/>
    </row>
    <row r="17" spans="1:7" x14ac:dyDescent="0.25">
      <c r="A17" s="2" t="s">
        <v>20</v>
      </c>
      <c r="B17" s="8"/>
      <c r="C17" s="9"/>
      <c r="D17" s="8"/>
      <c r="E17" s="9"/>
      <c r="F17" s="10"/>
      <c r="G17" s="11"/>
    </row>
    <row r="18" spans="1:7" x14ac:dyDescent="0.25">
      <c r="A18" s="7" t="s">
        <v>21</v>
      </c>
      <c r="B18" s="8"/>
      <c r="C18" s="9"/>
      <c r="D18" s="8"/>
      <c r="E18" s="9"/>
      <c r="F18" s="10"/>
      <c r="G18" s="11"/>
    </row>
    <row r="19" spans="1:7" x14ac:dyDescent="0.25">
      <c r="A19" s="7" t="s">
        <v>22</v>
      </c>
      <c r="B19" s="8"/>
      <c r="C19" s="9"/>
      <c r="D19" s="8"/>
      <c r="E19" s="9"/>
      <c r="F19" s="10"/>
      <c r="G19" s="11"/>
    </row>
    <row r="20" spans="1:7" x14ac:dyDescent="0.25">
      <c r="A20" s="7" t="s">
        <v>23</v>
      </c>
      <c r="B20" s="8"/>
      <c r="C20" s="9"/>
      <c r="D20" s="8"/>
      <c r="E20" s="9"/>
      <c r="F20" s="10"/>
      <c r="G20" s="11"/>
    </row>
    <row r="21" spans="1:7" x14ac:dyDescent="0.25">
      <c r="A21" s="7" t="s">
        <v>24</v>
      </c>
      <c r="B21" s="8"/>
      <c r="C21" s="9"/>
      <c r="D21" s="8"/>
      <c r="E21" s="9"/>
      <c r="F21" s="10"/>
      <c r="G21" s="11"/>
    </row>
    <row r="22" spans="1:7" x14ac:dyDescent="0.25">
      <c r="A22" s="7" t="s">
        <v>19</v>
      </c>
      <c r="B22" s="8"/>
      <c r="C22" s="9"/>
      <c r="D22" s="8"/>
      <c r="E22" s="9"/>
      <c r="F22" s="10"/>
      <c r="G22" s="11"/>
    </row>
    <row r="23" spans="1:7" x14ac:dyDescent="0.25">
      <c r="A23" s="7"/>
      <c r="B23" s="8"/>
      <c r="C23" s="9"/>
      <c r="D23" s="8"/>
      <c r="E23" s="9"/>
      <c r="F23" s="10"/>
      <c r="G23" s="11"/>
    </row>
    <row r="24" spans="1:7" x14ac:dyDescent="0.25">
      <c r="A24" s="2" t="s">
        <v>25</v>
      </c>
      <c r="B24" s="8"/>
      <c r="C24" s="9"/>
      <c r="D24" s="8"/>
      <c r="E24" s="9"/>
      <c r="F24" s="10"/>
      <c r="G24" s="11"/>
    </row>
    <row r="25" spans="1:7" x14ac:dyDescent="0.25">
      <c r="A25" s="7" t="s">
        <v>26</v>
      </c>
      <c r="B25" s="8"/>
      <c r="C25" s="9"/>
      <c r="D25" s="8"/>
      <c r="E25" s="9"/>
      <c r="F25" s="10"/>
      <c r="G25" s="11"/>
    </row>
    <row r="26" spans="1:7" x14ac:dyDescent="0.25">
      <c r="A26" s="7" t="s">
        <v>27</v>
      </c>
      <c r="B26" s="8"/>
      <c r="C26" s="9"/>
      <c r="D26" s="8"/>
      <c r="E26" s="9"/>
      <c r="F26" s="10"/>
      <c r="G26" s="11"/>
    </row>
    <row r="27" spans="1:7" x14ac:dyDescent="0.25">
      <c r="A27" s="7"/>
      <c r="B27" s="8"/>
      <c r="C27" s="9"/>
      <c r="D27" s="8"/>
      <c r="E27" s="9"/>
      <c r="F27" s="10"/>
      <c r="G27" s="11"/>
    </row>
    <row r="28" spans="1:7" x14ac:dyDescent="0.25">
      <c r="A28" s="2" t="s">
        <v>28</v>
      </c>
      <c r="B28" s="8"/>
      <c r="C28" s="9"/>
      <c r="D28" s="8"/>
      <c r="E28" s="9"/>
      <c r="F28" s="10"/>
      <c r="G28" s="11"/>
    </row>
    <row r="29" spans="1:7" x14ac:dyDescent="0.25">
      <c r="A29" s="7" t="s">
        <v>29</v>
      </c>
      <c r="B29" s="8"/>
      <c r="C29" s="9"/>
      <c r="D29" s="8"/>
      <c r="E29" s="9"/>
      <c r="F29" s="10"/>
      <c r="G29" s="11"/>
    </row>
    <row r="30" spans="1:7" x14ac:dyDescent="0.25">
      <c r="A30" s="7" t="s">
        <v>30</v>
      </c>
      <c r="B30" s="8"/>
      <c r="C30" s="9"/>
      <c r="D30" s="8"/>
      <c r="E30" s="9"/>
      <c r="F30" s="10"/>
      <c r="G30" s="11"/>
    </row>
    <row r="31" spans="1:7" x14ac:dyDescent="0.25">
      <c r="A31" s="7"/>
      <c r="B31" s="8"/>
      <c r="C31" s="9"/>
      <c r="D31" s="8"/>
      <c r="E31" s="9"/>
      <c r="F31" s="10"/>
      <c r="G31" s="11"/>
    </row>
    <row r="32" spans="1:7" x14ac:dyDescent="0.25">
      <c r="A32" s="2" t="s">
        <v>31</v>
      </c>
      <c r="B32" s="8"/>
      <c r="C32" s="9"/>
      <c r="D32" s="8"/>
      <c r="E32" s="9"/>
      <c r="F32" s="10"/>
      <c r="G32" s="11"/>
    </row>
    <row r="33" spans="1:7" x14ac:dyDescent="0.25">
      <c r="A33" s="2"/>
      <c r="B33" s="8"/>
      <c r="C33" s="9"/>
      <c r="D33" s="8"/>
      <c r="E33" s="9"/>
      <c r="F33" s="10"/>
      <c r="G33" s="11"/>
    </row>
    <row r="34" spans="1:7" x14ac:dyDescent="0.25">
      <c r="A34" s="2" t="s">
        <v>32</v>
      </c>
      <c r="B34" s="8"/>
      <c r="C34" s="9"/>
      <c r="D34" s="8"/>
      <c r="E34" s="9"/>
      <c r="F34" s="10"/>
      <c r="G34" s="11"/>
    </row>
    <row r="35" spans="1:7" x14ac:dyDescent="0.25">
      <c r="A35" s="2"/>
      <c r="B35" s="8"/>
      <c r="C35" s="9"/>
      <c r="D35" s="8"/>
      <c r="E35" s="9"/>
      <c r="F35" s="10"/>
      <c r="G35" s="11"/>
    </row>
    <row r="36" spans="1:7" x14ac:dyDescent="0.25">
      <c r="A36" s="2" t="s">
        <v>33</v>
      </c>
      <c r="B36" s="8">
        <f>SUM(B37:B43)</f>
        <v>10000000</v>
      </c>
      <c r="C36" s="12">
        <f>+B36/B226</f>
        <v>1.0666197699950881E-2</v>
      </c>
      <c r="D36" s="8">
        <f>SUM(D37:D43)</f>
        <v>4729688.3100000005</v>
      </c>
      <c r="E36" s="13">
        <f>+D36/D226</f>
        <v>6.101766225227968E-3</v>
      </c>
      <c r="F36" s="14">
        <f>D36-B36</f>
        <v>-5270311.6899999995</v>
      </c>
      <c r="G36" s="12">
        <f>D36/B36-1</f>
        <v>-0.52703116900000002</v>
      </c>
    </row>
    <row r="37" spans="1:7" x14ac:dyDescent="0.25">
      <c r="A37" s="7" t="s">
        <v>34</v>
      </c>
      <c r="B37" s="15">
        <v>3000000</v>
      </c>
      <c r="C37" s="16"/>
      <c r="D37" s="15">
        <v>1651379.74</v>
      </c>
      <c r="E37" s="16"/>
      <c r="F37" s="17">
        <f>D37-B37</f>
        <v>-1348620.26</v>
      </c>
      <c r="G37" s="16">
        <f>D37/B37-1</f>
        <v>-0.44954008666666667</v>
      </c>
    </row>
    <row r="38" spans="1:7" x14ac:dyDescent="0.25">
      <c r="A38" s="7" t="s">
        <v>35</v>
      </c>
      <c r="B38" s="15">
        <v>900000</v>
      </c>
      <c r="C38" s="16"/>
      <c r="D38" s="15">
        <v>490320</v>
      </c>
      <c r="E38" s="16"/>
      <c r="F38" s="17">
        <f t="shared" ref="F38:F42" si="0">D38-B38</f>
        <v>-409680</v>
      </c>
      <c r="G38" s="16">
        <f t="shared" ref="G38:G42" si="1">D38/B38-1</f>
        <v>-0.45520000000000005</v>
      </c>
    </row>
    <row r="39" spans="1:7" x14ac:dyDescent="0.25">
      <c r="A39" s="7" t="s">
        <v>36</v>
      </c>
      <c r="B39" s="15">
        <v>690144</v>
      </c>
      <c r="C39" s="16"/>
      <c r="D39" s="15">
        <v>199470</v>
      </c>
      <c r="E39" s="16"/>
      <c r="F39" s="17">
        <f t="shared" si="0"/>
        <v>-490674</v>
      </c>
      <c r="G39" s="16">
        <f t="shared" si="1"/>
        <v>-0.71097336208095707</v>
      </c>
    </row>
    <row r="40" spans="1:7" x14ac:dyDescent="0.25">
      <c r="A40" s="7" t="s">
        <v>37</v>
      </c>
      <c r="B40" s="15">
        <v>1050000</v>
      </c>
      <c r="C40" s="16"/>
      <c r="D40" s="18">
        <v>526065.16</v>
      </c>
      <c r="E40" s="16"/>
      <c r="F40" s="17">
        <f t="shared" si="0"/>
        <v>-523934.83999999997</v>
      </c>
      <c r="G40" s="16">
        <f t="shared" si="1"/>
        <v>-0.49898556190476184</v>
      </c>
    </row>
    <row r="41" spans="1:7" x14ac:dyDescent="0.25">
      <c r="A41" s="7" t="s">
        <v>97</v>
      </c>
      <c r="B41" s="15">
        <v>359856</v>
      </c>
      <c r="C41" s="16"/>
      <c r="D41" s="18">
        <v>359856</v>
      </c>
      <c r="E41" s="16"/>
      <c r="F41" s="17">
        <f t="shared" si="0"/>
        <v>0</v>
      </c>
      <c r="G41" s="16">
        <f t="shared" si="1"/>
        <v>0</v>
      </c>
    </row>
    <row r="42" spans="1:7" x14ac:dyDescent="0.25">
      <c r="A42" s="7" t="s">
        <v>38</v>
      </c>
      <c r="B42" s="15">
        <v>4000000</v>
      </c>
      <c r="C42" s="16"/>
      <c r="D42" s="18">
        <v>1502597.41</v>
      </c>
      <c r="E42" s="16"/>
      <c r="F42" s="17">
        <f t="shared" si="0"/>
        <v>-2497402.59</v>
      </c>
      <c r="G42" s="16">
        <f t="shared" si="1"/>
        <v>-0.62435064750000002</v>
      </c>
    </row>
    <row r="43" spans="1:7" x14ac:dyDescent="0.25">
      <c r="A43" s="7"/>
      <c r="B43" s="15"/>
      <c r="C43" s="16"/>
      <c r="D43" s="15"/>
      <c r="E43" s="16"/>
      <c r="F43" s="17"/>
      <c r="G43" s="16"/>
    </row>
    <row r="44" spans="1:7" x14ac:dyDescent="0.25">
      <c r="A44" s="2"/>
      <c r="B44" s="8"/>
      <c r="C44" s="9"/>
      <c r="D44" s="8"/>
      <c r="E44" s="9"/>
      <c r="F44" s="10"/>
      <c r="G44" s="11"/>
    </row>
    <row r="45" spans="1:7" ht="25.5" x14ac:dyDescent="0.25">
      <c r="A45" s="2" t="s">
        <v>39</v>
      </c>
      <c r="B45" s="8"/>
      <c r="C45" s="9"/>
      <c r="D45" s="8"/>
      <c r="E45" s="9"/>
      <c r="F45" s="10"/>
      <c r="G45" s="11"/>
    </row>
    <row r="46" spans="1:7" x14ac:dyDescent="0.25">
      <c r="A46" s="2"/>
      <c r="B46" s="8"/>
      <c r="C46" s="9"/>
      <c r="D46" s="8"/>
      <c r="E46" s="9"/>
      <c r="F46" s="10"/>
      <c r="G46" s="11"/>
    </row>
    <row r="47" spans="1:7" ht="25.5" x14ac:dyDescent="0.25">
      <c r="A47" s="2" t="s">
        <v>40</v>
      </c>
      <c r="B47" s="8"/>
      <c r="C47" s="9"/>
      <c r="D47" s="8"/>
      <c r="E47" s="9"/>
      <c r="F47" s="10"/>
      <c r="G47" s="11"/>
    </row>
    <row r="48" spans="1:7" x14ac:dyDescent="0.25">
      <c r="A48" s="2"/>
      <c r="B48" s="8"/>
      <c r="C48" s="9"/>
      <c r="D48" s="8"/>
      <c r="E48" s="9"/>
      <c r="F48" s="10"/>
      <c r="G48" s="11"/>
    </row>
    <row r="49" spans="1:7" x14ac:dyDescent="0.25">
      <c r="A49" s="2" t="s">
        <v>41</v>
      </c>
      <c r="B49" s="8"/>
      <c r="C49" s="9"/>
      <c r="D49" s="8"/>
      <c r="E49" s="9"/>
      <c r="F49" s="10"/>
      <c r="G49" s="11"/>
    </row>
    <row r="50" spans="1:7" x14ac:dyDescent="0.25">
      <c r="A50" s="2"/>
      <c r="B50" s="8"/>
      <c r="C50" s="9"/>
      <c r="D50" s="8"/>
      <c r="E50" s="9"/>
      <c r="F50" s="10"/>
      <c r="G50" s="11"/>
    </row>
    <row r="51" spans="1:7" x14ac:dyDescent="0.25">
      <c r="A51" s="19" t="s">
        <v>42</v>
      </c>
      <c r="B51" s="8"/>
      <c r="C51" s="9"/>
      <c r="D51" s="8"/>
      <c r="E51" s="9"/>
      <c r="F51" s="10"/>
      <c r="G51" s="11"/>
    </row>
    <row r="52" spans="1:7" x14ac:dyDescent="0.25">
      <c r="A52" s="20" t="s">
        <v>43</v>
      </c>
      <c r="B52" s="8"/>
      <c r="C52" s="9"/>
      <c r="D52" s="8"/>
      <c r="E52" s="9"/>
      <c r="F52" s="10"/>
      <c r="G52" s="11"/>
    </row>
    <row r="53" spans="1:7" x14ac:dyDescent="0.25">
      <c r="A53" s="20" t="s">
        <v>44</v>
      </c>
      <c r="B53" s="8"/>
      <c r="C53" s="9"/>
      <c r="D53" s="8"/>
      <c r="E53" s="9"/>
      <c r="F53" s="10"/>
      <c r="G53" s="11"/>
    </row>
    <row r="54" spans="1:7" x14ac:dyDescent="0.25">
      <c r="A54" s="20" t="s">
        <v>45</v>
      </c>
      <c r="B54" s="8"/>
      <c r="C54" s="9"/>
      <c r="D54" s="8"/>
      <c r="E54" s="9"/>
      <c r="F54" s="10"/>
      <c r="G54" s="11"/>
    </row>
    <row r="55" spans="1:7" x14ac:dyDescent="0.25">
      <c r="A55" s="20" t="s">
        <v>19</v>
      </c>
      <c r="B55" s="8"/>
      <c r="C55" s="9"/>
      <c r="D55" s="8"/>
      <c r="E55" s="9"/>
      <c r="F55" s="10"/>
      <c r="G55" s="11"/>
    </row>
    <row r="56" spans="1:7" x14ac:dyDescent="0.25">
      <c r="A56" s="21"/>
      <c r="B56" s="22"/>
      <c r="C56" s="23"/>
      <c r="D56" s="22"/>
      <c r="E56" s="23"/>
      <c r="F56" s="22"/>
      <c r="G56" s="24"/>
    </row>
    <row r="57" spans="1:7" x14ac:dyDescent="0.25">
      <c r="A57" s="19" t="s">
        <v>211</v>
      </c>
      <c r="B57" s="25">
        <f>SUM(B58:B225)</f>
        <v>927541219.58999991</v>
      </c>
      <c r="C57" s="12">
        <f>+B57/B226</f>
        <v>0.98933380230004908</v>
      </c>
      <c r="D57" s="25">
        <f>SUM(D58:D225)</f>
        <v>770404614.67999947</v>
      </c>
      <c r="E57" s="12">
        <f>+D57/D226</f>
        <v>0.99389823377477216</v>
      </c>
      <c r="F57" s="14">
        <f>D57-B57</f>
        <v>-157136604.91000044</v>
      </c>
      <c r="G57" s="12">
        <f>D57/B57-1</f>
        <v>-0.16941199117755579</v>
      </c>
    </row>
    <row r="58" spans="1:7" x14ac:dyDescent="0.25">
      <c r="A58" s="7" t="s">
        <v>46</v>
      </c>
      <c r="B58" s="26">
        <v>91412446.50999999</v>
      </c>
      <c r="C58" s="27"/>
      <c r="D58" s="28">
        <v>91388260.289999992</v>
      </c>
      <c r="E58" s="27"/>
      <c r="F58" s="22">
        <f>D58-B58</f>
        <v>-24186.219999998808</v>
      </c>
      <c r="G58" s="38">
        <f>D58/B58-1</f>
        <v>-2.6458344485236207E-4</v>
      </c>
    </row>
    <row r="59" spans="1:7" x14ac:dyDescent="0.25">
      <c r="A59" s="7" t="s">
        <v>47</v>
      </c>
      <c r="B59" s="26">
        <v>87002303.870000005</v>
      </c>
      <c r="C59" s="27"/>
      <c r="D59" s="28">
        <v>86975292.700000003</v>
      </c>
      <c r="E59" s="27"/>
      <c r="F59" s="22">
        <f t="shared" ref="F59:F121" si="2">D59-B59</f>
        <v>-27011.170000001788</v>
      </c>
      <c r="G59" s="38">
        <f t="shared" ref="G59:G122" si="3">D59/B59-1</f>
        <v>-3.1046499688514029E-4</v>
      </c>
    </row>
    <row r="60" spans="1:7" x14ac:dyDescent="0.25">
      <c r="A60" s="7" t="s">
        <v>48</v>
      </c>
      <c r="B60" s="26">
        <v>7310430.6799999997</v>
      </c>
      <c r="C60" s="27"/>
      <c r="D60" s="28">
        <v>7249404.0999999978</v>
      </c>
      <c r="E60" s="27"/>
      <c r="F60" s="22">
        <f t="shared" si="2"/>
        <v>-61026.580000001937</v>
      </c>
      <c r="G60" s="38">
        <f t="shared" si="3"/>
        <v>-8.3478775288793328E-3</v>
      </c>
    </row>
    <row r="61" spans="1:7" x14ac:dyDescent="0.25">
      <c r="A61" s="42" t="s">
        <v>49</v>
      </c>
      <c r="B61" s="43">
        <v>52931135.740000002</v>
      </c>
      <c r="C61" s="44"/>
      <c r="D61" s="45">
        <v>52829592.279999971</v>
      </c>
      <c r="E61" s="44"/>
      <c r="F61" s="45">
        <f t="shared" si="2"/>
        <v>-101543.4600000307</v>
      </c>
      <c r="G61" s="46">
        <f t="shared" si="3"/>
        <v>-1.9184069750329824E-3</v>
      </c>
    </row>
    <row r="62" spans="1:7" x14ac:dyDescent="0.25">
      <c r="A62" s="47" t="s">
        <v>50</v>
      </c>
      <c r="B62" s="48">
        <v>20254157.210000001</v>
      </c>
      <c r="C62" s="49"/>
      <c r="D62" s="50">
        <v>20105677.910000008</v>
      </c>
      <c r="E62" s="49"/>
      <c r="F62" s="51">
        <f t="shared" si="2"/>
        <v>-148479.29999999329</v>
      </c>
      <c r="G62" s="52">
        <f t="shared" si="3"/>
        <v>-7.3308061382423295E-3</v>
      </c>
    </row>
    <row r="63" spans="1:7" x14ac:dyDescent="0.25">
      <c r="A63" s="7" t="s">
        <v>51</v>
      </c>
      <c r="B63" s="26">
        <v>6951039.3100000005</v>
      </c>
      <c r="C63" s="27"/>
      <c r="D63" s="28">
        <v>6946229.8100000015</v>
      </c>
      <c r="E63" s="27"/>
      <c r="F63" s="22">
        <f t="shared" si="2"/>
        <v>-4809.4999999990687</v>
      </c>
      <c r="G63" s="38">
        <f t="shared" si="3"/>
        <v>-6.9191091943332506E-4</v>
      </c>
    </row>
    <row r="64" spans="1:7" x14ac:dyDescent="0.25">
      <c r="A64" s="7" t="s">
        <v>52</v>
      </c>
      <c r="B64" s="26">
        <v>4717097.7700000014</v>
      </c>
      <c r="C64" s="27"/>
      <c r="D64" s="28">
        <v>4648074.46</v>
      </c>
      <c r="E64" s="27"/>
      <c r="F64" s="22">
        <f t="shared" si="2"/>
        <v>-69023.310000001453</v>
      </c>
      <c r="G64" s="38">
        <f t="shared" si="3"/>
        <v>-1.4632579896685427E-2</v>
      </c>
    </row>
    <row r="65" spans="1:7" x14ac:dyDescent="0.25">
      <c r="A65" s="7" t="s">
        <v>53</v>
      </c>
      <c r="B65" s="26">
        <v>656156.67000000016</v>
      </c>
      <c r="C65" s="27"/>
      <c r="D65" s="28">
        <v>588074.07999999984</v>
      </c>
      <c r="E65" s="27"/>
      <c r="F65" s="22">
        <f t="shared" si="2"/>
        <v>-68082.590000000317</v>
      </c>
      <c r="G65" s="38">
        <f t="shared" si="3"/>
        <v>-0.10375965544936139</v>
      </c>
    </row>
    <row r="66" spans="1:7" x14ac:dyDescent="0.25">
      <c r="A66" s="7" t="s">
        <v>54</v>
      </c>
      <c r="B66" s="26">
        <v>58756556.679999977</v>
      </c>
      <c r="C66" s="27"/>
      <c r="D66" s="28">
        <v>57807991.650000021</v>
      </c>
      <c r="E66" s="27"/>
      <c r="F66" s="22">
        <f t="shared" si="2"/>
        <v>-948565.02999995649</v>
      </c>
      <c r="G66" s="38">
        <f t="shared" si="3"/>
        <v>-1.6143986026377122E-2</v>
      </c>
    </row>
    <row r="67" spans="1:7" x14ac:dyDescent="0.25">
      <c r="A67" s="7" t="s">
        <v>55</v>
      </c>
      <c r="B67" s="26">
        <v>9695750.040000001</v>
      </c>
      <c r="C67" s="27"/>
      <c r="D67" s="28">
        <v>9630083.7500000019</v>
      </c>
      <c r="E67" s="27"/>
      <c r="F67" s="22">
        <f t="shared" si="2"/>
        <v>-65666.289999999106</v>
      </c>
      <c r="G67" s="38">
        <f t="shared" si="3"/>
        <v>-6.7726880054758132E-3</v>
      </c>
    </row>
    <row r="68" spans="1:7" x14ac:dyDescent="0.25">
      <c r="A68" s="7" t="s">
        <v>56</v>
      </c>
      <c r="B68" s="26">
        <v>13742911.15</v>
      </c>
      <c r="C68" s="27"/>
      <c r="D68" s="28">
        <v>13679701.000000002</v>
      </c>
      <c r="E68" s="27"/>
      <c r="F68" s="22">
        <f t="shared" si="2"/>
        <v>-63210.14999999851</v>
      </c>
      <c r="G68" s="38">
        <f t="shared" si="3"/>
        <v>-4.5994730890768221E-3</v>
      </c>
    </row>
    <row r="69" spans="1:7" x14ac:dyDescent="0.25">
      <c r="A69" s="7" t="s">
        <v>57</v>
      </c>
      <c r="B69" s="26">
        <v>7882730.4199999981</v>
      </c>
      <c r="C69" s="27"/>
      <c r="D69" s="28">
        <v>7828117.6500000004</v>
      </c>
      <c r="E69" s="27"/>
      <c r="F69" s="22">
        <f t="shared" si="2"/>
        <v>-54612.76999999769</v>
      </c>
      <c r="G69" s="38">
        <f t="shared" si="3"/>
        <v>-6.9281539631793621E-3</v>
      </c>
    </row>
    <row r="70" spans="1:7" x14ac:dyDescent="0.25">
      <c r="A70" s="7" t="s">
        <v>58</v>
      </c>
      <c r="B70" s="26">
        <v>31152613.630000003</v>
      </c>
      <c r="C70" s="27"/>
      <c r="D70" s="28">
        <v>31092551.699999999</v>
      </c>
      <c r="E70" s="27"/>
      <c r="F70" s="22">
        <f t="shared" si="2"/>
        <v>-60061.930000003427</v>
      </c>
      <c r="G70" s="38">
        <f t="shared" si="3"/>
        <v>-1.9279900785648119E-3</v>
      </c>
    </row>
    <row r="71" spans="1:7" x14ac:dyDescent="0.25">
      <c r="A71" s="7" t="s">
        <v>59</v>
      </c>
      <c r="B71" s="26">
        <v>7291091.4799999986</v>
      </c>
      <c r="C71" s="27"/>
      <c r="D71" s="28">
        <v>7215043.4500000011</v>
      </c>
      <c r="E71" s="27"/>
      <c r="F71" s="22">
        <f t="shared" si="2"/>
        <v>-76048.029999997467</v>
      </c>
      <c r="G71" s="38">
        <f t="shared" si="3"/>
        <v>-1.0430266882345829E-2</v>
      </c>
    </row>
    <row r="72" spans="1:7" x14ac:dyDescent="0.25">
      <c r="A72" s="7" t="s">
        <v>60</v>
      </c>
      <c r="B72" s="26">
        <v>2500000</v>
      </c>
      <c r="C72" s="27"/>
      <c r="D72" s="28">
        <v>1300000</v>
      </c>
      <c r="E72" s="27"/>
      <c r="F72" s="22">
        <f t="shared" si="2"/>
        <v>-1200000</v>
      </c>
      <c r="G72" s="38">
        <f t="shared" si="3"/>
        <v>-0.48</v>
      </c>
    </row>
    <row r="73" spans="1:7" x14ac:dyDescent="0.25">
      <c r="A73" s="7" t="s">
        <v>61</v>
      </c>
      <c r="B73" s="26">
        <v>4629661.6199999936</v>
      </c>
      <c r="C73" s="27"/>
      <c r="D73" s="28">
        <v>2547879.62</v>
      </c>
      <c r="E73" s="27"/>
      <c r="F73" s="22">
        <f t="shared" si="2"/>
        <v>-2081781.9999999935</v>
      </c>
      <c r="G73" s="38">
        <f t="shared" si="3"/>
        <v>-0.44966180487290053</v>
      </c>
    </row>
    <row r="74" spans="1:7" x14ac:dyDescent="0.25">
      <c r="A74" s="7" t="s">
        <v>62</v>
      </c>
      <c r="B74" s="26">
        <v>4162615.6000000006</v>
      </c>
      <c r="C74" s="27"/>
      <c r="D74" s="28">
        <v>3869139.1599999997</v>
      </c>
      <c r="E74" s="27"/>
      <c r="F74" s="22">
        <f t="shared" si="2"/>
        <v>-293476.44000000088</v>
      </c>
      <c r="G74" s="38">
        <f t="shared" si="3"/>
        <v>-7.0502892460212019E-2</v>
      </c>
    </row>
    <row r="75" spans="1:7" x14ac:dyDescent="0.25">
      <c r="A75" s="7" t="s">
        <v>63</v>
      </c>
      <c r="B75" s="26">
        <v>557982.51999999979</v>
      </c>
      <c r="C75" s="27"/>
      <c r="D75" s="28">
        <v>380306.96</v>
      </c>
      <c r="E75" s="27"/>
      <c r="F75" s="22">
        <f t="shared" si="2"/>
        <v>-177675.55999999976</v>
      </c>
      <c r="G75" s="38">
        <f t="shared" si="3"/>
        <v>-0.31842495711155938</v>
      </c>
    </row>
    <row r="76" spans="1:7" x14ac:dyDescent="0.25">
      <c r="A76" s="7" t="s">
        <v>64</v>
      </c>
      <c r="B76" s="26">
        <v>274570.29000000004</v>
      </c>
      <c r="C76" s="27"/>
      <c r="D76" s="28">
        <v>172813.60000000006</v>
      </c>
      <c r="E76" s="27"/>
      <c r="F76" s="22">
        <f t="shared" si="2"/>
        <v>-101756.68999999997</v>
      </c>
      <c r="G76" s="38">
        <f t="shared" si="3"/>
        <v>-0.37060342544708669</v>
      </c>
    </row>
    <row r="77" spans="1:7" x14ac:dyDescent="0.25">
      <c r="A77" s="7" t="s">
        <v>65</v>
      </c>
      <c r="B77" s="26">
        <v>7558691.0800000131</v>
      </c>
      <c r="C77" s="27"/>
      <c r="D77" s="28">
        <v>6653509.1499999994</v>
      </c>
      <c r="E77" s="27"/>
      <c r="F77" s="22">
        <f t="shared" si="2"/>
        <v>-905181.93000001367</v>
      </c>
      <c r="G77" s="38">
        <f t="shared" si="3"/>
        <v>-0.11975379340413683</v>
      </c>
    </row>
    <row r="78" spans="1:7" x14ac:dyDescent="0.25">
      <c r="A78" s="7" t="s">
        <v>66</v>
      </c>
      <c r="B78" s="26">
        <v>4061119.9699999997</v>
      </c>
      <c r="C78" s="27"/>
      <c r="D78" s="28">
        <v>4052136.18</v>
      </c>
      <c r="E78" s="27"/>
      <c r="F78" s="22">
        <f t="shared" si="2"/>
        <v>-8983.7899999995716</v>
      </c>
      <c r="G78" s="38">
        <f t="shared" si="3"/>
        <v>-2.2121459268290566E-3</v>
      </c>
    </row>
    <row r="79" spans="1:7" x14ac:dyDescent="0.25">
      <c r="A79" s="7" t="s">
        <v>67</v>
      </c>
      <c r="B79" s="26">
        <v>15300</v>
      </c>
      <c r="C79" s="27"/>
      <c r="D79" s="28">
        <v>15300</v>
      </c>
      <c r="E79" s="27"/>
      <c r="F79" s="22">
        <f t="shared" si="2"/>
        <v>0</v>
      </c>
      <c r="G79" s="38">
        <f t="shared" si="3"/>
        <v>0</v>
      </c>
    </row>
    <row r="80" spans="1:7" x14ac:dyDescent="0.25">
      <c r="A80" s="7" t="s">
        <v>68</v>
      </c>
      <c r="B80" s="26">
        <v>4024512.3200000012</v>
      </c>
      <c r="C80" s="27"/>
      <c r="D80" s="28">
        <v>4015244.3099999973</v>
      </c>
      <c r="E80" s="27"/>
      <c r="F80" s="22">
        <f t="shared" si="2"/>
        <v>-9268.0100000039674</v>
      </c>
      <c r="G80" s="38">
        <f t="shared" si="3"/>
        <v>-2.3028902045960642E-3</v>
      </c>
    </row>
    <row r="81" spans="1:7" x14ac:dyDescent="0.25">
      <c r="A81" s="7" t="s">
        <v>69</v>
      </c>
      <c r="B81" s="26">
        <v>256990</v>
      </c>
      <c r="C81" s="27"/>
      <c r="D81" s="28">
        <v>229020</v>
      </c>
      <c r="E81" s="27"/>
      <c r="F81" s="22">
        <f t="shared" si="2"/>
        <v>-27970</v>
      </c>
      <c r="G81" s="38">
        <f t="shared" si="3"/>
        <v>-0.10883691972450293</v>
      </c>
    </row>
    <row r="82" spans="1:7" x14ac:dyDescent="0.25">
      <c r="A82" s="7" t="s">
        <v>70</v>
      </c>
      <c r="B82" s="26">
        <v>4561400</v>
      </c>
      <c r="C82" s="27"/>
      <c r="D82" s="28">
        <v>4561400</v>
      </c>
      <c r="E82" s="27"/>
      <c r="F82" s="22">
        <f t="shared" si="2"/>
        <v>0</v>
      </c>
      <c r="G82" s="38">
        <f t="shared" si="3"/>
        <v>0</v>
      </c>
    </row>
    <row r="83" spans="1:7" x14ac:dyDescent="0.25">
      <c r="A83" s="7" t="s">
        <v>71</v>
      </c>
      <c r="B83" s="26">
        <v>1389200</v>
      </c>
      <c r="C83" s="27"/>
      <c r="D83" s="28">
        <v>1389200</v>
      </c>
      <c r="E83" s="27"/>
      <c r="F83" s="22">
        <f t="shared" si="2"/>
        <v>0</v>
      </c>
      <c r="G83" s="38">
        <f t="shared" si="3"/>
        <v>0</v>
      </c>
    </row>
    <row r="84" spans="1:7" x14ac:dyDescent="0.25">
      <c r="A84" s="7" t="s">
        <v>72</v>
      </c>
      <c r="B84" s="26">
        <v>1850800</v>
      </c>
      <c r="C84" s="27"/>
      <c r="D84" s="28">
        <v>1850800</v>
      </c>
      <c r="E84" s="27"/>
      <c r="F84" s="22">
        <f t="shared" si="2"/>
        <v>0</v>
      </c>
      <c r="G84" s="38">
        <f t="shared" si="3"/>
        <v>0</v>
      </c>
    </row>
    <row r="85" spans="1:7" x14ac:dyDescent="0.25">
      <c r="A85" s="7" t="s">
        <v>73</v>
      </c>
      <c r="B85" s="26">
        <v>64800</v>
      </c>
      <c r="C85" s="27"/>
      <c r="D85" s="28">
        <v>48000</v>
      </c>
      <c r="E85" s="27"/>
      <c r="F85" s="22">
        <f t="shared" si="2"/>
        <v>-16800</v>
      </c>
      <c r="G85" s="38">
        <f t="shared" si="3"/>
        <v>-0.2592592592592593</v>
      </c>
    </row>
    <row r="86" spans="1:7" x14ac:dyDescent="0.25">
      <c r="A86" s="7" t="s">
        <v>74</v>
      </c>
      <c r="B86" s="26">
        <v>21677287.439999998</v>
      </c>
      <c r="C86" s="27"/>
      <c r="D86" s="28">
        <v>0</v>
      </c>
      <c r="E86" s="27"/>
      <c r="F86" s="22">
        <f t="shared" si="2"/>
        <v>-21677287.439999998</v>
      </c>
      <c r="G86" s="38">
        <f t="shared" si="3"/>
        <v>-1</v>
      </c>
    </row>
    <row r="87" spans="1:7" x14ac:dyDescent="0.25">
      <c r="A87" s="7" t="s">
        <v>75</v>
      </c>
      <c r="B87" s="26">
        <v>2658648</v>
      </c>
      <c r="C87" s="27"/>
      <c r="D87" s="28">
        <v>2658648</v>
      </c>
      <c r="E87" s="27"/>
      <c r="F87" s="22">
        <f t="shared" si="2"/>
        <v>0</v>
      </c>
      <c r="G87" s="38">
        <f t="shared" si="3"/>
        <v>0</v>
      </c>
    </row>
    <row r="88" spans="1:7" x14ac:dyDescent="0.25">
      <c r="A88" s="7" t="s">
        <v>76</v>
      </c>
      <c r="B88" s="26">
        <v>911643.62000000151</v>
      </c>
      <c r="C88" s="27"/>
      <c r="D88" s="28">
        <v>505481.58999999991</v>
      </c>
      <c r="E88" s="27"/>
      <c r="F88" s="22">
        <f t="shared" si="2"/>
        <v>-406162.0300000016</v>
      </c>
      <c r="G88" s="38">
        <f t="shared" si="3"/>
        <v>-0.44552720064009321</v>
      </c>
    </row>
    <row r="89" spans="1:7" x14ac:dyDescent="0.25">
      <c r="A89" s="7" t="s">
        <v>77</v>
      </c>
      <c r="B89" s="26">
        <v>94890.269999999902</v>
      </c>
      <c r="C89" s="27"/>
      <c r="D89" s="28">
        <v>73763.670000000013</v>
      </c>
      <c r="E89" s="27"/>
      <c r="F89" s="22">
        <f t="shared" si="2"/>
        <v>-21126.599999999889</v>
      </c>
      <c r="G89" s="38">
        <f t="shared" si="3"/>
        <v>-0.22264242687896152</v>
      </c>
    </row>
    <row r="90" spans="1:7" x14ac:dyDescent="0.25">
      <c r="A90" s="7" t="s">
        <v>78</v>
      </c>
      <c r="B90" s="26">
        <v>35467.580000000016</v>
      </c>
      <c r="C90" s="27"/>
      <c r="D90" s="28">
        <v>2967.58</v>
      </c>
      <c r="E90" s="27"/>
      <c r="F90" s="22">
        <f t="shared" si="2"/>
        <v>-32500.000000000015</v>
      </c>
      <c r="G90" s="38">
        <f t="shared" si="3"/>
        <v>-0.91632978624422645</v>
      </c>
    </row>
    <row r="91" spans="1:7" x14ac:dyDescent="0.25">
      <c r="A91" s="7" t="s">
        <v>79</v>
      </c>
      <c r="B91" s="26">
        <v>749619.14999999944</v>
      </c>
      <c r="C91" s="27"/>
      <c r="D91" s="28">
        <v>400102.28</v>
      </c>
      <c r="E91" s="27"/>
      <c r="F91" s="22">
        <f t="shared" si="2"/>
        <v>-349516.86999999941</v>
      </c>
      <c r="G91" s="38">
        <f t="shared" si="3"/>
        <v>-0.46625925978545191</v>
      </c>
    </row>
    <row r="92" spans="1:7" x14ac:dyDescent="0.25">
      <c r="A92" s="7" t="s">
        <v>80</v>
      </c>
      <c r="B92" s="26">
        <v>74092.830000000016</v>
      </c>
      <c r="C92" s="27"/>
      <c r="D92" s="28">
        <v>58092.829999999994</v>
      </c>
      <c r="E92" s="27"/>
      <c r="F92" s="22">
        <f t="shared" si="2"/>
        <v>-16000.000000000022</v>
      </c>
      <c r="G92" s="38">
        <f t="shared" si="3"/>
        <v>-0.21594532156485347</v>
      </c>
    </row>
    <row r="93" spans="1:7" x14ac:dyDescent="0.25">
      <c r="A93" s="7" t="s">
        <v>81</v>
      </c>
      <c r="B93" s="26">
        <v>14000</v>
      </c>
      <c r="C93" s="27"/>
      <c r="D93" s="28">
        <v>2336</v>
      </c>
      <c r="E93" s="27"/>
      <c r="F93" s="22">
        <f t="shared" si="2"/>
        <v>-11664</v>
      </c>
      <c r="G93" s="38">
        <f t="shared" si="3"/>
        <v>-0.83314285714285718</v>
      </c>
    </row>
    <row r="94" spans="1:7" x14ac:dyDescent="0.25">
      <c r="A94" s="7" t="s">
        <v>82</v>
      </c>
      <c r="B94" s="26">
        <v>1678551.0900000017</v>
      </c>
      <c r="C94" s="27"/>
      <c r="D94" s="28">
        <v>333010.17000000004</v>
      </c>
      <c r="E94" s="27"/>
      <c r="F94" s="22">
        <f t="shared" si="2"/>
        <v>-1345540.9200000018</v>
      </c>
      <c r="G94" s="38">
        <f t="shared" si="3"/>
        <v>-0.80160855872429848</v>
      </c>
    </row>
    <row r="95" spans="1:7" x14ac:dyDescent="0.25">
      <c r="A95" s="7" t="s">
        <v>188</v>
      </c>
      <c r="B95" s="26">
        <v>25000</v>
      </c>
      <c r="C95" s="27"/>
      <c r="D95" s="28">
        <v>0</v>
      </c>
      <c r="E95" s="27"/>
      <c r="F95" s="22">
        <f t="shared" si="2"/>
        <v>-25000</v>
      </c>
      <c r="G95" s="38">
        <f t="shared" si="3"/>
        <v>-1</v>
      </c>
    </row>
    <row r="96" spans="1:7" x14ac:dyDescent="0.25">
      <c r="A96" s="7" t="s">
        <v>83</v>
      </c>
      <c r="B96" s="26">
        <v>812358.79</v>
      </c>
      <c r="C96" s="27"/>
      <c r="D96" s="28">
        <v>428824.07999999996</v>
      </c>
      <c r="E96" s="27"/>
      <c r="F96" s="22">
        <f t="shared" si="2"/>
        <v>-383534.71000000008</v>
      </c>
      <c r="G96" s="38">
        <f t="shared" si="3"/>
        <v>-0.47212477383300067</v>
      </c>
    </row>
    <row r="97" spans="1:7" x14ac:dyDescent="0.25">
      <c r="A97" s="7" t="s">
        <v>84</v>
      </c>
      <c r="B97" s="26">
        <v>2107580.8200000003</v>
      </c>
      <c r="C97" s="27"/>
      <c r="D97" s="28">
        <v>367288.41</v>
      </c>
      <c r="E97" s="27"/>
      <c r="F97" s="22">
        <f t="shared" si="2"/>
        <v>-1740292.4100000004</v>
      </c>
      <c r="G97" s="38">
        <f t="shared" si="3"/>
        <v>-0.82572985742012972</v>
      </c>
    </row>
    <row r="98" spans="1:7" x14ac:dyDescent="0.25">
      <c r="A98" s="7" t="s">
        <v>85</v>
      </c>
      <c r="B98" s="26">
        <v>569874.17000000039</v>
      </c>
      <c r="C98" s="27"/>
      <c r="D98" s="28">
        <v>172281.96</v>
      </c>
      <c r="E98" s="27"/>
      <c r="F98" s="22">
        <f t="shared" si="2"/>
        <v>-397592.21000000043</v>
      </c>
      <c r="G98" s="38">
        <f t="shared" si="3"/>
        <v>-0.69768420983179524</v>
      </c>
    </row>
    <row r="99" spans="1:7" x14ac:dyDescent="0.25">
      <c r="A99" s="7" t="s">
        <v>86</v>
      </c>
      <c r="B99" s="26">
        <v>1271179.7500000009</v>
      </c>
      <c r="C99" s="27"/>
      <c r="D99" s="28">
        <v>390320.68</v>
      </c>
      <c r="E99" s="27"/>
      <c r="F99" s="22">
        <f t="shared" si="2"/>
        <v>-880859.070000001</v>
      </c>
      <c r="G99" s="38">
        <f t="shared" si="3"/>
        <v>-0.69294611560638875</v>
      </c>
    </row>
    <row r="100" spans="1:7" x14ac:dyDescent="0.25">
      <c r="A100" s="7" t="s">
        <v>87</v>
      </c>
      <c r="B100" s="26">
        <v>10816.36</v>
      </c>
      <c r="C100" s="27"/>
      <c r="D100" s="28">
        <v>4816.3599999999997</v>
      </c>
      <c r="E100" s="27"/>
      <c r="F100" s="22">
        <f t="shared" si="2"/>
        <v>-6000.0000000000009</v>
      </c>
      <c r="G100" s="38">
        <f t="shared" si="3"/>
        <v>-0.55471526465465282</v>
      </c>
    </row>
    <row r="101" spans="1:7" x14ac:dyDescent="0.25">
      <c r="A101" s="7" t="s">
        <v>88</v>
      </c>
      <c r="B101" s="26">
        <v>49377.989999999991</v>
      </c>
      <c r="C101" s="27"/>
      <c r="D101" s="28">
        <v>10946.48</v>
      </c>
      <c r="E101" s="27"/>
      <c r="F101" s="22">
        <f t="shared" si="2"/>
        <v>-38431.509999999995</v>
      </c>
      <c r="G101" s="38">
        <f t="shared" si="3"/>
        <v>-0.77831256395815218</v>
      </c>
    </row>
    <row r="102" spans="1:7" x14ac:dyDescent="0.25">
      <c r="A102" s="7" t="s">
        <v>89</v>
      </c>
      <c r="B102" s="26">
        <v>5792.5999999999913</v>
      </c>
      <c r="C102" s="27"/>
      <c r="D102" s="28">
        <v>292.37</v>
      </c>
      <c r="E102" s="27"/>
      <c r="F102" s="22">
        <f t="shared" si="2"/>
        <v>-5500.2299999999914</v>
      </c>
      <c r="G102" s="38">
        <f t="shared" si="3"/>
        <v>-0.94952698270206803</v>
      </c>
    </row>
    <row r="103" spans="1:7" x14ac:dyDescent="0.25">
      <c r="A103" s="7" t="s">
        <v>90</v>
      </c>
      <c r="B103" s="26">
        <v>536152.2799999998</v>
      </c>
      <c r="C103" s="27"/>
      <c r="D103" s="28">
        <v>409708.58000000007</v>
      </c>
      <c r="E103" s="27"/>
      <c r="F103" s="22">
        <f t="shared" si="2"/>
        <v>-126443.69999999972</v>
      </c>
      <c r="G103" s="38">
        <f t="shared" si="3"/>
        <v>-0.23583542347334563</v>
      </c>
    </row>
    <row r="104" spans="1:7" x14ac:dyDescent="0.25">
      <c r="A104" s="7" t="s">
        <v>189</v>
      </c>
      <c r="B104" s="26">
        <v>365908.77</v>
      </c>
      <c r="C104" s="27"/>
      <c r="D104" s="28">
        <v>365908.77</v>
      </c>
      <c r="E104" s="27"/>
      <c r="F104" s="22">
        <f t="shared" si="2"/>
        <v>0</v>
      </c>
      <c r="G104" s="38">
        <f t="shared" si="3"/>
        <v>0</v>
      </c>
    </row>
    <row r="105" spans="1:7" x14ac:dyDescent="0.25">
      <c r="A105" s="7" t="s">
        <v>91</v>
      </c>
      <c r="B105" s="26">
        <v>633833.23999999976</v>
      </c>
      <c r="C105" s="27"/>
      <c r="D105" s="28">
        <v>292373.44</v>
      </c>
      <c r="E105" s="27"/>
      <c r="F105" s="22">
        <f t="shared" si="2"/>
        <v>-341459.79999999976</v>
      </c>
      <c r="G105" s="38">
        <f t="shared" si="3"/>
        <v>-0.53872182531796509</v>
      </c>
    </row>
    <row r="106" spans="1:7" x14ac:dyDescent="0.25">
      <c r="A106" s="7" t="s">
        <v>92</v>
      </c>
      <c r="B106" s="26">
        <v>10325</v>
      </c>
      <c r="C106" s="27"/>
      <c r="D106" s="28">
        <v>837.93</v>
      </c>
      <c r="E106" s="27"/>
      <c r="F106" s="22">
        <f t="shared" si="2"/>
        <v>-9487.07</v>
      </c>
      <c r="G106" s="38">
        <f t="shared" si="3"/>
        <v>-0.91884455205811144</v>
      </c>
    </row>
    <row r="107" spans="1:7" x14ac:dyDescent="0.25">
      <c r="A107" s="7" t="s">
        <v>93</v>
      </c>
      <c r="B107" s="26">
        <v>85584.320000000065</v>
      </c>
      <c r="C107" s="27"/>
      <c r="D107" s="28">
        <v>4380.2700000000004</v>
      </c>
      <c r="E107" s="27"/>
      <c r="F107" s="22">
        <f t="shared" si="2"/>
        <v>-81204.050000000061</v>
      </c>
      <c r="G107" s="38">
        <f t="shared" si="3"/>
        <v>-0.9488192463292342</v>
      </c>
    </row>
    <row r="108" spans="1:7" x14ac:dyDescent="0.25">
      <c r="A108" s="7" t="s">
        <v>94</v>
      </c>
      <c r="B108" s="26">
        <v>959432.77000000048</v>
      </c>
      <c r="C108" s="27"/>
      <c r="D108" s="28">
        <v>271507.75</v>
      </c>
      <c r="E108" s="27"/>
      <c r="F108" s="22">
        <f t="shared" si="2"/>
        <v>-687925.02000000048</v>
      </c>
      <c r="G108" s="38">
        <f t="shared" si="3"/>
        <v>-0.71701221962639461</v>
      </c>
    </row>
    <row r="109" spans="1:7" x14ac:dyDescent="0.25">
      <c r="A109" s="7" t="s">
        <v>95</v>
      </c>
      <c r="B109" s="26">
        <v>100210.40000000002</v>
      </c>
      <c r="C109" s="27"/>
      <c r="D109" s="28">
        <v>36676.400000000001</v>
      </c>
      <c r="E109" s="27"/>
      <c r="F109" s="22">
        <f t="shared" si="2"/>
        <v>-63534.000000000022</v>
      </c>
      <c r="G109" s="38">
        <f t="shared" si="3"/>
        <v>-0.63400605126813192</v>
      </c>
    </row>
    <row r="110" spans="1:7" x14ac:dyDescent="0.25">
      <c r="A110" s="7" t="s">
        <v>96</v>
      </c>
      <c r="B110" s="26">
        <v>2183167.81</v>
      </c>
      <c r="C110" s="27"/>
      <c r="D110" s="28">
        <v>2061866.75</v>
      </c>
      <c r="E110" s="27"/>
      <c r="F110" s="22">
        <f t="shared" si="2"/>
        <v>-121301.06000000006</v>
      </c>
      <c r="G110" s="38">
        <f t="shared" si="3"/>
        <v>-5.556194967898509E-2</v>
      </c>
    </row>
    <row r="111" spans="1:7" x14ac:dyDescent="0.25">
      <c r="A111" s="7" t="s">
        <v>35</v>
      </c>
      <c r="B111" s="26">
        <v>1157558.3999999994</v>
      </c>
      <c r="C111" s="27"/>
      <c r="D111" s="28">
        <v>1099815</v>
      </c>
      <c r="E111" s="27"/>
      <c r="F111" s="22">
        <f t="shared" si="2"/>
        <v>-57743.399999999441</v>
      </c>
      <c r="G111" s="38">
        <f t="shared" si="3"/>
        <v>-4.9883789880492801E-2</v>
      </c>
    </row>
    <row r="112" spans="1:7" x14ac:dyDescent="0.25">
      <c r="A112" s="7" t="s">
        <v>36</v>
      </c>
      <c r="B112" s="26">
        <v>867006.72000000067</v>
      </c>
      <c r="C112" s="27"/>
      <c r="D112" s="28">
        <v>689651.19999999995</v>
      </c>
      <c r="E112" s="27"/>
      <c r="F112" s="22">
        <f t="shared" si="2"/>
        <v>-177355.52000000072</v>
      </c>
      <c r="G112" s="38">
        <f t="shared" si="3"/>
        <v>-0.20456072128253011</v>
      </c>
    </row>
    <row r="113" spans="1:7" x14ac:dyDescent="0.25">
      <c r="A113" s="7" t="s">
        <v>37</v>
      </c>
      <c r="B113" s="26">
        <v>3097724.1999999993</v>
      </c>
      <c r="C113" s="27"/>
      <c r="D113" s="28">
        <v>3070345.4</v>
      </c>
      <c r="E113" s="27"/>
      <c r="F113" s="22">
        <f t="shared" si="2"/>
        <v>-27378.799999999348</v>
      </c>
      <c r="G113" s="38">
        <f t="shared" si="3"/>
        <v>-8.8383594640217833E-3</v>
      </c>
    </row>
    <row r="114" spans="1:7" x14ac:dyDescent="0.25">
      <c r="A114" s="7" t="s">
        <v>97</v>
      </c>
      <c r="B114" s="26">
        <v>1452582</v>
      </c>
      <c r="C114" s="27"/>
      <c r="D114" s="28">
        <v>1092726</v>
      </c>
      <c r="E114" s="27"/>
      <c r="F114" s="22">
        <f t="shared" si="2"/>
        <v>-359856</v>
      </c>
      <c r="G114" s="38">
        <f t="shared" si="3"/>
        <v>-0.24773541183905623</v>
      </c>
    </row>
    <row r="115" spans="1:7" x14ac:dyDescent="0.25">
      <c r="A115" s="7" t="s">
        <v>98</v>
      </c>
      <c r="B115" s="26">
        <v>2678117.33</v>
      </c>
      <c r="C115" s="27"/>
      <c r="D115" s="28">
        <v>1152944.3599999999</v>
      </c>
      <c r="E115" s="27"/>
      <c r="F115" s="22">
        <f t="shared" si="2"/>
        <v>-1525172.9700000002</v>
      </c>
      <c r="G115" s="38">
        <f t="shared" si="3"/>
        <v>-0.56949445527093467</v>
      </c>
    </row>
    <row r="116" spans="1:7" x14ac:dyDescent="0.25">
      <c r="A116" s="42" t="s">
        <v>99</v>
      </c>
      <c r="B116" s="43">
        <v>5954016.6799999997</v>
      </c>
      <c r="C116" s="44"/>
      <c r="D116" s="45">
        <v>0</v>
      </c>
      <c r="E116" s="44"/>
      <c r="F116" s="45">
        <f t="shared" si="2"/>
        <v>-5954016.6799999997</v>
      </c>
      <c r="G116" s="46">
        <f t="shared" si="3"/>
        <v>-1</v>
      </c>
    </row>
    <row r="117" spans="1:7" x14ac:dyDescent="0.25">
      <c r="A117" s="47" t="s">
        <v>100</v>
      </c>
      <c r="B117" s="48">
        <v>4989368.6999999993</v>
      </c>
      <c r="C117" s="49"/>
      <c r="D117" s="50">
        <v>0</v>
      </c>
      <c r="E117" s="49"/>
      <c r="F117" s="51">
        <f t="shared" si="2"/>
        <v>-4989368.6999999993</v>
      </c>
      <c r="G117" s="52">
        <f t="shared" si="3"/>
        <v>-1</v>
      </c>
    </row>
    <row r="118" spans="1:7" x14ac:dyDescent="0.25">
      <c r="A118" s="7" t="s">
        <v>101</v>
      </c>
      <c r="B118" s="26">
        <v>140915.34999999998</v>
      </c>
      <c r="C118" s="27"/>
      <c r="D118" s="28">
        <v>41816.99</v>
      </c>
      <c r="E118" s="27"/>
      <c r="F118" s="22">
        <f t="shared" si="2"/>
        <v>-99098.359999999986</v>
      </c>
      <c r="G118" s="38">
        <f t="shared" si="3"/>
        <v>-0.70324744607312117</v>
      </c>
    </row>
    <row r="119" spans="1:7" x14ac:dyDescent="0.25">
      <c r="A119" s="7" t="s">
        <v>102</v>
      </c>
      <c r="B119" s="26">
        <v>10430759.37000001</v>
      </c>
      <c r="C119" s="27"/>
      <c r="D119" s="28">
        <v>7742645.6999999983</v>
      </c>
      <c r="E119" s="27"/>
      <c r="F119" s="22">
        <f t="shared" si="2"/>
        <v>-2688113.670000012</v>
      </c>
      <c r="G119" s="38">
        <f t="shared" si="3"/>
        <v>-0.25771025623803734</v>
      </c>
    </row>
    <row r="120" spans="1:7" x14ac:dyDescent="0.25">
      <c r="A120" s="7" t="s">
        <v>103</v>
      </c>
      <c r="B120" s="26">
        <v>808285.51</v>
      </c>
      <c r="C120" s="27"/>
      <c r="D120" s="28">
        <v>702981.02</v>
      </c>
      <c r="E120" s="27"/>
      <c r="F120" s="22">
        <f t="shared" si="2"/>
        <v>-105304.48999999999</v>
      </c>
      <c r="G120" s="38">
        <f t="shared" si="3"/>
        <v>-0.13028130369428492</v>
      </c>
    </row>
    <row r="121" spans="1:7" x14ac:dyDescent="0.25">
      <c r="A121" s="7" t="s">
        <v>104</v>
      </c>
      <c r="B121" s="26">
        <v>408293.5699999996</v>
      </c>
      <c r="C121" s="27"/>
      <c r="D121" s="28">
        <v>274604.78000000003</v>
      </c>
      <c r="E121" s="27"/>
      <c r="F121" s="22">
        <f t="shared" si="2"/>
        <v>-133688.78999999957</v>
      </c>
      <c r="G121" s="38">
        <f t="shared" si="3"/>
        <v>-0.32743300365959649</v>
      </c>
    </row>
    <row r="122" spans="1:7" x14ac:dyDescent="0.25">
      <c r="A122" s="7" t="s">
        <v>105</v>
      </c>
      <c r="B122" s="26">
        <v>406768.25</v>
      </c>
      <c r="C122" s="27"/>
      <c r="D122" s="28">
        <v>289889.17</v>
      </c>
      <c r="E122" s="27"/>
      <c r="F122" s="22">
        <f t="shared" ref="F122:F185" si="4">D122-B122</f>
        <v>-116879.08000000002</v>
      </c>
      <c r="G122" s="38">
        <f t="shared" si="3"/>
        <v>-0.28733579870110315</v>
      </c>
    </row>
    <row r="123" spans="1:7" x14ac:dyDescent="0.25">
      <c r="A123" s="7" t="s">
        <v>106</v>
      </c>
      <c r="B123" s="26">
        <v>86765.679999999935</v>
      </c>
      <c r="C123" s="27"/>
      <c r="D123" s="28">
        <v>17572.32</v>
      </c>
      <c r="E123" s="27"/>
      <c r="F123" s="22">
        <f t="shared" si="4"/>
        <v>-69193.359999999928</v>
      </c>
      <c r="G123" s="38">
        <f t="shared" ref="G123:G186" si="5">D123/B123-1</f>
        <v>-0.79747383988692289</v>
      </c>
    </row>
    <row r="124" spans="1:7" x14ac:dyDescent="0.25">
      <c r="A124" s="7" t="s">
        <v>107</v>
      </c>
      <c r="B124" s="26">
        <v>572045.71</v>
      </c>
      <c r="C124" s="27"/>
      <c r="D124" s="28">
        <v>436053.90000000014</v>
      </c>
      <c r="E124" s="27"/>
      <c r="F124" s="22">
        <f t="shared" si="4"/>
        <v>-135991.80999999982</v>
      </c>
      <c r="G124" s="38">
        <f t="shared" si="5"/>
        <v>-0.23772892204715568</v>
      </c>
    </row>
    <row r="125" spans="1:7" x14ac:dyDescent="0.25">
      <c r="A125" s="7" t="s">
        <v>108</v>
      </c>
      <c r="B125" s="26">
        <v>40413.710000000021</v>
      </c>
      <c r="C125" s="27"/>
      <c r="D125" s="28">
        <v>15485.32</v>
      </c>
      <c r="E125" s="27"/>
      <c r="F125" s="22">
        <f t="shared" si="4"/>
        <v>-24928.390000000021</v>
      </c>
      <c r="G125" s="38">
        <f t="shared" si="5"/>
        <v>-0.61683003119485957</v>
      </c>
    </row>
    <row r="126" spans="1:7" ht="25.5" x14ac:dyDescent="0.25">
      <c r="A126" s="7" t="s">
        <v>109</v>
      </c>
      <c r="B126" s="26">
        <v>22597.380000000005</v>
      </c>
      <c r="C126" s="27"/>
      <c r="D126" s="28">
        <v>0</v>
      </c>
      <c r="E126" s="27"/>
      <c r="F126" s="22">
        <f t="shared" si="4"/>
        <v>-22597.380000000005</v>
      </c>
      <c r="G126" s="38">
        <f t="shared" si="5"/>
        <v>-1</v>
      </c>
    </row>
    <row r="127" spans="1:7" ht="25.5" x14ac:dyDescent="0.25">
      <c r="A127" s="7" t="s">
        <v>110</v>
      </c>
      <c r="B127" s="26">
        <v>121858.91999999993</v>
      </c>
      <c r="C127" s="27"/>
      <c r="D127" s="28">
        <v>65224.46</v>
      </c>
      <c r="E127" s="27"/>
      <c r="F127" s="22">
        <f t="shared" si="4"/>
        <v>-56634.459999999926</v>
      </c>
      <c r="G127" s="38">
        <f t="shared" si="5"/>
        <v>-0.46475432409871975</v>
      </c>
    </row>
    <row r="128" spans="1:7" ht="25.5" x14ac:dyDescent="0.25">
      <c r="A128" s="7" t="s">
        <v>111</v>
      </c>
      <c r="B128" s="26">
        <v>8600</v>
      </c>
      <c r="C128" s="27"/>
      <c r="D128" s="28">
        <v>0</v>
      </c>
      <c r="E128" s="27"/>
      <c r="F128" s="22">
        <f t="shared" si="4"/>
        <v>-8600</v>
      </c>
      <c r="G128" s="38">
        <f t="shared" si="5"/>
        <v>-1</v>
      </c>
    </row>
    <row r="129" spans="1:7" x14ac:dyDescent="0.25">
      <c r="A129" s="7" t="s">
        <v>112</v>
      </c>
      <c r="B129" s="26">
        <v>812528.90000000014</v>
      </c>
      <c r="C129" s="27"/>
      <c r="D129" s="28">
        <v>669911.54999999993</v>
      </c>
      <c r="E129" s="27"/>
      <c r="F129" s="22">
        <f t="shared" si="4"/>
        <v>-142617.35000000021</v>
      </c>
      <c r="G129" s="38">
        <f t="shared" si="5"/>
        <v>-0.17552280294276323</v>
      </c>
    </row>
    <row r="130" spans="1:7" x14ac:dyDescent="0.25">
      <c r="A130" s="7" t="s">
        <v>113</v>
      </c>
      <c r="B130" s="26">
        <v>1236015.330000001</v>
      </c>
      <c r="C130" s="27"/>
      <c r="D130" s="28">
        <v>540089.74</v>
      </c>
      <c r="E130" s="27"/>
      <c r="F130" s="22">
        <f t="shared" si="4"/>
        <v>-695925.59000000102</v>
      </c>
      <c r="G130" s="38">
        <f t="shared" si="5"/>
        <v>-0.56303961052004148</v>
      </c>
    </row>
    <row r="131" spans="1:7" ht="25.5" x14ac:dyDescent="0.25">
      <c r="A131" s="7" t="s">
        <v>114</v>
      </c>
      <c r="B131" s="26">
        <v>8066849.4099999992</v>
      </c>
      <c r="C131" s="27"/>
      <c r="D131" s="28">
        <v>7484622.0800000001</v>
      </c>
      <c r="E131" s="27"/>
      <c r="F131" s="22">
        <f t="shared" si="4"/>
        <v>-582227.32999999914</v>
      </c>
      <c r="G131" s="38">
        <f t="shared" si="5"/>
        <v>-7.2175306666595995E-2</v>
      </c>
    </row>
    <row r="132" spans="1:7" ht="25.5" x14ac:dyDescent="0.25">
      <c r="A132" s="7" t="s">
        <v>115</v>
      </c>
      <c r="B132" s="26">
        <v>51512.879999999976</v>
      </c>
      <c r="C132" s="27"/>
      <c r="D132" s="28">
        <v>33012.879999999997</v>
      </c>
      <c r="E132" s="27"/>
      <c r="F132" s="22">
        <f t="shared" si="4"/>
        <v>-18499.999999999978</v>
      </c>
      <c r="G132" s="38">
        <f t="shared" si="5"/>
        <v>-0.35913348273286194</v>
      </c>
    </row>
    <row r="133" spans="1:7" x14ac:dyDescent="0.25">
      <c r="A133" s="7" t="s">
        <v>34</v>
      </c>
      <c r="B133" s="26">
        <v>218038167.56000006</v>
      </c>
      <c r="C133" s="27"/>
      <c r="D133" s="28">
        <v>195320558.09999999</v>
      </c>
      <c r="E133" s="27"/>
      <c r="F133" s="22">
        <f t="shared" si="4"/>
        <v>-22717609.460000068</v>
      </c>
      <c r="G133" s="38">
        <f t="shared" si="5"/>
        <v>-0.10419097589301007</v>
      </c>
    </row>
    <row r="134" spans="1:7" x14ac:dyDescent="0.25">
      <c r="A134" s="7" t="s">
        <v>116</v>
      </c>
      <c r="B134" s="26">
        <v>5489</v>
      </c>
      <c r="C134" s="27"/>
      <c r="D134" s="28">
        <v>5489</v>
      </c>
      <c r="E134" s="27"/>
      <c r="F134" s="22">
        <f t="shared" si="4"/>
        <v>0</v>
      </c>
      <c r="G134" s="38">
        <f t="shared" si="5"/>
        <v>0</v>
      </c>
    </row>
    <row r="135" spans="1:7" x14ac:dyDescent="0.25">
      <c r="A135" s="7" t="s">
        <v>117</v>
      </c>
      <c r="B135" s="26">
        <v>1292035.99</v>
      </c>
      <c r="C135" s="27"/>
      <c r="D135" s="28">
        <v>1154253.97</v>
      </c>
      <c r="E135" s="27"/>
      <c r="F135" s="22">
        <f t="shared" si="4"/>
        <v>-137782.02000000002</v>
      </c>
      <c r="G135" s="38">
        <f t="shared" si="5"/>
        <v>-0.10663945978780365</v>
      </c>
    </row>
    <row r="136" spans="1:7" x14ac:dyDescent="0.25">
      <c r="A136" s="7" t="s">
        <v>118</v>
      </c>
      <c r="B136" s="26">
        <v>659999.99999999977</v>
      </c>
      <c r="C136" s="27"/>
      <c r="D136" s="28">
        <v>360951.52</v>
      </c>
      <c r="E136" s="27"/>
      <c r="F136" s="22">
        <f t="shared" si="4"/>
        <v>-299048.47999999975</v>
      </c>
      <c r="G136" s="38">
        <f t="shared" si="5"/>
        <v>-0.45310375757575738</v>
      </c>
    </row>
    <row r="137" spans="1:7" x14ac:dyDescent="0.25">
      <c r="A137" s="7" t="s">
        <v>119</v>
      </c>
      <c r="B137" s="26">
        <v>115636.58000000002</v>
      </c>
      <c r="C137" s="27"/>
      <c r="D137" s="28">
        <v>86758.3</v>
      </c>
      <c r="E137" s="27"/>
      <c r="F137" s="22">
        <f t="shared" si="4"/>
        <v>-28878.280000000013</v>
      </c>
      <c r="G137" s="38">
        <f t="shared" si="5"/>
        <v>-0.24973308619123813</v>
      </c>
    </row>
    <row r="138" spans="1:7" x14ac:dyDescent="0.25">
      <c r="A138" s="7" t="s">
        <v>120</v>
      </c>
      <c r="B138" s="26">
        <v>817431.02999999933</v>
      </c>
      <c r="C138" s="27"/>
      <c r="D138" s="28">
        <v>155172.35999999999</v>
      </c>
      <c r="E138" s="27"/>
      <c r="F138" s="22">
        <f t="shared" si="4"/>
        <v>-662258.66999999934</v>
      </c>
      <c r="G138" s="38">
        <f t="shared" si="5"/>
        <v>-0.81017070027302474</v>
      </c>
    </row>
    <row r="139" spans="1:7" x14ac:dyDescent="0.25">
      <c r="A139" s="7" t="s">
        <v>190</v>
      </c>
      <c r="B139" s="26">
        <v>5000</v>
      </c>
      <c r="C139" s="27"/>
      <c r="D139" s="28">
        <v>5000</v>
      </c>
      <c r="E139" s="27"/>
      <c r="F139" s="22">
        <f t="shared" si="4"/>
        <v>0</v>
      </c>
      <c r="G139" s="38">
        <f t="shared" si="5"/>
        <v>0</v>
      </c>
    </row>
    <row r="140" spans="1:7" x14ac:dyDescent="0.25">
      <c r="A140" s="7" t="s">
        <v>121</v>
      </c>
      <c r="B140" s="26">
        <v>11902496.93999999</v>
      </c>
      <c r="C140" s="27"/>
      <c r="D140" s="28">
        <v>5556623.3300000001</v>
      </c>
      <c r="E140" s="27"/>
      <c r="F140" s="22">
        <f t="shared" si="4"/>
        <v>-6345873.6099999901</v>
      </c>
      <c r="G140" s="38">
        <f t="shared" si="5"/>
        <v>-0.53315481969785705</v>
      </c>
    </row>
    <row r="141" spans="1:7" x14ac:dyDescent="0.25">
      <c r="A141" s="7" t="s">
        <v>122</v>
      </c>
      <c r="B141" s="26">
        <v>2138470.5900000017</v>
      </c>
      <c r="C141" s="27"/>
      <c r="D141" s="28">
        <v>356094.68</v>
      </c>
      <c r="E141" s="27"/>
      <c r="F141" s="22">
        <f t="shared" si="4"/>
        <v>-1782375.9100000018</v>
      </c>
      <c r="G141" s="38">
        <f t="shared" si="5"/>
        <v>-0.83348160986399178</v>
      </c>
    </row>
    <row r="142" spans="1:7" x14ac:dyDescent="0.25">
      <c r="A142" s="7" t="s">
        <v>123</v>
      </c>
      <c r="B142" s="26">
        <v>1616746.3399999999</v>
      </c>
      <c r="C142" s="27"/>
      <c r="D142" s="28">
        <v>1446750</v>
      </c>
      <c r="E142" s="27"/>
      <c r="F142" s="22">
        <f t="shared" si="4"/>
        <v>-169996.33999999985</v>
      </c>
      <c r="G142" s="38">
        <f t="shared" si="5"/>
        <v>-0.10514719334388589</v>
      </c>
    </row>
    <row r="143" spans="1:7" x14ac:dyDescent="0.25">
      <c r="A143" s="7" t="s">
        <v>191</v>
      </c>
      <c r="B143" s="26">
        <v>4500.17</v>
      </c>
      <c r="C143" s="27"/>
      <c r="D143" s="28">
        <v>4500.17</v>
      </c>
      <c r="E143" s="27"/>
      <c r="F143" s="22">
        <f t="shared" si="4"/>
        <v>0</v>
      </c>
      <c r="G143" s="38">
        <f t="shared" si="5"/>
        <v>0</v>
      </c>
    </row>
    <row r="144" spans="1:7" x14ac:dyDescent="0.25">
      <c r="A144" s="7" t="s">
        <v>124</v>
      </c>
      <c r="B144" s="26">
        <v>2075.8600000000006</v>
      </c>
      <c r="C144" s="27"/>
      <c r="D144" s="28">
        <v>1075.8599999999999</v>
      </c>
      <c r="E144" s="27"/>
      <c r="F144" s="22">
        <f t="shared" si="4"/>
        <v>-1000.0000000000007</v>
      </c>
      <c r="G144" s="38">
        <f t="shared" si="5"/>
        <v>-0.48172805487846015</v>
      </c>
    </row>
    <row r="145" spans="1:7" x14ac:dyDescent="0.25">
      <c r="A145" s="7" t="s">
        <v>125</v>
      </c>
      <c r="B145" s="26">
        <v>12000</v>
      </c>
      <c r="C145" s="27"/>
      <c r="D145" s="28">
        <v>0</v>
      </c>
      <c r="E145" s="27"/>
      <c r="F145" s="22">
        <f t="shared" si="4"/>
        <v>-12000</v>
      </c>
      <c r="G145" s="38">
        <f t="shared" si="5"/>
        <v>-1</v>
      </c>
    </row>
    <row r="146" spans="1:7" x14ac:dyDescent="0.25">
      <c r="A146" s="7" t="s">
        <v>126</v>
      </c>
      <c r="B146" s="26">
        <v>100845.03999999998</v>
      </c>
      <c r="C146" s="27"/>
      <c r="D146" s="28">
        <v>66206.92</v>
      </c>
      <c r="E146" s="27"/>
      <c r="F146" s="22">
        <f t="shared" si="4"/>
        <v>-34638.119999999981</v>
      </c>
      <c r="G146" s="38">
        <f t="shared" si="5"/>
        <v>-0.34347866786507286</v>
      </c>
    </row>
    <row r="147" spans="1:7" x14ac:dyDescent="0.25">
      <c r="A147" s="7" t="s">
        <v>127</v>
      </c>
      <c r="B147" s="26">
        <v>1647571.6</v>
      </c>
      <c r="C147" s="27"/>
      <c r="D147" s="28">
        <v>1647571.6</v>
      </c>
      <c r="E147" s="27"/>
      <c r="F147" s="22">
        <f t="shared" si="4"/>
        <v>0</v>
      </c>
      <c r="G147" s="38">
        <f t="shared" si="5"/>
        <v>0</v>
      </c>
    </row>
    <row r="148" spans="1:7" x14ac:dyDescent="0.25">
      <c r="A148" s="7" t="s">
        <v>128</v>
      </c>
      <c r="B148" s="26">
        <v>86015</v>
      </c>
      <c r="C148" s="27"/>
      <c r="D148" s="28">
        <v>86015</v>
      </c>
      <c r="E148" s="27"/>
      <c r="F148" s="22">
        <f t="shared" si="4"/>
        <v>0</v>
      </c>
      <c r="G148" s="38">
        <f t="shared" si="5"/>
        <v>0</v>
      </c>
    </row>
    <row r="149" spans="1:7" x14ac:dyDescent="0.25">
      <c r="A149" s="7" t="s">
        <v>192</v>
      </c>
      <c r="B149" s="26">
        <v>38440.920000000013</v>
      </c>
      <c r="C149" s="27"/>
      <c r="D149" s="28">
        <v>37233.300000000003</v>
      </c>
      <c r="E149" s="27"/>
      <c r="F149" s="22">
        <f t="shared" si="4"/>
        <v>-1207.6200000000099</v>
      </c>
      <c r="G149" s="38">
        <f t="shared" si="5"/>
        <v>-3.1414960932256819E-2</v>
      </c>
    </row>
    <row r="150" spans="1:7" ht="25.5" x14ac:dyDescent="0.25">
      <c r="A150" s="7" t="s">
        <v>129</v>
      </c>
      <c r="B150" s="26">
        <v>1397660.2600000002</v>
      </c>
      <c r="C150" s="27"/>
      <c r="D150" s="28">
        <v>1233470.7700000003</v>
      </c>
      <c r="E150" s="27"/>
      <c r="F150" s="22">
        <f t="shared" si="4"/>
        <v>-164189.49</v>
      </c>
      <c r="G150" s="38">
        <f t="shared" si="5"/>
        <v>-0.11747453562141053</v>
      </c>
    </row>
    <row r="151" spans="1:7" x14ac:dyDescent="0.25">
      <c r="A151" s="7" t="s">
        <v>130</v>
      </c>
      <c r="B151" s="26">
        <v>198489.93000000017</v>
      </c>
      <c r="C151" s="27"/>
      <c r="D151" s="28">
        <v>65399.86</v>
      </c>
      <c r="E151" s="27"/>
      <c r="F151" s="22">
        <f t="shared" si="4"/>
        <v>-133090.07000000018</v>
      </c>
      <c r="G151" s="38">
        <f t="shared" si="5"/>
        <v>-0.6705129575087263</v>
      </c>
    </row>
    <row r="152" spans="1:7" x14ac:dyDescent="0.25">
      <c r="A152" s="7" t="s">
        <v>131</v>
      </c>
      <c r="B152" s="26">
        <v>3461445.24</v>
      </c>
      <c r="C152" s="27"/>
      <c r="D152" s="28">
        <v>3461390.5</v>
      </c>
      <c r="E152" s="27"/>
      <c r="F152" s="22">
        <f t="shared" si="4"/>
        <v>-54.740000000223517</v>
      </c>
      <c r="G152" s="38">
        <f t="shared" si="5"/>
        <v>-1.5814203664921145E-5</v>
      </c>
    </row>
    <row r="153" spans="1:7" x14ac:dyDescent="0.25">
      <c r="A153" s="7" t="s">
        <v>132</v>
      </c>
      <c r="B153" s="26">
        <v>2207281.3899999997</v>
      </c>
      <c r="C153" s="27"/>
      <c r="D153" s="28">
        <v>2072141.44</v>
      </c>
      <c r="E153" s="27"/>
      <c r="F153" s="22">
        <f t="shared" si="4"/>
        <v>-135139.94999999972</v>
      </c>
      <c r="G153" s="38">
        <f t="shared" si="5"/>
        <v>-6.1224613505213243E-2</v>
      </c>
    </row>
    <row r="154" spans="1:7" x14ac:dyDescent="0.25">
      <c r="A154" s="7" t="s">
        <v>193</v>
      </c>
      <c r="B154" s="26">
        <v>10000</v>
      </c>
      <c r="C154" s="27"/>
      <c r="D154" s="28">
        <v>0</v>
      </c>
      <c r="E154" s="27"/>
      <c r="F154" s="22">
        <f t="shared" si="4"/>
        <v>-10000</v>
      </c>
      <c r="G154" s="38">
        <f t="shared" si="5"/>
        <v>-1</v>
      </c>
    </row>
    <row r="155" spans="1:7" x14ac:dyDescent="0.25">
      <c r="A155" s="7" t="s">
        <v>133</v>
      </c>
      <c r="B155" s="26">
        <v>1315957.75</v>
      </c>
      <c r="C155" s="27"/>
      <c r="D155" s="28">
        <v>1120469.54</v>
      </c>
      <c r="E155" s="27"/>
      <c r="F155" s="22">
        <f t="shared" si="4"/>
        <v>-195488.20999999996</v>
      </c>
      <c r="G155" s="38">
        <f t="shared" si="5"/>
        <v>-0.14855204127944077</v>
      </c>
    </row>
    <row r="156" spans="1:7" x14ac:dyDescent="0.25">
      <c r="A156" s="7" t="s">
        <v>134</v>
      </c>
      <c r="B156" s="26">
        <v>299641.55000000005</v>
      </c>
      <c r="C156" s="27"/>
      <c r="D156" s="28">
        <v>187810</v>
      </c>
      <c r="E156" s="27"/>
      <c r="F156" s="22">
        <f t="shared" si="4"/>
        <v>-111831.55000000005</v>
      </c>
      <c r="G156" s="38">
        <f t="shared" si="5"/>
        <v>-0.37321776636117399</v>
      </c>
    </row>
    <row r="157" spans="1:7" ht="25.5" x14ac:dyDescent="0.25">
      <c r="A157" s="7" t="s">
        <v>194</v>
      </c>
      <c r="B157" s="26">
        <v>195</v>
      </c>
      <c r="C157" s="27"/>
      <c r="D157" s="28">
        <v>195</v>
      </c>
      <c r="E157" s="27"/>
      <c r="F157" s="22">
        <f t="shared" si="4"/>
        <v>0</v>
      </c>
      <c r="G157" s="38">
        <f t="shared" si="5"/>
        <v>0</v>
      </c>
    </row>
    <row r="158" spans="1:7" x14ac:dyDescent="0.25">
      <c r="A158" s="7" t="s">
        <v>195</v>
      </c>
      <c r="B158" s="26">
        <v>13756.890000000014</v>
      </c>
      <c r="C158" s="27"/>
      <c r="D158" s="28">
        <v>0</v>
      </c>
      <c r="E158" s="27"/>
      <c r="F158" s="22">
        <f t="shared" si="4"/>
        <v>-13756.890000000014</v>
      </c>
      <c r="G158" s="38">
        <f t="shared" si="5"/>
        <v>-1</v>
      </c>
    </row>
    <row r="159" spans="1:7" x14ac:dyDescent="0.25">
      <c r="A159" s="7" t="s">
        <v>196</v>
      </c>
      <c r="B159" s="26">
        <v>1731.8999999999996</v>
      </c>
      <c r="C159" s="27"/>
      <c r="D159" s="28">
        <v>731.9</v>
      </c>
      <c r="E159" s="27"/>
      <c r="F159" s="22">
        <f t="shared" si="4"/>
        <v>-999.99999999999966</v>
      </c>
      <c r="G159" s="38">
        <f t="shared" si="5"/>
        <v>-0.57740054275651009</v>
      </c>
    </row>
    <row r="160" spans="1:7" x14ac:dyDescent="0.25">
      <c r="A160" s="7" t="s">
        <v>135</v>
      </c>
      <c r="B160" s="26">
        <v>259981.12999999977</v>
      </c>
      <c r="C160" s="27"/>
      <c r="D160" s="28">
        <v>257606.66</v>
      </c>
      <c r="E160" s="27"/>
      <c r="F160" s="22">
        <f t="shared" si="4"/>
        <v>-2374.4699999997683</v>
      </c>
      <c r="G160" s="38">
        <f t="shared" si="5"/>
        <v>-9.1332397855173886E-3</v>
      </c>
    </row>
    <row r="161" spans="1:7" ht="38.25" x14ac:dyDescent="0.25">
      <c r="A161" s="7" t="s">
        <v>197</v>
      </c>
      <c r="B161" s="26">
        <v>3000</v>
      </c>
      <c r="C161" s="27"/>
      <c r="D161" s="28">
        <v>0</v>
      </c>
      <c r="E161" s="27"/>
      <c r="F161" s="22">
        <f t="shared" si="4"/>
        <v>-3000</v>
      </c>
      <c r="G161" s="38">
        <f t="shared" si="5"/>
        <v>-1</v>
      </c>
    </row>
    <row r="162" spans="1:7" x14ac:dyDescent="0.25">
      <c r="A162" s="7" t="s">
        <v>136</v>
      </c>
      <c r="B162" s="26">
        <v>2370860.1500000004</v>
      </c>
      <c r="C162" s="27"/>
      <c r="D162" s="28">
        <v>1398798.9000000001</v>
      </c>
      <c r="E162" s="27"/>
      <c r="F162" s="22">
        <f t="shared" si="4"/>
        <v>-972061.25000000023</v>
      </c>
      <c r="G162" s="38">
        <f t="shared" si="5"/>
        <v>-0.4100036225249305</v>
      </c>
    </row>
    <row r="163" spans="1:7" x14ac:dyDescent="0.25">
      <c r="A163" s="7" t="s">
        <v>137</v>
      </c>
      <c r="B163" s="26">
        <v>84542.890000000014</v>
      </c>
      <c r="C163" s="27"/>
      <c r="D163" s="28">
        <v>0</v>
      </c>
      <c r="E163" s="27"/>
      <c r="F163" s="22">
        <f t="shared" si="4"/>
        <v>-84542.890000000014</v>
      </c>
      <c r="G163" s="38">
        <f t="shared" si="5"/>
        <v>-1</v>
      </c>
    </row>
    <row r="164" spans="1:7" x14ac:dyDescent="0.25">
      <c r="A164" s="7" t="s">
        <v>138</v>
      </c>
      <c r="B164" s="26">
        <v>3376323.9300000006</v>
      </c>
      <c r="C164" s="27"/>
      <c r="D164" s="28">
        <v>2422572.14</v>
      </c>
      <c r="E164" s="27"/>
      <c r="F164" s="22">
        <f t="shared" si="4"/>
        <v>-953751.7900000005</v>
      </c>
      <c r="G164" s="38">
        <f t="shared" si="5"/>
        <v>-0.28248231205706631</v>
      </c>
    </row>
    <row r="165" spans="1:7" x14ac:dyDescent="0.25">
      <c r="A165" s="42" t="s">
        <v>139</v>
      </c>
      <c r="B165" s="43">
        <v>25010</v>
      </c>
      <c r="C165" s="44"/>
      <c r="D165" s="45">
        <v>2208.2800000000002</v>
      </c>
      <c r="E165" s="44"/>
      <c r="F165" s="45">
        <f t="shared" si="4"/>
        <v>-22801.72</v>
      </c>
      <c r="G165" s="46">
        <f t="shared" si="5"/>
        <v>-0.91170411835265897</v>
      </c>
    </row>
    <row r="166" spans="1:7" ht="25.5" x14ac:dyDescent="0.25">
      <c r="A166" s="47" t="s">
        <v>198</v>
      </c>
      <c r="B166" s="48">
        <v>8901.02</v>
      </c>
      <c r="C166" s="49"/>
      <c r="D166" s="50">
        <v>8901.02</v>
      </c>
      <c r="E166" s="49"/>
      <c r="F166" s="51">
        <f t="shared" si="4"/>
        <v>0</v>
      </c>
      <c r="G166" s="52">
        <f t="shared" si="5"/>
        <v>0</v>
      </c>
    </row>
    <row r="167" spans="1:7" x14ac:dyDescent="0.25">
      <c r="A167" s="7" t="s">
        <v>140</v>
      </c>
      <c r="B167" s="26">
        <v>10000</v>
      </c>
      <c r="C167" s="27"/>
      <c r="D167" s="28">
        <v>0</v>
      </c>
      <c r="E167" s="27"/>
      <c r="F167" s="22">
        <f t="shared" si="4"/>
        <v>-10000</v>
      </c>
      <c r="G167" s="38">
        <f t="shared" si="5"/>
        <v>-1</v>
      </c>
    </row>
    <row r="168" spans="1:7" x14ac:dyDescent="0.25">
      <c r="A168" s="7" t="s">
        <v>141</v>
      </c>
      <c r="B168" s="26">
        <v>1070107.5099999998</v>
      </c>
      <c r="C168" s="27"/>
      <c r="D168" s="28">
        <v>1068307.51</v>
      </c>
      <c r="E168" s="27"/>
      <c r="F168" s="22">
        <f t="shared" si="4"/>
        <v>-1799.9999999997672</v>
      </c>
      <c r="G168" s="38">
        <f t="shared" si="5"/>
        <v>-1.6820739815196495E-3</v>
      </c>
    </row>
    <row r="169" spans="1:7" ht="25.5" x14ac:dyDescent="0.25">
      <c r="A169" s="7" t="s">
        <v>142</v>
      </c>
      <c r="B169" s="26">
        <v>72153.440000000061</v>
      </c>
      <c r="C169" s="27"/>
      <c r="D169" s="28">
        <v>0</v>
      </c>
      <c r="E169" s="27"/>
      <c r="F169" s="22">
        <f t="shared" si="4"/>
        <v>-72153.440000000061</v>
      </c>
      <c r="G169" s="38">
        <f t="shared" si="5"/>
        <v>-1</v>
      </c>
    </row>
    <row r="170" spans="1:7" x14ac:dyDescent="0.25">
      <c r="A170" s="7" t="s">
        <v>143</v>
      </c>
      <c r="B170" s="26">
        <v>310060.52</v>
      </c>
      <c r="C170" s="27"/>
      <c r="D170" s="28">
        <v>135463.12</v>
      </c>
      <c r="E170" s="27"/>
      <c r="F170" s="22">
        <f t="shared" si="4"/>
        <v>-174597.40000000002</v>
      </c>
      <c r="G170" s="38">
        <f t="shared" si="5"/>
        <v>-0.56310748624171825</v>
      </c>
    </row>
    <row r="171" spans="1:7" x14ac:dyDescent="0.25">
      <c r="A171" s="7" t="s">
        <v>144</v>
      </c>
      <c r="B171" s="26">
        <v>50000</v>
      </c>
      <c r="C171" s="27"/>
      <c r="D171" s="28">
        <v>0</v>
      </c>
      <c r="E171" s="27"/>
      <c r="F171" s="22">
        <f t="shared" si="4"/>
        <v>-50000</v>
      </c>
      <c r="G171" s="38">
        <f t="shared" si="5"/>
        <v>-1</v>
      </c>
    </row>
    <row r="172" spans="1:7" x14ac:dyDescent="0.25">
      <c r="A172" s="7" t="s">
        <v>145</v>
      </c>
      <c r="B172" s="26">
        <v>30265</v>
      </c>
      <c r="C172" s="27"/>
      <c r="D172" s="28">
        <v>30265</v>
      </c>
      <c r="E172" s="27"/>
      <c r="F172" s="22">
        <f t="shared" si="4"/>
        <v>0</v>
      </c>
      <c r="G172" s="38">
        <f t="shared" si="5"/>
        <v>0</v>
      </c>
    </row>
    <row r="173" spans="1:7" x14ac:dyDescent="0.25">
      <c r="A173" s="7" t="s">
        <v>199</v>
      </c>
      <c r="B173" s="26">
        <v>16500</v>
      </c>
      <c r="C173" s="27"/>
      <c r="D173" s="28">
        <v>16500</v>
      </c>
      <c r="E173" s="27"/>
      <c r="F173" s="22">
        <f t="shared" si="4"/>
        <v>0</v>
      </c>
      <c r="G173" s="38">
        <f t="shared" si="5"/>
        <v>0</v>
      </c>
    </row>
    <row r="174" spans="1:7" ht="25.5" x14ac:dyDescent="0.25">
      <c r="A174" s="7" t="s">
        <v>146</v>
      </c>
      <c r="B174" s="26">
        <v>90000</v>
      </c>
      <c r="C174" s="27"/>
      <c r="D174" s="28">
        <v>90000</v>
      </c>
      <c r="E174" s="27"/>
      <c r="F174" s="22">
        <f t="shared" si="4"/>
        <v>0</v>
      </c>
      <c r="G174" s="38">
        <f t="shared" si="5"/>
        <v>0</v>
      </c>
    </row>
    <row r="175" spans="1:7" x14ac:dyDescent="0.25">
      <c r="A175" s="7" t="s">
        <v>147</v>
      </c>
      <c r="B175" s="26">
        <v>70073.900000000023</v>
      </c>
      <c r="C175" s="27"/>
      <c r="D175" s="28">
        <v>31054.27</v>
      </c>
      <c r="E175" s="27"/>
      <c r="F175" s="22">
        <f t="shared" si="4"/>
        <v>-39019.630000000019</v>
      </c>
      <c r="G175" s="38">
        <f t="shared" si="5"/>
        <v>-0.55683542659963281</v>
      </c>
    </row>
    <row r="176" spans="1:7" x14ac:dyDescent="0.25">
      <c r="A176" s="7" t="s">
        <v>148</v>
      </c>
      <c r="B176" s="26">
        <v>29760</v>
      </c>
      <c r="C176" s="27"/>
      <c r="D176" s="28">
        <v>10876.75</v>
      </c>
      <c r="E176" s="27"/>
      <c r="F176" s="22">
        <f t="shared" si="4"/>
        <v>-18883.25</v>
      </c>
      <c r="G176" s="38">
        <f t="shared" si="5"/>
        <v>-0.63451780913978495</v>
      </c>
    </row>
    <row r="177" spans="1:7" x14ac:dyDescent="0.25">
      <c r="A177" s="7" t="s">
        <v>149</v>
      </c>
      <c r="B177" s="26">
        <v>19303.429999999993</v>
      </c>
      <c r="C177" s="27"/>
      <c r="D177" s="28">
        <v>3303.43</v>
      </c>
      <c r="E177" s="27"/>
      <c r="F177" s="22">
        <f t="shared" si="4"/>
        <v>-15999.999999999993</v>
      </c>
      <c r="G177" s="38">
        <f t="shared" si="5"/>
        <v>-0.82886823740651261</v>
      </c>
    </row>
    <row r="178" spans="1:7" x14ac:dyDescent="0.25">
      <c r="A178" s="7" t="s">
        <v>150</v>
      </c>
      <c r="B178" s="26">
        <v>1396995.98</v>
      </c>
      <c r="C178" s="27"/>
      <c r="D178" s="28">
        <v>1220642.45</v>
      </c>
      <c r="E178" s="27"/>
      <c r="F178" s="22">
        <f t="shared" si="4"/>
        <v>-176353.53000000003</v>
      </c>
      <c r="G178" s="38">
        <f t="shared" si="5"/>
        <v>-0.12623767893734383</v>
      </c>
    </row>
    <row r="179" spans="1:7" x14ac:dyDescent="0.25">
      <c r="A179" s="7" t="s">
        <v>151</v>
      </c>
      <c r="B179" s="26">
        <v>19235.249999999985</v>
      </c>
      <c r="C179" s="27"/>
      <c r="D179" s="28">
        <v>5975.9100000000008</v>
      </c>
      <c r="E179" s="27"/>
      <c r="F179" s="22">
        <f t="shared" si="4"/>
        <v>-13259.339999999986</v>
      </c>
      <c r="G179" s="38">
        <f t="shared" si="5"/>
        <v>-0.68932506725932829</v>
      </c>
    </row>
    <row r="180" spans="1:7" x14ac:dyDescent="0.25">
      <c r="A180" s="7" t="s">
        <v>152</v>
      </c>
      <c r="B180" s="26">
        <v>38839.479999999981</v>
      </c>
      <c r="C180" s="27"/>
      <c r="D180" s="28">
        <v>9274.84</v>
      </c>
      <c r="E180" s="27"/>
      <c r="F180" s="22">
        <f t="shared" si="4"/>
        <v>-29564.639999999981</v>
      </c>
      <c r="G180" s="38">
        <f t="shared" si="5"/>
        <v>-0.76120071638446229</v>
      </c>
    </row>
    <row r="181" spans="1:7" x14ac:dyDescent="0.25">
      <c r="A181" s="7" t="s">
        <v>153</v>
      </c>
      <c r="B181" s="26">
        <v>57984.610000000044</v>
      </c>
      <c r="C181" s="27"/>
      <c r="D181" s="28">
        <v>35489.839999999997</v>
      </c>
      <c r="E181" s="27"/>
      <c r="F181" s="22">
        <f t="shared" si="4"/>
        <v>-22494.770000000048</v>
      </c>
      <c r="G181" s="38">
        <f t="shared" si="5"/>
        <v>-0.3879438009499423</v>
      </c>
    </row>
    <row r="182" spans="1:7" x14ac:dyDescent="0.25">
      <c r="A182" s="7" t="s">
        <v>154</v>
      </c>
      <c r="B182" s="26">
        <v>135110.97999999998</v>
      </c>
      <c r="C182" s="27"/>
      <c r="D182" s="28">
        <v>0</v>
      </c>
      <c r="E182" s="27"/>
      <c r="F182" s="22">
        <f t="shared" si="4"/>
        <v>-135110.97999999998</v>
      </c>
      <c r="G182" s="38">
        <f t="shared" si="5"/>
        <v>-1</v>
      </c>
    </row>
    <row r="183" spans="1:7" x14ac:dyDescent="0.25">
      <c r="A183" s="7" t="s">
        <v>155</v>
      </c>
      <c r="B183" s="26">
        <v>66720.260000000009</v>
      </c>
      <c r="C183" s="27"/>
      <c r="D183" s="28">
        <v>24985.53</v>
      </c>
      <c r="E183" s="27"/>
      <c r="F183" s="22">
        <f t="shared" si="4"/>
        <v>-41734.73000000001</v>
      </c>
      <c r="G183" s="38">
        <f t="shared" si="5"/>
        <v>-0.62551809600262354</v>
      </c>
    </row>
    <row r="184" spans="1:7" x14ac:dyDescent="0.25">
      <c r="A184" s="7" t="s">
        <v>156</v>
      </c>
      <c r="B184" s="26">
        <v>54562.569999999949</v>
      </c>
      <c r="C184" s="27"/>
      <c r="D184" s="28">
        <v>2562.5700000000002</v>
      </c>
      <c r="E184" s="27"/>
      <c r="F184" s="22">
        <f t="shared" si="4"/>
        <v>-51999.999999999949</v>
      </c>
      <c r="G184" s="38">
        <f t="shared" si="5"/>
        <v>-0.95303428705795934</v>
      </c>
    </row>
    <row r="185" spans="1:7" x14ac:dyDescent="0.25">
      <c r="A185" s="7" t="s">
        <v>157</v>
      </c>
      <c r="B185" s="26">
        <v>12344.830000000002</v>
      </c>
      <c r="C185" s="27"/>
      <c r="D185" s="28">
        <v>11225.33</v>
      </c>
      <c r="E185" s="27"/>
      <c r="F185" s="22">
        <f t="shared" si="4"/>
        <v>-1119.5000000000018</v>
      </c>
      <c r="G185" s="38">
        <f t="shared" si="5"/>
        <v>-9.0685736458096411E-2</v>
      </c>
    </row>
    <row r="186" spans="1:7" x14ac:dyDescent="0.25">
      <c r="A186" s="7" t="s">
        <v>158</v>
      </c>
      <c r="B186" s="26">
        <v>743706</v>
      </c>
      <c r="C186" s="27"/>
      <c r="D186" s="28">
        <v>263100</v>
      </c>
      <c r="E186" s="27"/>
      <c r="F186" s="22">
        <f t="shared" ref="F186:F225" si="6">D186-B186</f>
        <v>-480606</v>
      </c>
      <c r="G186" s="38">
        <f t="shared" si="5"/>
        <v>-0.64623117199538527</v>
      </c>
    </row>
    <row r="187" spans="1:7" x14ac:dyDescent="0.25">
      <c r="A187" s="7" t="s">
        <v>159</v>
      </c>
      <c r="B187" s="26">
        <v>21106940.240000002</v>
      </c>
      <c r="C187" s="27"/>
      <c r="D187" s="28">
        <v>21106940.240000002</v>
      </c>
      <c r="E187" s="27"/>
      <c r="F187" s="22">
        <f t="shared" si="6"/>
        <v>0</v>
      </c>
      <c r="G187" s="38">
        <f t="shared" ref="G187:G225" si="7">D187/B187-1</f>
        <v>0</v>
      </c>
    </row>
    <row r="188" spans="1:7" x14ac:dyDescent="0.25">
      <c r="A188" s="7" t="s">
        <v>160</v>
      </c>
      <c r="B188" s="26">
        <v>13675725.960000008</v>
      </c>
      <c r="C188" s="27"/>
      <c r="D188" s="28">
        <v>0</v>
      </c>
      <c r="E188" s="27"/>
      <c r="F188" s="22">
        <f t="shared" si="6"/>
        <v>-13675725.960000008</v>
      </c>
      <c r="G188" s="38">
        <f t="shared" si="7"/>
        <v>-1</v>
      </c>
    </row>
    <row r="189" spans="1:7" x14ac:dyDescent="0.25">
      <c r="A189" s="7" t="s">
        <v>200</v>
      </c>
      <c r="B189" s="26">
        <v>2919546.3599999994</v>
      </c>
      <c r="C189" s="27"/>
      <c r="D189" s="28">
        <v>0</v>
      </c>
      <c r="E189" s="27"/>
      <c r="F189" s="22">
        <f t="shared" si="6"/>
        <v>-2919546.3599999994</v>
      </c>
      <c r="G189" s="38">
        <f t="shared" si="7"/>
        <v>-1</v>
      </c>
    </row>
    <row r="190" spans="1:7" x14ac:dyDescent="0.25">
      <c r="A190" s="7" t="s">
        <v>201</v>
      </c>
      <c r="B190" s="26">
        <v>10000</v>
      </c>
      <c r="C190" s="27"/>
      <c r="D190" s="28">
        <v>0</v>
      </c>
      <c r="E190" s="27"/>
      <c r="F190" s="22">
        <f t="shared" si="6"/>
        <v>-10000</v>
      </c>
      <c r="G190" s="38">
        <f t="shared" si="7"/>
        <v>-1</v>
      </c>
    </row>
    <row r="191" spans="1:7" x14ac:dyDescent="0.25">
      <c r="A191" s="7" t="s">
        <v>161</v>
      </c>
      <c r="B191" s="26">
        <v>1579313.78</v>
      </c>
      <c r="C191" s="27"/>
      <c r="D191" s="28">
        <v>1579313.78</v>
      </c>
      <c r="E191" s="27"/>
      <c r="F191" s="22">
        <f t="shared" si="6"/>
        <v>0</v>
      </c>
      <c r="G191" s="38">
        <f t="shared" si="7"/>
        <v>0</v>
      </c>
    </row>
    <row r="192" spans="1:7" x14ac:dyDescent="0.25">
      <c r="A192" s="7" t="s">
        <v>202</v>
      </c>
      <c r="B192" s="26">
        <v>15000</v>
      </c>
      <c r="C192" s="27"/>
      <c r="D192" s="28">
        <v>0</v>
      </c>
      <c r="E192" s="27"/>
      <c r="F192" s="22">
        <f t="shared" si="6"/>
        <v>-15000</v>
      </c>
      <c r="G192" s="38">
        <f t="shared" si="7"/>
        <v>-1</v>
      </c>
    </row>
    <row r="193" spans="1:7" x14ac:dyDescent="0.25">
      <c r="A193" s="7" t="s">
        <v>162</v>
      </c>
      <c r="B193" s="26">
        <v>17735224.620000005</v>
      </c>
      <c r="C193" s="27"/>
      <c r="D193" s="28">
        <v>5988976.7800000003</v>
      </c>
      <c r="E193" s="27"/>
      <c r="F193" s="22">
        <f t="shared" si="6"/>
        <v>-11746247.840000004</v>
      </c>
      <c r="G193" s="38">
        <f t="shared" si="7"/>
        <v>-0.66231176044727202</v>
      </c>
    </row>
    <row r="194" spans="1:7" x14ac:dyDescent="0.25">
      <c r="A194" s="7" t="s">
        <v>163</v>
      </c>
      <c r="B194" s="26">
        <v>33030445.879999988</v>
      </c>
      <c r="C194" s="27"/>
      <c r="D194" s="28">
        <v>29442536.5</v>
      </c>
      <c r="E194" s="27"/>
      <c r="F194" s="22">
        <f t="shared" si="6"/>
        <v>-3587909.3799999878</v>
      </c>
      <c r="G194" s="38">
        <f t="shared" si="7"/>
        <v>-0.10862430961528358</v>
      </c>
    </row>
    <row r="195" spans="1:7" x14ac:dyDescent="0.25">
      <c r="A195" s="7" t="s">
        <v>164</v>
      </c>
      <c r="B195" s="26">
        <v>15240090.329999998</v>
      </c>
      <c r="C195" s="27"/>
      <c r="D195" s="28">
        <v>5790573.5099999998</v>
      </c>
      <c r="E195" s="27"/>
      <c r="F195" s="22">
        <f t="shared" si="6"/>
        <v>-9449516.8199999984</v>
      </c>
      <c r="G195" s="38">
        <f t="shared" si="7"/>
        <v>-0.62004336033354734</v>
      </c>
    </row>
    <row r="196" spans="1:7" x14ac:dyDescent="0.25">
      <c r="A196" s="7" t="s">
        <v>165</v>
      </c>
      <c r="B196" s="26">
        <v>420000</v>
      </c>
      <c r="C196" s="27"/>
      <c r="D196" s="28">
        <v>53900</v>
      </c>
      <c r="E196" s="27"/>
      <c r="F196" s="22">
        <f t="shared" si="6"/>
        <v>-366100</v>
      </c>
      <c r="G196" s="38">
        <f t="shared" si="7"/>
        <v>-0.8716666666666667</v>
      </c>
    </row>
    <row r="197" spans="1:7" x14ac:dyDescent="0.25">
      <c r="A197" s="7" t="s">
        <v>166</v>
      </c>
      <c r="B197" s="26">
        <v>1117925.3000000003</v>
      </c>
      <c r="C197" s="27"/>
      <c r="D197" s="28">
        <v>1117891.1400000001</v>
      </c>
      <c r="E197" s="27"/>
      <c r="F197" s="22">
        <f t="shared" si="6"/>
        <v>-34.160000000149012</v>
      </c>
      <c r="G197" s="38">
        <f t="shared" si="7"/>
        <v>-3.0556603379583436E-5</v>
      </c>
    </row>
    <row r="198" spans="1:7" x14ac:dyDescent="0.25">
      <c r="A198" s="7" t="s">
        <v>167</v>
      </c>
      <c r="B198" s="26">
        <v>1117921.1900000006</v>
      </c>
      <c r="C198" s="27"/>
      <c r="D198" s="28">
        <v>1117887.03</v>
      </c>
      <c r="E198" s="27"/>
      <c r="F198" s="22">
        <f t="shared" si="6"/>
        <v>-34.160000000614673</v>
      </c>
      <c r="G198" s="38">
        <f t="shared" si="7"/>
        <v>-3.0556715720386762E-5</v>
      </c>
    </row>
    <row r="199" spans="1:7" x14ac:dyDescent="0.25">
      <c r="A199" s="7" t="s">
        <v>168</v>
      </c>
      <c r="B199" s="26">
        <v>7661103.1700000018</v>
      </c>
      <c r="C199" s="27"/>
      <c r="D199" s="28">
        <v>7451783.9400000013</v>
      </c>
      <c r="E199" s="27"/>
      <c r="F199" s="22">
        <f t="shared" si="6"/>
        <v>-209319.23000000045</v>
      </c>
      <c r="G199" s="38">
        <f t="shared" si="7"/>
        <v>-2.7322335355000837E-2</v>
      </c>
    </row>
    <row r="200" spans="1:7" x14ac:dyDescent="0.25">
      <c r="A200" s="7" t="s">
        <v>169</v>
      </c>
      <c r="B200" s="26">
        <v>1117896.3000000007</v>
      </c>
      <c r="C200" s="27"/>
      <c r="D200" s="28">
        <v>1117862.1400000001</v>
      </c>
      <c r="E200" s="27"/>
      <c r="F200" s="22">
        <f t="shared" si="6"/>
        <v>-34.160000000614673</v>
      </c>
      <c r="G200" s="38">
        <f t="shared" si="7"/>
        <v>-3.0557396066721587E-5</v>
      </c>
    </row>
    <row r="201" spans="1:7" x14ac:dyDescent="0.25">
      <c r="A201" s="7" t="s">
        <v>203</v>
      </c>
      <c r="B201" s="26">
        <v>18302</v>
      </c>
      <c r="C201" s="27"/>
      <c r="D201" s="28">
        <v>18302</v>
      </c>
      <c r="E201" s="27"/>
      <c r="F201" s="22">
        <f t="shared" si="6"/>
        <v>0</v>
      </c>
      <c r="G201" s="38">
        <f t="shared" si="7"/>
        <v>0</v>
      </c>
    </row>
    <row r="202" spans="1:7" x14ac:dyDescent="0.25">
      <c r="A202" s="7" t="s">
        <v>170</v>
      </c>
      <c r="B202" s="26">
        <v>430745.58999999997</v>
      </c>
      <c r="C202" s="27"/>
      <c r="D202" s="28">
        <v>430745.58999999997</v>
      </c>
      <c r="E202" s="27"/>
      <c r="F202" s="22">
        <f t="shared" si="6"/>
        <v>0</v>
      </c>
      <c r="G202" s="38">
        <f t="shared" si="7"/>
        <v>0</v>
      </c>
    </row>
    <row r="203" spans="1:7" x14ac:dyDescent="0.25">
      <c r="A203" s="7" t="s">
        <v>171</v>
      </c>
      <c r="B203" s="26">
        <v>150000</v>
      </c>
      <c r="C203" s="27"/>
      <c r="D203" s="28">
        <v>75165.429999999993</v>
      </c>
      <c r="E203" s="27"/>
      <c r="F203" s="22">
        <f t="shared" si="6"/>
        <v>-74834.570000000007</v>
      </c>
      <c r="G203" s="38">
        <f t="shared" si="7"/>
        <v>-0.49889713333333341</v>
      </c>
    </row>
    <row r="204" spans="1:7" x14ac:dyDescent="0.25">
      <c r="A204" s="7" t="s">
        <v>172</v>
      </c>
      <c r="B204" s="26">
        <v>70000</v>
      </c>
      <c r="C204" s="27"/>
      <c r="D204" s="28">
        <v>20509.580000000002</v>
      </c>
      <c r="E204" s="27"/>
      <c r="F204" s="22">
        <f t="shared" si="6"/>
        <v>-49490.42</v>
      </c>
      <c r="G204" s="38">
        <f t="shared" si="7"/>
        <v>-0.70700600000000002</v>
      </c>
    </row>
    <row r="205" spans="1:7" x14ac:dyDescent="0.25">
      <c r="A205" s="7" t="s">
        <v>173</v>
      </c>
      <c r="B205" s="26">
        <v>693115.52000000048</v>
      </c>
      <c r="C205" s="27"/>
      <c r="D205" s="28">
        <v>0</v>
      </c>
      <c r="E205" s="27"/>
      <c r="F205" s="22">
        <f t="shared" si="6"/>
        <v>-693115.52000000048</v>
      </c>
      <c r="G205" s="38">
        <f t="shared" si="7"/>
        <v>-1</v>
      </c>
    </row>
    <row r="206" spans="1:7" x14ac:dyDescent="0.25">
      <c r="A206" s="7" t="s">
        <v>204</v>
      </c>
      <c r="B206" s="26">
        <v>55000</v>
      </c>
      <c r="C206" s="27"/>
      <c r="D206" s="28">
        <v>0</v>
      </c>
      <c r="E206" s="27"/>
      <c r="F206" s="22">
        <f t="shared" si="6"/>
        <v>-55000</v>
      </c>
      <c r="G206" s="38">
        <f t="shared" si="7"/>
        <v>-1</v>
      </c>
    </row>
    <row r="207" spans="1:7" x14ac:dyDescent="0.25">
      <c r="A207" s="7" t="s">
        <v>174</v>
      </c>
      <c r="B207" s="26">
        <v>3373102.2099999972</v>
      </c>
      <c r="C207" s="27"/>
      <c r="D207" s="28">
        <v>805147.5199999999</v>
      </c>
      <c r="E207" s="27"/>
      <c r="F207" s="22">
        <f t="shared" si="6"/>
        <v>-2567954.6899999972</v>
      </c>
      <c r="G207" s="38">
        <f t="shared" si="7"/>
        <v>-0.76130355089358515</v>
      </c>
    </row>
    <row r="208" spans="1:7" ht="25.5" x14ac:dyDescent="0.25">
      <c r="A208" s="7" t="s">
        <v>175</v>
      </c>
      <c r="B208" s="26">
        <v>3873.0900000000256</v>
      </c>
      <c r="C208" s="27"/>
      <c r="D208" s="28">
        <v>0</v>
      </c>
      <c r="E208" s="27"/>
      <c r="F208" s="22">
        <f t="shared" si="6"/>
        <v>-3873.0900000000256</v>
      </c>
      <c r="G208" s="38">
        <f t="shared" si="7"/>
        <v>-1</v>
      </c>
    </row>
    <row r="209" spans="1:7" x14ac:dyDescent="0.25">
      <c r="A209" s="7" t="s">
        <v>205</v>
      </c>
      <c r="B209" s="26">
        <v>25000</v>
      </c>
      <c r="C209" s="27"/>
      <c r="D209" s="28">
        <v>0</v>
      </c>
      <c r="E209" s="27"/>
      <c r="F209" s="22">
        <f t="shared" si="6"/>
        <v>-25000</v>
      </c>
      <c r="G209" s="38">
        <f t="shared" si="7"/>
        <v>-1</v>
      </c>
    </row>
    <row r="210" spans="1:7" x14ac:dyDescent="0.25">
      <c r="A210" s="7" t="s">
        <v>176</v>
      </c>
      <c r="B210" s="26">
        <v>1133561.6100000001</v>
      </c>
      <c r="C210" s="27"/>
      <c r="D210" s="28">
        <v>1123561.6100000001</v>
      </c>
      <c r="E210" s="27"/>
      <c r="F210" s="22">
        <f t="shared" si="6"/>
        <v>-10000</v>
      </c>
      <c r="G210" s="38">
        <f t="shared" si="7"/>
        <v>-8.8217525291810484E-3</v>
      </c>
    </row>
    <row r="211" spans="1:7" x14ac:dyDescent="0.25">
      <c r="A211" s="7" t="s">
        <v>177</v>
      </c>
      <c r="B211" s="26">
        <v>107034.48999999999</v>
      </c>
      <c r="C211" s="27"/>
      <c r="D211" s="28">
        <v>79962.080000000002</v>
      </c>
      <c r="E211" s="27"/>
      <c r="F211" s="22">
        <f t="shared" si="6"/>
        <v>-27072.409999999989</v>
      </c>
      <c r="G211" s="38">
        <f t="shared" si="7"/>
        <v>-0.25293164848078398</v>
      </c>
    </row>
    <row r="212" spans="1:7" x14ac:dyDescent="0.25">
      <c r="A212" s="7" t="s">
        <v>178</v>
      </c>
      <c r="B212" s="26">
        <v>46952</v>
      </c>
      <c r="C212" s="27"/>
      <c r="D212" s="28">
        <v>21702</v>
      </c>
      <c r="E212" s="27"/>
      <c r="F212" s="22">
        <f t="shared" si="6"/>
        <v>-25250</v>
      </c>
      <c r="G212" s="38">
        <f t="shared" si="7"/>
        <v>-0.53778326801840182</v>
      </c>
    </row>
    <row r="213" spans="1:7" x14ac:dyDescent="0.25">
      <c r="A213" s="7" t="s">
        <v>179</v>
      </c>
      <c r="B213" s="26">
        <v>283922.14999999991</v>
      </c>
      <c r="C213" s="27"/>
      <c r="D213" s="28">
        <v>60650</v>
      </c>
      <c r="E213" s="27"/>
      <c r="F213" s="22">
        <f t="shared" si="6"/>
        <v>-223272.14999999991</v>
      </c>
      <c r="G213" s="38">
        <f t="shared" si="7"/>
        <v>-0.7863851059172382</v>
      </c>
    </row>
    <row r="214" spans="1:7" x14ac:dyDescent="0.25">
      <c r="A214" s="7" t="s">
        <v>206</v>
      </c>
      <c r="B214" s="26">
        <v>65000</v>
      </c>
      <c r="C214" s="27"/>
      <c r="D214" s="28">
        <v>0</v>
      </c>
      <c r="E214" s="27"/>
      <c r="F214" s="22">
        <f t="shared" si="6"/>
        <v>-65000</v>
      </c>
      <c r="G214" s="38">
        <f t="shared" si="7"/>
        <v>-1</v>
      </c>
    </row>
    <row r="215" spans="1:7" x14ac:dyDescent="0.25">
      <c r="A215" s="7" t="s">
        <v>207</v>
      </c>
      <c r="B215" s="26">
        <v>15732</v>
      </c>
      <c r="C215" s="27"/>
      <c r="D215" s="28">
        <v>15732</v>
      </c>
      <c r="E215" s="27"/>
      <c r="F215" s="22">
        <f t="shared" si="6"/>
        <v>0</v>
      </c>
      <c r="G215" s="38">
        <f t="shared" si="7"/>
        <v>0</v>
      </c>
    </row>
    <row r="216" spans="1:7" x14ac:dyDescent="0.25">
      <c r="A216" s="7" t="s">
        <v>208</v>
      </c>
      <c r="B216" s="26">
        <v>21206.9</v>
      </c>
      <c r="C216" s="27"/>
      <c r="D216" s="28">
        <v>21206.9</v>
      </c>
      <c r="E216" s="27"/>
      <c r="F216" s="22">
        <f t="shared" si="6"/>
        <v>0</v>
      </c>
      <c r="G216" s="38">
        <f t="shared" si="7"/>
        <v>0</v>
      </c>
    </row>
    <row r="217" spans="1:7" x14ac:dyDescent="0.25">
      <c r="A217" s="42" t="s">
        <v>180</v>
      </c>
      <c r="B217" s="43">
        <v>521800</v>
      </c>
      <c r="C217" s="44"/>
      <c r="D217" s="45">
        <v>521800</v>
      </c>
      <c r="E217" s="44"/>
      <c r="F217" s="45">
        <f t="shared" si="6"/>
        <v>0</v>
      </c>
      <c r="G217" s="46">
        <f t="shared" si="7"/>
        <v>0</v>
      </c>
    </row>
    <row r="218" spans="1:7" x14ac:dyDescent="0.25">
      <c r="A218" s="47" t="s">
        <v>209</v>
      </c>
      <c r="B218" s="48">
        <v>10000</v>
      </c>
      <c r="C218" s="49"/>
      <c r="D218" s="50">
        <v>0</v>
      </c>
      <c r="E218" s="49"/>
      <c r="F218" s="51">
        <f t="shared" si="6"/>
        <v>-10000</v>
      </c>
      <c r="G218" s="52">
        <f t="shared" si="7"/>
        <v>-1</v>
      </c>
    </row>
    <row r="219" spans="1:7" x14ac:dyDescent="0.25">
      <c r="A219" s="7" t="s">
        <v>181</v>
      </c>
      <c r="B219" s="26">
        <v>1429633.629999999</v>
      </c>
      <c r="C219" s="27"/>
      <c r="D219" s="28">
        <v>48818.039999999994</v>
      </c>
      <c r="E219" s="27"/>
      <c r="F219" s="22">
        <f t="shared" si="6"/>
        <v>-1380815.5899999989</v>
      </c>
      <c r="G219" s="38">
        <f t="shared" si="7"/>
        <v>-0.9658527618715852</v>
      </c>
    </row>
    <row r="220" spans="1:7" x14ac:dyDescent="0.25">
      <c r="A220" s="7" t="s">
        <v>38</v>
      </c>
      <c r="B220" s="26">
        <v>3300000</v>
      </c>
      <c r="C220" s="27"/>
      <c r="D220" s="28">
        <v>0</v>
      </c>
      <c r="E220" s="27"/>
      <c r="F220" s="22">
        <f t="shared" si="6"/>
        <v>-3300000</v>
      </c>
      <c r="G220" s="38">
        <f t="shared" si="7"/>
        <v>-1</v>
      </c>
    </row>
    <row r="221" spans="1:7" x14ac:dyDescent="0.25">
      <c r="A221" s="7" t="s">
        <v>182</v>
      </c>
      <c r="B221" s="26">
        <v>7092796.6099999994</v>
      </c>
      <c r="C221" s="27"/>
      <c r="D221" s="28">
        <v>7092796.6100000003</v>
      </c>
      <c r="E221" s="27"/>
      <c r="F221" s="22">
        <f t="shared" si="6"/>
        <v>0</v>
      </c>
      <c r="G221" s="38">
        <f t="shared" si="7"/>
        <v>0</v>
      </c>
    </row>
    <row r="222" spans="1:7" x14ac:dyDescent="0.25">
      <c r="A222" s="7" t="s">
        <v>183</v>
      </c>
      <c r="B222" s="26">
        <v>77436.799999999988</v>
      </c>
      <c r="C222" s="27"/>
      <c r="D222" s="28">
        <v>72094.679999999993</v>
      </c>
      <c r="E222" s="27"/>
      <c r="F222" s="22">
        <f t="shared" si="6"/>
        <v>-5342.1199999999953</v>
      </c>
      <c r="G222" s="38">
        <f t="shared" si="7"/>
        <v>-6.8986838299103237E-2</v>
      </c>
    </row>
    <row r="223" spans="1:7" x14ac:dyDescent="0.25">
      <c r="A223" s="7" t="s">
        <v>184</v>
      </c>
      <c r="B223" s="26">
        <v>523893.58999999985</v>
      </c>
      <c r="C223" s="27"/>
      <c r="D223" s="28">
        <v>407110.88</v>
      </c>
      <c r="E223" s="27"/>
      <c r="F223" s="22">
        <f t="shared" si="6"/>
        <v>-116782.70999999985</v>
      </c>
      <c r="G223" s="38">
        <f t="shared" si="7"/>
        <v>-0.22291303468706281</v>
      </c>
    </row>
    <row r="224" spans="1:7" x14ac:dyDescent="0.25">
      <c r="A224" s="7" t="s">
        <v>210</v>
      </c>
      <c r="B224" s="26">
        <v>14136852.120000005</v>
      </c>
      <c r="C224" s="27"/>
      <c r="D224" s="28">
        <v>0</v>
      </c>
      <c r="E224" s="27"/>
      <c r="F224" s="22">
        <f t="shared" si="6"/>
        <v>-14136852.120000005</v>
      </c>
      <c r="G224" s="38">
        <f t="shared" si="7"/>
        <v>-1</v>
      </c>
    </row>
    <row r="225" spans="1:10" x14ac:dyDescent="0.25">
      <c r="A225" s="7" t="s">
        <v>185</v>
      </c>
      <c r="B225" s="26">
        <v>2702257.1300000027</v>
      </c>
      <c r="C225" s="27"/>
      <c r="D225" s="28">
        <v>0</v>
      </c>
      <c r="E225" s="27"/>
      <c r="F225" s="22">
        <f t="shared" si="6"/>
        <v>-2702257.1300000027</v>
      </c>
      <c r="G225" s="38">
        <f t="shared" si="7"/>
        <v>-1</v>
      </c>
    </row>
    <row r="226" spans="1:10" x14ac:dyDescent="0.25">
      <c r="A226" s="29" t="s">
        <v>186</v>
      </c>
      <c r="B226" s="30">
        <f>SUM(B57,B36)</f>
        <v>937541219.58999991</v>
      </c>
      <c r="C226" s="31">
        <f>SUM(C8,C17,C24,C28,C32,C34,C36,C45,C47,C49,C51,C57)</f>
        <v>1</v>
      </c>
      <c r="D226" s="30">
        <f>SUM(D57,D36)</f>
        <v>775134302.98999941</v>
      </c>
      <c r="E226" s="31">
        <f>SUM(E8,E17,E24,E28,E32,E34,E36,E45,E47,E49,E51,E57)</f>
        <v>1.0000000000000002</v>
      </c>
      <c r="F226" s="30">
        <f>SUM(F8,F17,F24,F28,F32,F34,F36,F45,F47,F49,F51,F57)</f>
        <v>-162406916.60000044</v>
      </c>
      <c r="G226" s="31">
        <f>D226/B226-1</f>
        <v>-0.17322642802950394</v>
      </c>
      <c r="J226" s="37"/>
    </row>
    <row r="227" spans="1:10" x14ac:dyDescent="0.25">
      <c r="A227" s="53"/>
      <c r="B227" s="32"/>
      <c r="C227" s="33"/>
      <c r="D227" s="32"/>
      <c r="E227" s="33"/>
      <c r="F227" s="33"/>
      <c r="G227" s="54"/>
    </row>
    <row r="228" spans="1:10" s="34" customFormat="1" x14ac:dyDescent="0.25">
      <c r="A228" s="65"/>
      <c r="B228" s="66"/>
      <c r="C228" s="66"/>
      <c r="D228" s="66"/>
      <c r="E228" s="66"/>
      <c r="F228" s="66"/>
      <c r="G228" s="67"/>
    </row>
    <row r="229" spans="1:10" ht="27.75" customHeight="1" x14ac:dyDescent="0.25">
      <c r="A229" s="68" t="s">
        <v>212</v>
      </c>
      <c r="B229" s="69"/>
      <c r="C229" s="69"/>
      <c r="D229" s="69"/>
      <c r="E229" s="69"/>
      <c r="F229" s="69"/>
      <c r="G229" s="70"/>
    </row>
    <row r="230" spans="1:10" x14ac:dyDescent="0.25">
      <c r="A230" s="63"/>
      <c r="B230" s="41"/>
      <c r="C230" s="39"/>
      <c r="D230" s="41"/>
      <c r="E230" s="39"/>
      <c r="F230" s="39"/>
      <c r="G230" s="39"/>
      <c r="H230" s="58"/>
    </row>
    <row r="231" spans="1:10" x14ac:dyDescent="0.25">
      <c r="A231" s="63"/>
      <c r="B231" s="41"/>
      <c r="C231" s="39"/>
      <c r="D231" s="41"/>
      <c r="E231" s="39"/>
      <c r="F231" s="39"/>
      <c r="G231" s="39"/>
      <c r="H231" s="58"/>
    </row>
    <row r="232" spans="1:10" x14ac:dyDescent="0.25">
      <c r="A232" s="63"/>
      <c r="B232" s="41"/>
      <c r="C232" s="39"/>
      <c r="D232" s="41"/>
      <c r="E232" s="39"/>
      <c r="F232" s="39"/>
      <c r="G232" s="39"/>
      <c r="H232" s="58"/>
    </row>
    <row r="233" spans="1:10" x14ac:dyDescent="0.25">
      <c r="A233" s="63"/>
      <c r="B233" s="41"/>
      <c r="C233" s="39"/>
      <c r="D233" s="41"/>
      <c r="E233" s="39"/>
      <c r="F233" s="39"/>
      <c r="G233" s="39"/>
      <c r="H233" s="58"/>
    </row>
    <row r="234" spans="1:10" s="35" customFormat="1" ht="12.75" x14ac:dyDescent="0.2">
      <c r="A234" s="36"/>
      <c r="B234" s="55"/>
      <c r="C234" s="56"/>
      <c r="D234" s="55"/>
      <c r="E234" s="56"/>
      <c r="F234" s="56"/>
      <c r="G234" s="56"/>
      <c r="H234" s="64"/>
    </row>
    <row r="235" spans="1:10" s="35" customFormat="1" ht="12.75" x14ac:dyDescent="0.2">
      <c r="A235" s="36"/>
      <c r="B235" s="56"/>
      <c r="C235" s="56"/>
      <c r="D235" s="56"/>
      <c r="E235" s="56"/>
      <c r="F235" s="56"/>
      <c r="G235" s="56"/>
      <c r="H235" s="64"/>
    </row>
    <row r="236" spans="1:10" s="35" customFormat="1" ht="12.75" x14ac:dyDescent="0.2">
      <c r="A236" s="36"/>
      <c r="B236" s="56"/>
      <c r="C236" s="56"/>
      <c r="D236" s="56"/>
      <c r="E236" s="56"/>
      <c r="F236" s="56"/>
      <c r="G236" s="56"/>
      <c r="H236" s="64"/>
    </row>
    <row r="237" spans="1:10" s="35" customFormat="1" ht="12.75" x14ac:dyDescent="0.2">
      <c r="A237" s="36"/>
      <c r="B237" s="36"/>
      <c r="C237" s="36"/>
      <c r="D237" s="36"/>
      <c r="E237" s="36"/>
      <c r="F237" s="36"/>
      <c r="G237" s="36"/>
      <c r="H237" s="64"/>
    </row>
    <row r="238" spans="1:10" s="35" customFormat="1" ht="12.75" x14ac:dyDescent="0.2">
      <c r="A238" s="36"/>
      <c r="B238" s="56"/>
      <c r="C238" s="56"/>
      <c r="D238" s="56"/>
      <c r="E238" s="56"/>
      <c r="F238" s="56"/>
      <c r="G238" s="56"/>
      <c r="H238" s="64"/>
    </row>
    <row r="239" spans="1:10" x14ac:dyDescent="0.25">
      <c r="A239" s="57"/>
      <c r="B239" s="57"/>
      <c r="C239" s="57"/>
      <c r="D239" s="57"/>
      <c r="E239" s="57"/>
      <c r="F239" s="57"/>
      <c r="G239" s="57"/>
      <c r="H239" s="58"/>
    </row>
    <row r="240" spans="1:10" x14ac:dyDescent="0.25">
      <c r="A240" s="58"/>
      <c r="B240" s="58"/>
      <c r="C240" s="58"/>
      <c r="D240" s="59"/>
      <c r="E240" s="58"/>
      <c r="F240" s="58"/>
      <c r="G240" s="58"/>
      <c r="H240" s="58"/>
    </row>
    <row r="241" spans="1:8" x14ac:dyDescent="0.25">
      <c r="A241" s="58"/>
      <c r="B241" s="58"/>
      <c r="C241" s="58"/>
      <c r="D241" s="58"/>
      <c r="E241" s="58"/>
      <c r="F241" s="58"/>
      <c r="G241" s="58"/>
      <c r="H241" s="58"/>
    </row>
    <row r="242" spans="1:8" x14ac:dyDescent="0.25">
      <c r="A242" s="58"/>
      <c r="B242" s="58"/>
      <c r="C242" s="58"/>
      <c r="D242" s="60"/>
      <c r="E242" s="58"/>
      <c r="F242" s="58"/>
      <c r="G242" s="58"/>
      <c r="H242" s="58"/>
    </row>
    <row r="243" spans="1:8" x14ac:dyDescent="0.25">
      <c r="A243" s="58"/>
      <c r="B243" s="58"/>
      <c r="C243" s="58"/>
      <c r="D243" s="61"/>
      <c r="E243" s="58"/>
      <c r="F243" s="58"/>
      <c r="G243" s="58"/>
      <c r="H243" s="58"/>
    </row>
    <row r="244" spans="1:8" x14ac:dyDescent="0.25">
      <c r="A244" s="58"/>
      <c r="B244" s="58"/>
      <c r="C244" s="58"/>
      <c r="D244" s="61"/>
      <c r="E244" s="58"/>
      <c r="F244" s="58"/>
      <c r="G244" s="58"/>
      <c r="H244" s="58"/>
    </row>
    <row r="245" spans="1:8" x14ac:dyDescent="0.25">
      <c r="A245" s="58"/>
      <c r="B245" s="58"/>
      <c r="C245" s="58"/>
      <c r="D245" s="61"/>
      <c r="E245" s="58"/>
      <c r="F245" s="58"/>
      <c r="G245" s="58"/>
      <c r="H245" s="58"/>
    </row>
    <row r="246" spans="1:8" x14ac:dyDescent="0.25">
      <c r="A246" s="58"/>
      <c r="B246" s="58"/>
      <c r="C246" s="58"/>
      <c r="D246" s="61"/>
      <c r="E246" s="58"/>
      <c r="F246" s="58"/>
      <c r="G246" s="58"/>
      <c r="H246" s="58"/>
    </row>
    <row r="247" spans="1:8" x14ac:dyDescent="0.25">
      <c r="A247" s="58"/>
      <c r="B247" s="62"/>
      <c r="C247" s="58"/>
      <c r="D247" s="62"/>
      <c r="E247" s="58"/>
      <c r="F247" s="58"/>
      <c r="G247" s="58"/>
      <c r="H247" s="58"/>
    </row>
    <row r="248" spans="1:8" x14ac:dyDescent="0.25">
      <c r="A248" s="58"/>
      <c r="B248" s="58"/>
      <c r="C248" s="58"/>
      <c r="D248" s="58"/>
      <c r="E248" s="58"/>
      <c r="F248" s="58"/>
      <c r="G248" s="58"/>
      <c r="H248" s="58"/>
    </row>
    <row r="249" spans="1:8" x14ac:dyDescent="0.25">
      <c r="A249" s="58"/>
      <c r="B249" s="58"/>
      <c r="C249" s="58"/>
      <c r="D249" s="58"/>
      <c r="E249" s="58"/>
      <c r="F249" s="58"/>
      <c r="G249" s="58"/>
      <c r="H249" s="58"/>
    </row>
    <row r="250" spans="1:8" x14ac:dyDescent="0.25">
      <c r="A250" s="58"/>
      <c r="B250" s="62"/>
      <c r="C250" s="58"/>
      <c r="D250" s="58"/>
      <c r="E250" s="58"/>
      <c r="F250" s="58"/>
      <c r="G250" s="58"/>
      <c r="H250" s="58"/>
    </row>
    <row r="251" spans="1:8" x14ac:dyDescent="0.25">
      <c r="A251" s="58"/>
      <c r="B251" s="58"/>
      <c r="C251" s="58"/>
      <c r="D251" s="58"/>
      <c r="E251" s="58"/>
      <c r="F251" s="58"/>
      <c r="G251" s="58"/>
      <c r="H251" s="58"/>
    </row>
    <row r="252" spans="1:8" x14ac:dyDescent="0.25">
      <c r="A252" s="58"/>
      <c r="B252" s="58"/>
      <c r="C252" s="58"/>
      <c r="D252" s="58"/>
      <c r="E252" s="58"/>
      <c r="F252" s="58"/>
      <c r="G252" s="58"/>
      <c r="H252" s="58"/>
    </row>
    <row r="253" spans="1:8" x14ac:dyDescent="0.25">
      <c r="A253" s="58"/>
      <c r="B253" s="58"/>
      <c r="C253" s="58"/>
      <c r="D253" s="58"/>
      <c r="E253" s="58"/>
      <c r="F253" s="58"/>
      <c r="G253" s="58"/>
      <c r="H253" s="58"/>
    </row>
    <row r="254" spans="1:8" x14ac:dyDescent="0.25">
      <c r="A254" s="58"/>
      <c r="B254" s="58"/>
      <c r="C254" s="58"/>
      <c r="D254" s="58"/>
      <c r="E254" s="58"/>
      <c r="F254" s="58"/>
      <c r="G254" s="58"/>
      <c r="H254" s="58"/>
    </row>
    <row r="255" spans="1:8" x14ac:dyDescent="0.25">
      <c r="A255" s="58"/>
      <c r="B255" s="58"/>
      <c r="C255" s="58"/>
      <c r="D255" s="58"/>
      <c r="E255" s="58"/>
      <c r="F255" s="58"/>
      <c r="G255" s="58"/>
      <c r="H255" s="58"/>
    </row>
    <row r="256" spans="1:8" x14ac:dyDescent="0.25">
      <c r="A256" s="58"/>
      <c r="B256" s="58"/>
      <c r="C256" s="58"/>
      <c r="D256" s="58"/>
      <c r="E256" s="58"/>
      <c r="F256" s="58"/>
      <c r="G256" s="58"/>
      <c r="H256" s="58"/>
    </row>
    <row r="257" spans="1:8" x14ac:dyDescent="0.25">
      <c r="A257" s="58"/>
      <c r="B257" s="58"/>
      <c r="C257" s="58"/>
      <c r="D257" s="58"/>
      <c r="E257" s="58"/>
      <c r="F257" s="58"/>
      <c r="G257" s="58"/>
      <c r="H257" s="58"/>
    </row>
    <row r="258" spans="1:8" x14ac:dyDescent="0.25">
      <c r="A258" s="58"/>
      <c r="B258" s="58"/>
      <c r="C258" s="58"/>
      <c r="D258" s="58"/>
      <c r="E258" s="58"/>
      <c r="F258" s="58"/>
      <c r="G258" s="58"/>
      <c r="H258" s="58"/>
    </row>
    <row r="259" spans="1:8" x14ac:dyDescent="0.25">
      <c r="A259" s="58"/>
      <c r="B259" s="58"/>
      <c r="C259" s="58"/>
      <c r="D259" s="58"/>
      <c r="E259" s="58"/>
      <c r="F259" s="58"/>
      <c r="G259" s="58"/>
      <c r="H259" s="58"/>
    </row>
    <row r="260" spans="1:8" x14ac:dyDescent="0.25">
      <c r="A260" s="58"/>
      <c r="B260" s="58"/>
      <c r="C260" s="58"/>
      <c r="D260" s="58"/>
      <c r="E260" s="58"/>
      <c r="F260" s="58"/>
      <c r="G260" s="58"/>
      <c r="H260" s="58"/>
    </row>
    <row r="261" spans="1:8" x14ac:dyDescent="0.25">
      <c r="A261" s="58"/>
      <c r="B261" s="58"/>
      <c r="C261" s="58"/>
      <c r="D261" s="58"/>
      <c r="E261" s="58"/>
      <c r="F261" s="58"/>
      <c r="G261" s="58"/>
      <c r="H261" s="58"/>
    </row>
    <row r="262" spans="1:8" x14ac:dyDescent="0.25">
      <c r="A262" s="58"/>
      <c r="B262" s="58"/>
      <c r="C262" s="58"/>
      <c r="D262" s="58"/>
      <c r="E262" s="58"/>
      <c r="F262" s="58"/>
      <c r="G262" s="58"/>
      <c r="H262" s="58"/>
    </row>
    <row r="263" spans="1:8" x14ac:dyDescent="0.25">
      <c r="A263" s="58"/>
      <c r="B263" s="58"/>
      <c r="C263" s="58"/>
      <c r="D263" s="58"/>
      <c r="E263" s="58"/>
      <c r="F263" s="58"/>
      <c r="G263" s="58"/>
      <c r="H263" s="58"/>
    </row>
    <row r="264" spans="1:8" x14ac:dyDescent="0.25">
      <c r="A264" s="58"/>
      <c r="B264" s="58"/>
      <c r="C264" s="58"/>
      <c r="D264" s="58"/>
      <c r="E264" s="58"/>
      <c r="F264" s="58"/>
      <c r="G264" s="58"/>
      <c r="H264" s="58"/>
    </row>
    <row r="265" spans="1:8" x14ac:dyDescent="0.25">
      <c r="A265" s="58"/>
      <c r="B265" s="58"/>
      <c r="C265" s="58"/>
      <c r="D265" s="58"/>
      <c r="E265" s="58"/>
      <c r="F265" s="58"/>
      <c r="G265" s="58"/>
      <c r="H265" s="58"/>
    </row>
    <row r="266" spans="1:8" x14ac:dyDescent="0.25">
      <c r="A266" s="58"/>
      <c r="B266" s="58"/>
      <c r="C266" s="58"/>
      <c r="D266" s="58"/>
      <c r="E266" s="58"/>
      <c r="F266" s="58"/>
      <c r="G266" s="58"/>
      <c r="H266" s="58"/>
    </row>
    <row r="267" spans="1:8" x14ac:dyDescent="0.25">
      <c r="A267" s="58"/>
      <c r="B267" s="58"/>
      <c r="C267" s="58"/>
      <c r="D267" s="58"/>
      <c r="E267" s="58"/>
      <c r="F267" s="58"/>
      <c r="G267" s="58"/>
      <c r="H267" s="58"/>
    </row>
    <row r="268" spans="1:8" x14ac:dyDescent="0.25">
      <c r="A268" s="58"/>
      <c r="B268" s="58"/>
      <c r="C268" s="58"/>
      <c r="D268" s="58"/>
      <c r="E268" s="58"/>
      <c r="F268" s="58"/>
      <c r="G268" s="58"/>
      <c r="H268" s="58"/>
    </row>
    <row r="269" spans="1:8" x14ac:dyDescent="0.25">
      <c r="A269" s="58"/>
      <c r="B269" s="58"/>
      <c r="C269" s="58"/>
      <c r="D269" s="58"/>
      <c r="E269" s="58"/>
      <c r="F269" s="58"/>
      <c r="G269" s="58"/>
      <c r="H269" s="58"/>
    </row>
    <row r="270" spans="1:8" x14ac:dyDescent="0.25">
      <c r="A270" s="58"/>
      <c r="B270" s="58"/>
      <c r="C270" s="58"/>
      <c r="D270" s="58"/>
      <c r="E270" s="58"/>
      <c r="F270" s="58"/>
      <c r="G270" s="58"/>
      <c r="H270" s="58"/>
    </row>
    <row r="271" spans="1:8" x14ac:dyDescent="0.25">
      <c r="A271" s="58"/>
      <c r="B271" s="58"/>
      <c r="C271" s="58"/>
      <c r="D271" s="58"/>
      <c r="E271" s="58"/>
      <c r="F271" s="58"/>
      <c r="G271" s="58"/>
      <c r="H271" s="58"/>
    </row>
    <row r="272" spans="1:8" x14ac:dyDescent="0.25">
      <c r="A272" s="58"/>
      <c r="B272" s="58"/>
      <c r="C272" s="58"/>
      <c r="D272" s="58"/>
      <c r="E272" s="58"/>
      <c r="F272" s="58"/>
      <c r="G272" s="58"/>
      <c r="H272" s="58"/>
    </row>
    <row r="273" spans="1:8" x14ac:dyDescent="0.25">
      <c r="A273" s="58"/>
      <c r="B273" s="58"/>
      <c r="C273" s="58"/>
      <c r="D273" s="58"/>
      <c r="E273" s="58"/>
      <c r="F273" s="58"/>
      <c r="G273" s="58"/>
      <c r="H273" s="58"/>
    </row>
    <row r="274" spans="1:8" x14ac:dyDescent="0.25">
      <c r="A274" s="58"/>
      <c r="B274" s="58"/>
      <c r="C274" s="58"/>
      <c r="D274" s="58"/>
      <c r="E274" s="58"/>
      <c r="F274" s="58"/>
      <c r="G274" s="58"/>
      <c r="H274" s="58"/>
    </row>
  </sheetData>
  <mergeCells count="11">
    <mergeCell ref="A228:G228"/>
    <mergeCell ref="A229:G229"/>
    <mergeCell ref="F1:G1"/>
    <mergeCell ref="A2:G2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51181102362204722" right="0.31496062992125984" top="0.35433070866141736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IP-11</vt:lpstr>
      <vt:lpstr>'IP-11'!Títulos_a_imprimir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2022-03-08T20:03:45Z</cp:lastPrinted>
  <dcterms:created xsi:type="dcterms:W3CDTF">2022-02-08T21:20:03Z</dcterms:created>
  <dcterms:modified xsi:type="dcterms:W3CDTF">2022-03-11T17:01:35Z</dcterms:modified>
</cp:coreProperties>
</file>