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RMA\Desktop\POA 2021 COMPARTIDO\Archivos de Inf. 2020\CUENTA PUBLICA 2020\Cuenta Publica 2020\4.3. IP\"/>
    </mc:Choice>
  </mc:AlternateContent>
  <bookViews>
    <workbookView xWindow="0" yWindow="0" windowWidth="24000" windowHeight="9735"/>
  </bookViews>
  <sheets>
    <sheet name="ingresos a nivel detalle" sheetId="1" r:id="rId1"/>
  </sheets>
  <definedNames>
    <definedName name="_xlnm.Print_Titles" localSheetId="0">'ingresos a nivel detalle'!$1:$7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5" i="1" l="1"/>
  <c r="F105" i="1"/>
  <c r="G105" i="1"/>
  <c r="H105" i="1"/>
  <c r="I105" i="1"/>
  <c r="J106" i="1"/>
  <c r="J107" i="1"/>
  <c r="J108" i="1"/>
  <c r="J109" i="1"/>
  <c r="J110" i="1"/>
  <c r="J111" i="1"/>
  <c r="J112" i="1"/>
  <c r="E116" i="1"/>
  <c r="F116" i="1"/>
  <c r="H116" i="1"/>
  <c r="I116" i="1"/>
  <c r="G117" i="1"/>
  <c r="J117" i="1"/>
  <c r="G118" i="1"/>
  <c r="J118" i="1"/>
  <c r="G119" i="1"/>
  <c r="J119" i="1"/>
  <c r="E121" i="1"/>
  <c r="F121" i="1"/>
  <c r="H121" i="1"/>
  <c r="I121" i="1"/>
  <c r="G122" i="1"/>
  <c r="J122" i="1"/>
  <c r="G123" i="1"/>
  <c r="J123" i="1"/>
  <c r="G124" i="1"/>
  <c r="J124" i="1"/>
  <c r="G125" i="1"/>
  <c r="J125" i="1"/>
  <c r="G126" i="1"/>
  <c r="J126" i="1"/>
  <c r="G127" i="1"/>
  <c r="J127" i="1"/>
  <c r="G128" i="1"/>
  <c r="J128" i="1"/>
  <c r="G129" i="1"/>
  <c r="J129" i="1"/>
  <c r="G130" i="1"/>
  <c r="J130" i="1"/>
  <c r="G131" i="1"/>
  <c r="J131" i="1"/>
  <c r="G132" i="1"/>
  <c r="J132" i="1"/>
  <c r="G133" i="1"/>
  <c r="J133" i="1"/>
  <c r="G134" i="1"/>
  <c r="J134" i="1"/>
  <c r="G135" i="1"/>
  <c r="J135" i="1"/>
  <c r="G136" i="1"/>
  <c r="J136" i="1"/>
  <c r="G137" i="1"/>
  <c r="J137" i="1"/>
  <c r="G138" i="1"/>
  <c r="J138" i="1"/>
  <c r="G139" i="1"/>
  <c r="J139" i="1"/>
  <c r="G140" i="1"/>
  <c r="J140" i="1"/>
  <c r="G141" i="1"/>
  <c r="J141" i="1"/>
  <c r="G142" i="1"/>
  <c r="J142" i="1"/>
  <c r="G143" i="1"/>
  <c r="J143" i="1"/>
  <c r="G144" i="1"/>
  <c r="J144" i="1"/>
  <c r="G145" i="1"/>
  <c r="J145" i="1"/>
  <c r="G146" i="1"/>
  <c r="J146" i="1"/>
  <c r="G147" i="1"/>
  <c r="J147" i="1"/>
  <c r="G148" i="1"/>
  <c r="J148" i="1"/>
  <c r="G149" i="1"/>
  <c r="J149" i="1"/>
  <c r="G150" i="1"/>
  <c r="J150" i="1"/>
  <c r="G151" i="1"/>
  <c r="J151" i="1"/>
  <c r="G152" i="1"/>
  <c r="J152" i="1"/>
  <c r="G153" i="1"/>
  <c r="J153" i="1"/>
  <c r="G154" i="1"/>
  <c r="J154" i="1"/>
  <c r="G155" i="1"/>
  <c r="J155" i="1"/>
  <c r="G156" i="1"/>
  <c r="J156" i="1"/>
  <c r="G157" i="1"/>
  <c r="J157" i="1"/>
  <c r="G158" i="1"/>
  <c r="J158" i="1"/>
  <c r="G159" i="1"/>
  <c r="J159" i="1"/>
  <c r="G160" i="1"/>
  <c r="J160" i="1"/>
  <c r="G161" i="1"/>
  <c r="J161" i="1"/>
  <c r="G162" i="1"/>
  <c r="J162" i="1"/>
  <c r="G163" i="1"/>
  <c r="J163" i="1"/>
  <c r="G164" i="1"/>
  <c r="J164" i="1"/>
  <c r="G165" i="1"/>
  <c r="J165" i="1"/>
  <c r="G166" i="1"/>
  <c r="J166" i="1"/>
  <c r="G167" i="1"/>
  <c r="J167" i="1"/>
  <c r="G168" i="1"/>
  <c r="J168" i="1"/>
  <c r="G169" i="1"/>
  <c r="J169" i="1"/>
  <c r="G170" i="1"/>
  <c r="J170" i="1"/>
  <c r="G171" i="1"/>
  <c r="J171" i="1"/>
  <c r="G172" i="1"/>
  <c r="J172" i="1"/>
  <c r="G173" i="1"/>
  <c r="J173" i="1"/>
  <c r="G174" i="1"/>
  <c r="J174" i="1"/>
  <c r="G175" i="1"/>
  <c r="J175" i="1"/>
  <c r="G176" i="1"/>
  <c r="J176" i="1"/>
  <c r="G177" i="1"/>
  <c r="J177" i="1"/>
  <c r="G178" i="1"/>
  <c r="J178" i="1"/>
  <c r="G179" i="1"/>
  <c r="J179" i="1"/>
  <c r="G180" i="1"/>
  <c r="J180" i="1"/>
  <c r="G181" i="1"/>
  <c r="J181" i="1"/>
  <c r="G182" i="1"/>
  <c r="J182" i="1"/>
  <c r="G183" i="1"/>
  <c r="J183" i="1"/>
  <c r="G184" i="1"/>
  <c r="J184" i="1"/>
  <c r="G185" i="1"/>
  <c r="J185" i="1"/>
  <c r="G186" i="1"/>
  <c r="J186" i="1"/>
  <c r="G187" i="1"/>
  <c r="J187" i="1"/>
  <c r="G188" i="1"/>
  <c r="J188" i="1"/>
  <c r="G189" i="1"/>
  <c r="J189" i="1"/>
  <c r="G190" i="1"/>
  <c r="J190" i="1"/>
  <c r="G191" i="1"/>
  <c r="J191" i="1"/>
  <c r="G192" i="1"/>
  <c r="J192" i="1"/>
  <c r="G193" i="1"/>
  <c r="J193" i="1"/>
  <c r="G194" i="1"/>
  <c r="J194" i="1"/>
  <c r="E195" i="1"/>
  <c r="F195" i="1"/>
  <c r="H195" i="1"/>
  <c r="I195" i="1"/>
  <c r="G196" i="1"/>
  <c r="G195" i="1" s="1"/>
  <c r="J196" i="1"/>
  <c r="J195" i="1" s="1"/>
  <c r="G198" i="1"/>
  <c r="J198" i="1"/>
  <c r="E199" i="1"/>
  <c r="F199" i="1"/>
  <c r="H199" i="1"/>
  <c r="I199" i="1"/>
  <c r="G200" i="1"/>
  <c r="G199" i="1" s="1"/>
  <c r="J200" i="1"/>
  <c r="J199" i="1" s="1"/>
  <c r="J98" i="1"/>
  <c r="J97" i="1"/>
  <c r="G97" i="1"/>
  <c r="J96" i="1"/>
  <c r="I96" i="1"/>
  <c r="I197" i="1" s="1"/>
  <c r="J197" i="1" s="1"/>
  <c r="H96" i="1"/>
  <c r="H197" i="1" s="1"/>
  <c r="G96" i="1"/>
  <c r="F96" i="1"/>
  <c r="F197" i="1" s="1"/>
  <c r="G197" i="1" s="1"/>
  <c r="E96" i="1"/>
  <c r="J95" i="1"/>
  <c r="J94" i="1"/>
  <c r="G94" i="1"/>
  <c r="J93" i="1"/>
  <c r="I93" i="1"/>
  <c r="H93" i="1"/>
  <c r="G93" i="1"/>
  <c r="F93" i="1"/>
  <c r="E93" i="1"/>
  <c r="J92" i="1"/>
  <c r="G92" i="1"/>
  <c r="J91" i="1"/>
  <c r="G91" i="1"/>
  <c r="J90" i="1"/>
  <c r="G90" i="1"/>
  <c r="J89" i="1"/>
  <c r="G89" i="1"/>
  <c r="J88" i="1"/>
  <c r="G88" i="1"/>
  <c r="J87" i="1"/>
  <c r="G87" i="1"/>
  <c r="J86" i="1"/>
  <c r="G86" i="1"/>
  <c r="J85" i="1"/>
  <c r="G85" i="1"/>
  <c r="J84" i="1"/>
  <c r="G84" i="1"/>
  <c r="J83" i="1"/>
  <c r="G83" i="1"/>
  <c r="J82" i="1"/>
  <c r="G82" i="1"/>
  <c r="J81" i="1"/>
  <c r="G81" i="1"/>
  <c r="J80" i="1"/>
  <c r="G80" i="1"/>
  <c r="J79" i="1"/>
  <c r="G79" i="1"/>
  <c r="J78" i="1"/>
  <c r="G78" i="1"/>
  <c r="J77" i="1"/>
  <c r="G77" i="1"/>
  <c r="J76" i="1"/>
  <c r="G76" i="1"/>
  <c r="J75" i="1"/>
  <c r="G75" i="1"/>
  <c r="J74" i="1"/>
  <c r="G74" i="1"/>
  <c r="J73" i="1"/>
  <c r="G73" i="1"/>
  <c r="J72" i="1"/>
  <c r="G72" i="1"/>
  <c r="J71" i="1"/>
  <c r="G71" i="1"/>
  <c r="J70" i="1"/>
  <c r="G70" i="1"/>
  <c r="J69" i="1"/>
  <c r="G69" i="1"/>
  <c r="J68" i="1"/>
  <c r="G68" i="1"/>
  <c r="J67" i="1"/>
  <c r="G67" i="1"/>
  <c r="J66" i="1"/>
  <c r="G66" i="1"/>
  <c r="J65" i="1"/>
  <c r="G65" i="1"/>
  <c r="J64" i="1"/>
  <c r="G64" i="1"/>
  <c r="J63" i="1"/>
  <c r="G63" i="1"/>
  <c r="J62" i="1"/>
  <c r="G62" i="1"/>
  <c r="J61" i="1"/>
  <c r="G61" i="1"/>
  <c r="J60" i="1"/>
  <c r="G60" i="1"/>
  <c r="J59" i="1"/>
  <c r="G59" i="1"/>
  <c r="J58" i="1"/>
  <c r="G58" i="1"/>
  <c r="J57" i="1"/>
  <c r="G57" i="1"/>
  <c r="J56" i="1"/>
  <c r="G56" i="1"/>
  <c r="J55" i="1"/>
  <c r="G55" i="1"/>
  <c r="J54" i="1"/>
  <c r="G54" i="1"/>
  <c r="J53" i="1"/>
  <c r="G53" i="1"/>
  <c r="J52" i="1"/>
  <c r="G52" i="1"/>
  <c r="J51" i="1"/>
  <c r="G51" i="1"/>
  <c r="J50" i="1"/>
  <c r="G50" i="1"/>
  <c r="J49" i="1"/>
  <c r="G49" i="1"/>
  <c r="J48" i="1"/>
  <c r="G48" i="1"/>
  <c r="J47" i="1"/>
  <c r="G47" i="1"/>
  <c r="J46" i="1"/>
  <c r="G46" i="1"/>
  <c r="J45" i="1"/>
  <c r="G45" i="1"/>
  <c r="J44" i="1"/>
  <c r="G44" i="1"/>
  <c r="J43" i="1"/>
  <c r="G43" i="1"/>
  <c r="J42" i="1"/>
  <c r="G42" i="1"/>
  <c r="J41" i="1"/>
  <c r="G41" i="1"/>
  <c r="J40" i="1"/>
  <c r="G40" i="1"/>
  <c r="J39" i="1"/>
  <c r="G39" i="1"/>
  <c r="J38" i="1"/>
  <c r="G38" i="1"/>
  <c r="J37" i="1"/>
  <c r="G37" i="1"/>
  <c r="J36" i="1"/>
  <c r="G36" i="1"/>
  <c r="J35" i="1"/>
  <c r="G35" i="1"/>
  <c r="J34" i="1"/>
  <c r="G34" i="1"/>
  <c r="J33" i="1"/>
  <c r="G33" i="1"/>
  <c r="J32" i="1"/>
  <c r="G32" i="1"/>
  <c r="J31" i="1"/>
  <c r="G31" i="1"/>
  <c r="J30" i="1"/>
  <c r="G30" i="1"/>
  <c r="J29" i="1"/>
  <c r="G29" i="1"/>
  <c r="J28" i="1"/>
  <c r="G28" i="1"/>
  <c r="J27" i="1"/>
  <c r="G27" i="1"/>
  <c r="J26" i="1"/>
  <c r="G26" i="1"/>
  <c r="J25" i="1"/>
  <c r="G25" i="1"/>
  <c r="J24" i="1"/>
  <c r="G24" i="1"/>
  <c r="J23" i="1"/>
  <c r="G23" i="1"/>
  <c r="J22" i="1"/>
  <c r="G22" i="1"/>
  <c r="J21" i="1"/>
  <c r="G21" i="1"/>
  <c r="J20" i="1"/>
  <c r="G20" i="1"/>
  <c r="J19" i="1"/>
  <c r="I19" i="1"/>
  <c r="H19" i="1"/>
  <c r="G19" i="1"/>
  <c r="F19" i="1"/>
  <c r="E19" i="1"/>
  <c r="J18" i="1"/>
  <c r="I18" i="1"/>
  <c r="H18" i="1"/>
  <c r="G18" i="1"/>
  <c r="F18" i="1"/>
  <c r="E18" i="1"/>
  <c r="J17" i="1"/>
  <c r="J16" i="1"/>
  <c r="G16" i="1"/>
  <c r="J15" i="1"/>
  <c r="G15" i="1"/>
  <c r="J14" i="1"/>
  <c r="G14" i="1"/>
  <c r="I13" i="1"/>
  <c r="H13" i="1"/>
  <c r="H12" i="1" s="1"/>
  <c r="F13" i="1"/>
  <c r="F12" i="1" s="1"/>
  <c r="F100" i="1" s="1"/>
  <c r="E13" i="1"/>
  <c r="I12" i="1"/>
  <c r="J11" i="1"/>
  <c r="J10" i="1"/>
  <c r="J9" i="1"/>
  <c r="J8" i="1"/>
  <c r="E7" i="1"/>
  <c r="J121" i="1" l="1"/>
  <c r="I120" i="1"/>
  <c r="F120" i="1"/>
  <c r="J116" i="1"/>
  <c r="J114" i="1" s="1"/>
  <c r="G13" i="1"/>
  <c r="G12" i="1" s="1"/>
  <c r="G100" i="1" s="1"/>
  <c r="H100" i="1"/>
  <c r="G121" i="1"/>
  <c r="H120" i="1"/>
  <c r="E120" i="1"/>
  <c r="G116" i="1"/>
  <c r="G114" i="1" s="1"/>
  <c r="G202" i="1" s="1"/>
  <c r="J105" i="1"/>
  <c r="J120" i="1"/>
  <c r="I114" i="1"/>
  <c r="I202" i="1" s="1"/>
  <c r="F114" i="1"/>
  <c r="F202" i="1" s="1"/>
  <c r="G120" i="1"/>
  <c r="H114" i="1"/>
  <c r="H202" i="1" s="1"/>
  <c r="E114" i="1"/>
  <c r="E202" i="1" s="1"/>
  <c r="J13" i="1"/>
  <c r="J12" i="1" s="1"/>
  <c r="I100" i="1"/>
  <c r="E12" i="1"/>
  <c r="E100" i="1" s="1"/>
</calcChain>
</file>

<file path=xl/sharedStrings.xml><?xml version="1.0" encoding="utf-8"?>
<sst xmlns="http://schemas.openxmlformats.org/spreadsheetml/2006/main" count="226" uniqueCount="126">
  <si>
    <t>NOMBRE DEL ENTE: COMISIÓN DE AGUA POTABLE Y ALCANTARILLADO DEL MUNICIPIO DE ACAPULCO</t>
  </si>
  <si>
    <t>Estado Analítico de Ingresos</t>
  </si>
  <si>
    <t>Del 01 de Enero al 31 de Diciembre de 2020</t>
  </si>
  <si>
    <t>Estado Analítico de Ingresos Por Fuente de Financiamiento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</si>
  <si>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</si>
  <si>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</si>
  <si>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</si>
  <si>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</si>
  <si>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</si>
  <si>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</si>
  <si>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</si>
  <si>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(2)</t>
  </si>
  <si>
    <t>(3= 1 + 2)</t>
  </si>
  <si>
    <t>(4)</t>
  </si>
  <si>
    <t>(5)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</si>
  <si>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</si>
  <si>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</si>
  <si>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</si>
  <si>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</si>
  <si>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</si>
  <si>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</si>
  <si>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Otros Redondeos</t>
  </si>
  <si>
    <t>Intereses Ganados Cta. Corriente</t>
  </si>
  <si>
    <t>Intereses Ganados por Inversión</t>
  </si>
  <si>
    <t>Aprovechamientos</t>
  </si>
  <si>
    <t>Ingresos por Venta de Bienes, Prestación de Servicios y Otros Ingresos</t>
  </si>
  <si>
    <t>Ingresos por Venta de Bienes y Prestaciòn de Servicios de Entidades Paraestatales y Fideicomisos no Empresariales y No Financieros</t>
  </si>
  <si>
    <t>Servcios Agua Potable tasa 0%</t>
  </si>
  <si>
    <t>Servcios Agua Potable tasa 16%</t>
  </si>
  <si>
    <t>Servcios de Alcantarillado tasa 0%</t>
  </si>
  <si>
    <t>Servcios de Alcantarillado tasa 16%</t>
  </si>
  <si>
    <t>Servcios de Saneamiento tasa 0%</t>
  </si>
  <si>
    <t>Agua no Facturada tasa 0%</t>
  </si>
  <si>
    <t>Agua no Facturada tasa 16%</t>
  </si>
  <si>
    <t>Drenaje no Facturado tasa 0%</t>
  </si>
  <si>
    <t>Drenaje no Facturado tasa 16%</t>
  </si>
  <si>
    <t>Saneamiento no Facturado tasa 0%</t>
  </si>
  <si>
    <t>Pipas de Agua tasa 16%</t>
  </si>
  <si>
    <t>Ventas de Agua Tratada tasa 16%</t>
  </si>
  <si>
    <t>Sev. de Conexion de Agua Potable tasa 0%</t>
  </si>
  <si>
    <t>Sev de Conexion de Agua Potable tasa 16%</t>
  </si>
  <si>
    <t>Serv de Con. de Alcantarillado tasa 0%</t>
  </si>
  <si>
    <t>Serv de Con. de Alcantarillado tasa 16%</t>
  </si>
  <si>
    <t>Gastos de Ejecucion tasa 0%</t>
  </si>
  <si>
    <t>Gastos de Ejecucion tasa 16%</t>
  </si>
  <si>
    <t>Multas y Sanciones tasa 0%</t>
  </si>
  <si>
    <t>Recargos tasa 0%</t>
  </si>
  <si>
    <t>Reconex de Serv. Agua Potable tasa 0%</t>
  </si>
  <si>
    <t>Reconex de Serv. Agua Potable tasa 16%</t>
  </si>
  <si>
    <t>Material de Conexión 0%</t>
  </si>
  <si>
    <t>Ruptura de Concreto tasa 0%</t>
  </si>
  <si>
    <t>Ruptura de Concreto tasa 16%</t>
  </si>
  <si>
    <t>Medidor de Agua tasa 0%</t>
  </si>
  <si>
    <t>Medidor de Agua tasa 16%</t>
  </si>
  <si>
    <t>Rev.d'Planosp'aut.d'Proy.des.Hab tasa 0%</t>
  </si>
  <si>
    <t>Rev.d'Planosp'aut.dProy.des.Hab tasa 16%</t>
  </si>
  <si>
    <t>Presupuesto de Obra tasa 0%</t>
  </si>
  <si>
    <t>Presupuesto de Obra tasa 16%</t>
  </si>
  <si>
    <t>Cambio de Datos al Padron tasa 0%</t>
  </si>
  <si>
    <t>Cambio de Datos al Padron tasa 16%</t>
  </si>
  <si>
    <t>Superv.Obras Redes Inter.d'Agua tasa 0%</t>
  </si>
  <si>
    <t>Superv.Obras Redes Inter.d'Agua tasa 16%</t>
  </si>
  <si>
    <t>Deteccion de Fugas en Interiores 16%</t>
  </si>
  <si>
    <t>Reparacion de Medidor tasa 0%</t>
  </si>
  <si>
    <t>Reparacion de Medidor tasa 16%</t>
  </si>
  <si>
    <t>Estudio de Factibilidad tasa 0%</t>
  </si>
  <si>
    <t>Estudio de Factibilidad tasa 16%</t>
  </si>
  <si>
    <t>Constancias de No Adeudos tasa 0%</t>
  </si>
  <si>
    <t>Constancias de No Adeudos tasa 16%</t>
  </si>
  <si>
    <t>Reduccion de Diametro tasa 0%</t>
  </si>
  <si>
    <t>Mano de Obra tasa 0%</t>
  </si>
  <si>
    <t>Reub. de Aparato de Medidor tasa 0%</t>
  </si>
  <si>
    <t>Reub. de Aparato de Medidor tasa 16%</t>
  </si>
  <si>
    <t>15% Fomento Educ. y Asistencia tasa 0%</t>
  </si>
  <si>
    <t>15% Fomento Educ. y Asistencia tasa 16%</t>
  </si>
  <si>
    <t>Aut.d'Proy.d'Construct.d'Redes tasa 0%</t>
  </si>
  <si>
    <t>Aut.d'Proy.d'Construct.d'Redes tasa 16%</t>
  </si>
  <si>
    <t>Descarga de Aguas Residuales tasa 0%</t>
  </si>
  <si>
    <t>Descarga de Aguas Residuales tasa 16%</t>
  </si>
  <si>
    <t>Solicitud de Inspeccion tasa 0%</t>
  </si>
  <si>
    <t>Solicitud de Inspeccion tasa 16%</t>
  </si>
  <si>
    <t>Busqueda de Datos tasa 0%</t>
  </si>
  <si>
    <t>Busqueda de Datos tasa 16%</t>
  </si>
  <si>
    <t>Baja de Toma tasa 0%</t>
  </si>
  <si>
    <t>Baja de Toma tasa 16%</t>
  </si>
  <si>
    <t>Suspencion de Toma tasa 0%</t>
  </si>
  <si>
    <t>Suspencion de Toma tasa 16%</t>
  </si>
  <si>
    <t>Uso y Aprov. de Inf. Agua tasa 0%</t>
  </si>
  <si>
    <t>Uso y Aprov. de Inf. Agua tasa 16%</t>
  </si>
  <si>
    <t>Uso y Aprov. de Inf. Dren. tasa 0%</t>
  </si>
  <si>
    <t>Uso y Aprov. de Inf. Dren. tasa 16%</t>
  </si>
  <si>
    <t>Notificacion tasa 0%</t>
  </si>
  <si>
    <t>Recuperacion de Seguros tasa 0%</t>
  </si>
  <si>
    <t>Pago de Gafete tasa 0%</t>
  </si>
  <si>
    <t>Limpieza de Fosas Septicas 0%</t>
  </si>
  <si>
    <t>Limpieza de Fosas Septicas 16%</t>
  </si>
  <si>
    <t>Sobrante de Caja</t>
  </si>
  <si>
    <t>20% Penalizacion por Cheque Devuelto 0%</t>
  </si>
  <si>
    <t>Venta de Chatarra (0%)</t>
  </si>
  <si>
    <t>Devolucion de ISR</t>
  </si>
  <si>
    <t>Otros Ingresos</t>
  </si>
  <si>
    <t>Descuentos Obtenidos de Proveedores</t>
  </si>
  <si>
    <t xml:space="preserve">Participaciones, Aportaciones, Convenios, Incentivos Derivados de la Colaboración Fiscal y Fondos  Distintos de Aportaciones </t>
  </si>
  <si>
    <t>Transferencias, Asignaciones, Subsidios y Subvenciones, y Pensiones y Jubilaciones</t>
  </si>
  <si>
    <t>Derechos por Aprovechamiento de Aguas Nacionales (prodder)</t>
  </si>
  <si>
    <t>Ingresos Derivados de Financiamientos</t>
  </si>
  <si>
    <t>Total</t>
  </si>
  <si>
    <r>
      <t xml:space="preserve">Ingresos excedentes </t>
    </r>
    <r>
      <rPr>
        <b/>
        <sz val="9"/>
        <rFont val="Calibri"/>
        <family val="2"/>
      </rPr>
      <t>₁</t>
    </r>
  </si>
  <si>
    <t>Ampliaciones y 
Reducciones</t>
  </si>
  <si>
    <t>(1)</t>
  </si>
  <si>
    <t xml:space="preserve">Ingresos del Poder Ejecutivo Federal o Estatal y de los Municipios </t>
  </si>
  <si>
    <r>
      <t>Productos</t>
    </r>
    <r>
      <rPr>
        <vertAlign val="superscript"/>
        <sz val="9"/>
        <color indexed="8"/>
        <rFont val="Arial"/>
        <family val="2"/>
      </rPr>
      <t>1</t>
    </r>
  </si>
  <si>
    <r>
      <t>Aprovechamientos</t>
    </r>
    <r>
      <rPr>
        <vertAlign val="superscript"/>
        <sz val="9"/>
        <color indexed="8"/>
        <rFont val="Arial"/>
        <family val="2"/>
      </rPr>
      <t>2</t>
    </r>
  </si>
  <si>
    <t xml:space="preserve">Participaciones, Aportaciones, Convenios, Incentivos Derivados de la Colaboración Fiscal y Fondos de Distintas Aportaciones </t>
  </si>
  <si>
    <t>Ingresos de los Entes Públicos de los Poderes Legislativo y Judicial, de los Órganos Autónomos y del Sector Paraestatal o Paramunicipal, asÍ como de las Empresas Productivas del Estado</t>
  </si>
  <si>
    <r>
      <t>Productos</t>
    </r>
    <r>
      <rPr>
        <b/>
        <vertAlign val="superscript"/>
        <sz val="9"/>
        <color indexed="8"/>
        <rFont val="Arial"/>
        <family val="2"/>
      </rPr>
      <t>1</t>
    </r>
  </si>
  <si>
    <r>
      <t>Ingresos por Venta de Bienes, Prestación de  Servicios y Otros Ingresos</t>
    </r>
    <r>
      <rPr>
        <b/>
        <vertAlign val="superscript"/>
        <sz val="9"/>
        <color indexed="8"/>
        <rFont val="Arial"/>
        <family val="2"/>
      </rPr>
      <t>3</t>
    </r>
  </si>
  <si>
    <t xml:space="preserve"> Ingresos por Venta de Bienes, Prestación de  Servicios </t>
  </si>
  <si>
    <t>Derechos por Aprovechamiento de Aguas      Nacionales (prodder)</t>
  </si>
  <si>
    <t>Ingresos excedentes ₁</t>
  </si>
  <si>
    <t xml:space="preserve"> Por Rubro de Ingresos</t>
  </si>
  <si>
    <t>¹ Incluye intereses que generan las cuentas bancarias de los entes públicos en productos.</t>
  </si>
  <si>
    <t xml:space="preserve">2  Incluye donativos en efectivo del Poder Ejecutivo, entre otros aprovechamientos. </t>
  </si>
  <si>
    <t xml:space="preserve">3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 </t>
  </si>
  <si>
    <t>"Bajo protesta de decir verdad declaramos que los Estados Financieros y sus Notas, son razonablemente correctos y son responsabilidad del 
emisor"</t>
  </si>
  <si>
    <t>Formato IP-1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</si>
</sst>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color rgb="FF00000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indexed="8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</font>
    <font>
      <vertAlign val="superscript"/>
      <sz val="9"/>
      <color indexed="8"/>
      <name val="Arial"/>
      <family val="2"/>
    </font>
    <font>
      <b/>
      <sz val="8"/>
      <color indexed="8"/>
      <name val="Arial"/>
      <family val="2"/>
    </font>
    <font>
      <b/>
      <vertAlign val="superscript"/>
      <sz val="9"/>
      <color indexed="8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6">
    <xf numFmtId="0" fontId="0" fillId="0" borderId="0" xfId="0"/>
    <xf numFmtId="0" fontId="1" fillId="0" borderId="0" xfId="4"/>
    <xf numFmtId="0" fontId="1" fillId="0" borderId="0" xfId="6"/>
    <xf numFmtId="0" fontId="1" fillId="0" borderId="0" xfId="6" applyFont="1"/>
    <xf numFmtId="37" fontId="4" fillId="2" borderId="12" xfId="5" applyNumberFormat="1" applyFont="1" applyFill="1" applyBorder="1" applyAlignment="1" applyProtection="1">
      <alignment horizontal="center" vertical="center"/>
    </xf>
    <xf numFmtId="37" fontId="4" fillId="2" borderId="12" xfId="5" applyNumberFormat="1" applyFont="1" applyFill="1" applyBorder="1" applyAlignment="1" applyProtection="1">
      <alignment horizontal="center" vertical="center" wrapText="1"/>
    </xf>
    <xf numFmtId="37" fontId="4" fillId="2" borderId="12" xfId="5" applyNumberFormat="1" applyFont="1" applyFill="1" applyBorder="1" applyAlignment="1" applyProtection="1">
      <alignment horizontal="center"/>
    </xf>
    <xf numFmtId="43" fontId="6" fillId="3" borderId="6" xfId="5" applyFont="1" applyFill="1" applyBorder="1" applyAlignment="1" applyProtection="1">
      <alignment horizontal="right"/>
      <protection locked="0"/>
    </xf>
    <xf numFmtId="43" fontId="6" fillId="3" borderId="6" xfId="5" applyFont="1" applyFill="1" applyBorder="1" applyAlignment="1" applyProtection="1">
      <alignment horizontal="right"/>
    </xf>
    <xf numFmtId="43" fontId="6" fillId="3" borderId="15" xfId="5" applyFont="1" applyFill="1" applyBorder="1" applyAlignment="1" applyProtection="1">
      <alignment horizontal="right"/>
      <protection locked="0"/>
    </xf>
    <xf numFmtId="43" fontId="6" fillId="3" borderId="15" xfId="5" applyFont="1" applyFill="1" applyBorder="1" applyAlignment="1" applyProtection="1">
      <alignment horizontal="right"/>
    </xf>
    <xf numFmtId="44" fontId="1" fillId="0" borderId="0" xfId="4" applyNumberFormat="1"/>
    <xf numFmtId="43" fontId="7" fillId="3" borderId="15" xfId="5" applyFont="1" applyFill="1" applyBorder="1" applyAlignment="1" applyProtection="1">
      <alignment horizontal="right"/>
    </xf>
    <xf numFmtId="43" fontId="8" fillId="0" borderId="0" xfId="1" applyFont="1" applyFill="1" applyBorder="1"/>
    <xf numFmtId="0" fontId="9" fillId="3" borderId="13" xfId="6" applyFont="1" applyFill="1" applyBorder="1" applyAlignment="1">
      <alignment horizontal="left" vertical="center" wrapText="1"/>
    </xf>
    <xf numFmtId="0" fontId="10" fillId="3" borderId="14" xfId="6" applyFont="1" applyFill="1" applyBorder="1" applyAlignment="1">
      <alignment horizontal="left" vertical="center" wrapText="1"/>
    </xf>
    <xf numFmtId="0" fontId="9" fillId="3" borderId="15" xfId="6" applyFont="1" applyFill="1" applyBorder="1" applyAlignment="1">
      <alignment horizontal="left" vertical="center" wrapText="1"/>
    </xf>
    <xf numFmtId="43" fontId="11" fillId="3" borderId="15" xfId="5" applyFont="1" applyFill="1" applyBorder="1" applyAlignment="1" applyProtection="1">
      <alignment horizontal="right"/>
    </xf>
    <xf numFmtId="43" fontId="13" fillId="3" borderId="15" xfId="5" applyFont="1" applyFill="1" applyBorder="1" applyAlignment="1" applyProtection="1">
      <alignment horizontal="right"/>
    </xf>
    <xf numFmtId="43" fontId="14" fillId="0" borderId="0" xfId="1" applyFont="1" applyFill="1" applyBorder="1"/>
    <xf numFmtId="0" fontId="8" fillId="0" borderId="0" xfId="4" applyFont="1" applyFill="1" applyBorder="1"/>
    <xf numFmtId="43" fontId="8" fillId="0" borderId="0" xfId="4" applyNumberFormat="1" applyFont="1" applyFill="1" applyBorder="1"/>
    <xf numFmtId="43" fontId="7" fillId="0" borderId="15" xfId="5" applyFont="1" applyFill="1" applyBorder="1" applyAlignment="1" applyProtection="1">
      <alignment horizontal="right"/>
      <protection locked="0"/>
    </xf>
    <xf numFmtId="43" fontId="11" fillId="0" borderId="15" xfId="5" applyFont="1" applyFill="1" applyBorder="1" applyAlignment="1" applyProtection="1">
      <alignment horizontal="right" vertical="center"/>
      <protection locked="0"/>
    </xf>
    <xf numFmtId="43" fontId="13" fillId="0" borderId="15" xfId="5" applyFont="1" applyFill="1" applyBorder="1" applyAlignment="1" applyProtection="1">
      <alignment horizontal="right"/>
      <protection locked="0"/>
    </xf>
    <xf numFmtId="43" fontId="13" fillId="3" borderId="15" xfId="5" applyFont="1" applyFill="1" applyBorder="1" applyAlignment="1" applyProtection="1">
      <alignment horizontal="right"/>
      <protection locked="0"/>
    </xf>
    <xf numFmtId="43" fontId="6" fillId="3" borderId="15" xfId="5" applyFont="1" applyFill="1" applyBorder="1" applyAlignment="1" applyProtection="1">
      <alignment horizontal="right" vertical="center"/>
      <protection locked="0"/>
    </xf>
    <xf numFmtId="43" fontId="6" fillId="3" borderId="15" xfId="5" applyFont="1" applyFill="1" applyBorder="1" applyAlignment="1" applyProtection="1">
      <alignment horizontal="right" vertical="center"/>
    </xf>
    <xf numFmtId="43" fontId="15" fillId="0" borderId="0" xfId="0" applyNumberFormat="1" applyFont="1" applyFill="1" applyBorder="1" applyAlignment="1">
      <alignment vertical="center"/>
    </xf>
    <xf numFmtId="44" fontId="8" fillId="0" borderId="0" xfId="4" applyNumberFormat="1" applyFont="1" applyFill="1" applyBorder="1"/>
    <xf numFmtId="43" fontId="7" fillId="3" borderId="15" xfId="5" applyFont="1" applyFill="1" applyBorder="1" applyAlignment="1" applyProtection="1">
      <alignment horizontal="right"/>
      <protection locked="0"/>
    </xf>
    <xf numFmtId="0" fontId="6" fillId="3" borderId="7" xfId="4" applyFont="1" applyFill="1" applyBorder="1" applyAlignment="1">
      <alignment horizontal="center" vertical="center"/>
    </xf>
    <xf numFmtId="0" fontId="6" fillId="3" borderId="1" xfId="4" applyFont="1" applyFill="1" applyBorder="1" applyAlignment="1">
      <alignment horizontal="center" vertical="center"/>
    </xf>
    <xf numFmtId="0" fontId="6" fillId="3" borderId="8" xfId="4" applyFont="1" applyFill="1" applyBorder="1" applyAlignment="1">
      <alignment wrapText="1"/>
    </xf>
    <xf numFmtId="164" fontId="6" fillId="3" borderId="8" xfId="7" applyNumberFormat="1" applyFont="1" applyFill="1" applyBorder="1" applyAlignment="1">
      <alignment horizontal="center"/>
    </xf>
    <xf numFmtId="0" fontId="11" fillId="3" borderId="9" xfId="4" applyFont="1" applyFill="1" applyBorder="1" applyAlignment="1">
      <alignment horizontal="centerContinuous"/>
    </xf>
    <xf numFmtId="44" fontId="11" fillId="3" borderId="12" xfId="8" applyFont="1" applyFill="1" applyBorder="1" applyAlignment="1" applyProtection="1">
      <alignment horizontal="right" vertical="center"/>
    </xf>
    <xf numFmtId="9" fontId="8" fillId="0" borderId="0" xfId="3" applyFont="1" applyFill="1" applyBorder="1"/>
    <xf numFmtId="0" fontId="17" fillId="0" borderId="0" xfId="6" applyFont="1"/>
    <xf numFmtId="43" fontId="1" fillId="0" borderId="0" xfId="4" applyNumberFormat="1"/>
    <xf numFmtId="43" fontId="7" fillId="3" borderId="18" xfId="5" applyFont="1" applyFill="1" applyBorder="1" applyAlignment="1">
      <alignment horizontal="right"/>
    </xf>
    <xf numFmtId="0" fontId="6" fillId="3" borderId="13" xfId="4" applyFont="1" applyFill="1" applyBorder="1" applyAlignment="1">
      <alignment horizontal="center" vertical="center"/>
    </xf>
    <xf numFmtId="43" fontId="9" fillId="3" borderId="19" xfId="5" applyFont="1" applyFill="1" applyBorder="1" applyAlignment="1" applyProtection="1">
      <alignment horizontal="right" vertical="center" wrapText="1"/>
      <protection locked="0"/>
    </xf>
    <xf numFmtId="43" fontId="9" fillId="3" borderId="19" xfId="5" applyFont="1" applyFill="1" applyBorder="1" applyAlignment="1">
      <alignment horizontal="right" vertical="center" wrapText="1"/>
    </xf>
    <xf numFmtId="43" fontId="5" fillId="3" borderId="19" xfId="5" applyFont="1" applyFill="1" applyBorder="1" applyAlignment="1">
      <alignment horizontal="right" vertical="center" wrapText="1"/>
    </xf>
    <xf numFmtId="43" fontId="1" fillId="0" borderId="0" xfId="1"/>
    <xf numFmtId="0" fontId="20" fillId="3" borderId="13" xfId="4" applyFont="1" applyFill="1" applyBorder="1" applyAlignment="1">
      <alignment horizontal="left"/>
    </xf>
    <xf numFmtId="43" fontId="10" fillId="3" borderId="19" xfId="5" applyFont="1" applyFill="1" applyBorder="1" applyAlignment="1" applyProtection="1">
      <alignment horizontal="right" vertical="center" wrapText="1"/>
      <protection locked="0"/>
    </xf>
    <xf numFmtId="43" fontId="12" fillId="3" borderId="19" xfId="5" applyFont="1" applyFill="1" applyBorder="1" applyAlignment="1">
      <alignment horizontal="right" vertical="center" wrapText="1"/>
    </xf>
    <xf numFmtId="43" fontId="12" fillId="3" borderId="19" xfId="5" applyFont="1" applyFill="1" applyBorder="1" applyAlignment="1" applyProtection="1">
      <alignment horizontal="right" vertical="center" wrapText="1"/>
      <protection locked="0"/>
    </xf>
    <xf numFmtId="0" fontId="13" fillId="3" borderId="13" xfId="4" applyFont="1" applyFill="1" applyBorder="1" applyAlignment="1">
      <alignment horizontal="center" vertical="center"/>
    </xf>
    <xf numFmtId="43" fontId="22" fillId="3" borderId="19" xfId="5" applyFont="1" applyFill="1" applyBorder="1" applyAlignment="1" applyProtection="1">
      <alignment horizontal="right" vertical="center" wrapText="1"/>
      <protection locked="0"/>
    </xf>
    <xf numFmtId="43" fontId="10" fillId="3" borderId="19" xfId="5" applyFont="1" applyFill="1" applyBorder="1" applyAlignment="1">
      <alignment horizontal="right" vertical="center" wrapText="1"/>
    </xf>
    <xf numFmtId="0" fontId="20" fillId="3" borderId="13" xfId="4" applyFont="1" applyFill="1" applyBorder="1" applyAlignment="1">
      <alignment vertical="center"/>
    </xf>
    <xf numFmtId="43" fontId="13" fillId="3" borderId="19" xfId="5" applyFont="1" applyFill="1" applyBorder="1" applyAlignment="1">
      <alignment horizontal="right" vertical="center"/>
    </xf>
    <xf numFmtId="43" fontId="7" fillId="3" borderId="19" xfId="5" applyFont="1" applyFill="1" applyBorder="1" applyAlignment="1">
      <alignment horizontal="right"/>
    </xf>
    <xf numFmtId="0" fontId="23" fillId="3" borderId="3" xfId="6" applyFont="1" applyFill="1" applyBorder="1" applyAlignment="1">
      <alignment vertical="top" wrapText="1"/>
    </xf>
    <xf numFmtId="44" fontId="24" fillId="0" borderId="0" xfId="4" applyNumberFormat="1" applyFont="1"/>
    <xf numFmtId="0" fontId="24" fillId="0" borderId="0" xfId="4" applyFont="1"/>
    <xf numFmtId="0" fontId="17" fillId="0" borderId="0" xfId="4" applyFont="1"/>
    <xf numFmtId="0" fontId="17" fillId="0" borderId="0" xfId="4" applyFont="1" applyAlignment="1">
      <alignment horizontal="left" wrapText="1"/>
    </xf>
    <xf numFmtId="0" fontId="25" fillId="0" borderId="0" xfId="4" applyFont="1" applyAlignment="1">
      <alignment horizontal="center"/>
    </xf>
    <xf numFmtId="0" fontId="12" fillId="3" borderId="14" xfId="6" applyFont="1" applyFill="1" applyBorder="1" applyAlignment="1">
      <alignment horizontal="left" vertical="center" wrapText="1"/>
    </xf>
    <xf numFmtId="0" fontId="12" fillId="3" borderId="15" xfId="6" applyFont="1" applyFill="1" applyBorder="1" applyAlignment="1">
      <alignment horizontal="left" vertical="center" wrapText="1"/>
    </xf>
    <xf numFmtId="0" fontId="11" fillId="3" borderId="10" xfId="4" applyFont="1" applyFill="1" applyBorder="1" applyAlignment="1">
      <alignment horizontal="left" vertical="center" wrapText="1"/>
    </xf>
    <xf numFmtId="0" fontId="11" fillId="3" borderId="11" xfId="4" applyFont="1" applyFill="1" applyBorder="1" applyAlignment="1">
      <alignment horizontal="left" vertical="center" wrapText="1"/>
    </xf>
    <xf numFmtId="165" fontId="11" fillId="3" borderId="16" xfId="8" applyNumberFormat="1" applyFont="1" applyFill="1" applyBorder="1" applyAlignment="1" applyProtection="1">
      <alignment horizontal="center" vertical="center"/>
    </xf>
    <xf numFmtId="165" fontId="11" fillId="3" borderId="17" xfId="8" applyNumberFormat="1" applyFont="1" applyFill="1" applyBorder="1" applyAlignment="1" applyProtection="1">
      <alignment horizontal="center" vertical="center"/>
    </xf>
    <xf numFmtId="0" fontId="4" fillId="0" borderId="9" xfId="6" applyFont="1" applyBorder="1" applyAlignment="1">
      <alignment horizontal="center" vertical="top" wrapText="1"/>
    </xf>
    <xf numFmtId="0" fontId="4" fillId="0" borderId="11" xfId="6" applyFont="1" applyBorder="1" applyAlignment="1">
      <alignment horizontal="center" vertical="top" wrapText="1"/>
    </xf>
    <xf numFmtId="0" fontId="10" fillId="3" borderId="14" xfId="6" applyFont="1" applyFill="1" applyBorder="1" applyAlignment="1">
      <alignment horizontal="left" vertical="center" wrapText="1"/>
    </xf>
    <xf numFmtId="0" fontId="10" fillId="3" borderId="15" xfId="6" applyFont="1" applyFill="1" applyBorder="1" applyAlignment="1">
      <alignment horizontal="left" vertical="center" wrapText="1"/>
    </xf>
    <xf numFmtId="0" fontId="7" fillId="3" borderId="13" xfId="4" applyFont="1" applyFill="1" applyBorder="1" applyAlignment="1">
      <alignment horizontal="left"/>
    </xf>
    <xf numFmtId="0" fontId="7" fillId="3" borderId="14" xfId="4" applyFont="1" applyFill="1" applyBorder="1" applyAlignment="1">
      <alignment horizontal="left"/>
    </xf>
    <xf numFmtId="0" fontId="7" fillId="3" borderId="15" xfId="4" applyFont="1" applyFill="1" applyBorder="1" applyAlignment="1">
      <alignment horizontal="left"/>
    </xf>
    <xf numFmtId="0" fontId="22" fillId="3" borderId="14" xfId="6" applyFont="1" applyFill="1" applyBorder="1" applyAlignment="1">
      <alignment horizontal="left" vertical="center" wrapText="1"/>
    </xf>
    <xf numFmtId="0" fontId="22" fillId="3" borderId="15" xfId="6" applyFont="1" applyFill="1" applyBorder="1" applyAlignment="1">
      <alignment horizontal="left" vertical="center" wrapText="1"/>
    </xf>
    <xf numFmtId="0" fontId="9" fillId="3" borderId="14" xfId="6" applyFont="1" applyFill="1" applyBorder="1" applyAlignment="1">
      <alignment horizontal="left" vertical="center" wrapText="1"/>
    </xf>
    <xf numFmtId="0" fontId="9" fillId="3" borderId="15" xfId="6" applyFont="1" applyFill="1" applyBorder="1" applyAlignment="1">
      <alignment horizontal="left" vertical="center" wrapText="1"/>
    </xf>
    <xf numFmtId="0" fontId="7" fillId="3" borderId="13" xfId="4" applyFont="1" applyFill="1" applyBorder="1" applyAlignment="1">
      <alignment horizontal="left" vertical="center" wrapText="1"/>
    </xf>
    <xf numFmtId="0" fontId="7" fillId="3" borderId="14" xfId="4" applyFont="1" applyFill="1" applyBorder="1" applyAlignment="1">
      <alignment horizontal="left" vertical="center" wrapText="1"/>
    </xf>
    <xf numFmtId="0" fontId="7" fillId="3" borderId="15" xfId="4" applyFont="1" applyFill="1" applyBorder="1" applyAlignment="1">
      <alignment horizontal="left" vertical="center" wrapText="1"/>
    </xf>
    <xf numFmtId="0" fontId="7" fillId="3" borderId="20" xfId="4" applyFont="1" applyFill="1" applyBorder="1" applyAlignment="1">
      <alignment horizontal="left" wrapText="1"/>
    </xf>
    <xf numFmtId="0" fontId="7" fillId="3" borderId="21" xfId="4" applyFont="1" applyFill="1" applyBorder="1" applyAlignment="1">
      <alignment horizontal="left" wrapText="1"/>
    </xf>
    <xf numFmtId="0" fontId="7" fillId="3" borderId="22" xfId="4" applyFont="1" applyFill="1" applyBorder="1" applyAlignment="1">
      <alignment horizontal="left" wrapText="1"/>
    </xf>
    <xf numFmtId="165" fontId="11" fillId="3" borderId="16" xfId="2" applyNumberFormat="1" applyFont="1" applyFill="1" applyBorder="1" applyAlignment="1" applyProtection="1">
      <alignment horizontal="center" vertical="center"/>
    </xf>
    <xf numFmtId="165" fontId="11" fillId="3" borderId="17" xfId="2" applyNumberFormat="1" applyFont="1" applyFill="1" applyBorder="1" applyAlignment="1" applyProtection="1">
      <alignment horizontal="center" vertical="center"/>
    </xf>
    <xf numFmtId="37" fontId="4" fillId="2" borderId="16" xfId="5" applyNumberFormat="1" applyFont="1" applyFill="1" applyBorder="1" applyAlignment="1" applyProtection="1">
      <alignment horizontal="center" vertical="center" wrapText="1"/>
    </xf>
    <xf numFmtId="37" fontId="4" fillId="2" borderId="17" xfId="5" applyNumberFormat="1" applyFont="1" applyFill="1" applyBorder="1" applyAlignment="1" applyProtection="1">
      <alignment horizontal="center" vertical="center" wrapText="1"/>
    </xf>
    <xf numFmtId="37" fontId="4" fillId="2" borderId="9" xfId="5" applyNumberFormat="1" applyFont="1" applyFill="1" applyBorder="1" applyAlignment="1" applyProtection="1">
      <alignment horizontal="center"/>
    </xf>
    <xf numFmtId="37" fontId="4" fillId="2" borderId="10" xfId="5" applyNumberFormat="1" applyFont="1" applyFill="1" applyBorder="1" applyAlignment="1" applyProtection="1">
      <alignment horizontal="center"/>
    </xf>
    <xf numFmtId="37" fontId="4" fillId="2" borderId="11" xfId="5" applyNumberFormat="1" applyFont="1" applyFill="1" applyBorder="1" applyAlignment="1" applyProtection="1">
      <alignment horizontal="center"/>
    </xf>
    <xf numFmtId="37" fontId="4" fillId="2" borderId="2" xfId="5" applyNumberFormat="1" applyFont="1" applyFill="1" applyBorder="1" applyAlignment="1" applyProtection="1">
      <alignment horizontal="center" vertical="center" wrapText="1"/>
    </xf>
    <xf numFmtId="37" fontId="4" fillId="2" borderId="3" xfId="5" applyNumberFormat="1" applyFont="1" applyFill="1" applyBorder="1" applyAlignment="1" applyProtection="1">
      <alignment horizontal="center" vertical="center" wrapText="1"/>
    </xf>
    <xf numFmtId="37" fontId="4" fillId="2" borderId="4" xfId="5" applyNumberFormat="1" applyFont="1" applyFill="1" applyBorder="1" applyAlignment="1" applyProtection="1">
      <alignment horizontal="center" vertical="center" wrapText="1"/>
    </xf>
    <xf numFmtId="37" fontId="4" fillId="2" borderId="5" xfId="5" applyNumberFormat="1" applyFont="1" applyFill="1" applyBorder="1" applyAlignment="1" applyProtection="1">
      <alignment horizontal="center" vertical="center" wrapText="1"/>
    </xf>
    <xf numFmtId="37" fontId="4" fillId="2" borderId="0" xfId="5" applyNumberFormat="1" applyFont="1" applyFill="1" applyBorder="1" applyAlignment="1" applyProtection="1">
      <alignment horizontal="center" vertical="center" wrapText="1"/>
    </xf>
    <xf numFmtId="37" fontId="4" fillId="2" borderId="6" xfId="5" applyNumberFormat="1" applyFont="1" applyFill="1" applyBorder="1" applyAlignment="1" applyProtection="1">
      <alignment horizontal="center" vertical="center" wrapText="1"/>
    </xf>
    <xf numFmtId="37" fontId="4" fillId="2" borderId="7" xfId="5" applyNumberFormat="1" applyFont="1" applyFill="1" applyBorder="1" applyAlignment="1" applyProtection="1">
      <alignment horizontal="center" vertical="center" wrapText="1"/>
    </xf>
    <xf numFmtId="37" fontId="4" fillId="2" borderId="1" xfId="5" applyNumberFormat="1" applyFont="1" applyFill="1" applyBorder="1" applyAlignment="1" applyProtection="1">
      <alignment horizontal="center" vertical="center" wrapText="1"/>
    </xf>
    <xf numFmtId="37" fontId="4" fillId="2" borderId="8" xfId="5" applyNumberFormat="1" applyFont="1" applyFill="1" applyBorder="1" applyAlignment="1" applyProtection="1">
      <alignment horizontal="center" vertical="center" wrapText="1"/>
    </xf>
    <xf numFmtId="0" fontId="5" fillId="3" borderId="13" xfId="6" applyFont="1" applyFill="1" applyBorder="1" applyAlignment="1">
      <alignment horizontal="left" vertical="center" wrapText="1"/>
    </xf>
    <xf numFmtId="0" fontId="5" fillId="3" borderId="14" xfId="6" applyFont="1" applyFill="1" applyBorder="1" applyAlignment="1">
      <alignment horizontal="left" vertical="center" wrapText="1"/>
    </xf>
    <xf numFmtId="0" fontId="5" fillId="3" borderId="15" xfId="6" applyFont="1" applyFill="1" applyBorder="1" applyAlignment="1">
      <alignment horizontal="left" vertical="center" wrapText="1"/>
    </xf>
    <xf numFmtId="0" fontId="5" fillId="3" borderId="5" xfId="6" applyFont="1" applyFill="1" applyBorder="1" applyAlignment="1">
      <alignment horizontal="left" vertical="center" wrapText="1"/>
    </xf>
    <xf numFmtId="0" fontId="5" fillId="3" borderId="0" xfId="6" applyFont="1" applyFill="1" applyBorder="1" applyAlignment="1">
      <alignment horizontal="left" vertical="center" wrapText="1"/>
    </xf>
    <xf numFmtId="0" fontId="5" fillId="3" borderId="6" xfId="6" applyFont="1" applyFill="1" applyBorder="1" applyAlignment="1">
      <alignment horizontal="left" vertical="center" wrapText="1"/>
    </xf>
    <xf numFmtId="0" fontId="2" fillId="0" borderId="1" xfId="4" applyFont="1" applyBorder="1" applyAlignment="1">
      <alignment horizontal="right" vertical="center"/>
    </xf>
    <xf numFmtId="37" fontId="3" fillId="2" borderId="2" xfId="5" applyNumberFormat="1" applyFont="1" applyFill="1" applyBorder="1" applyAlignment="1" applyProtection="1">
      <alignment horizontal="center"/>
    </xf>
    <xf numFmtId="37" fontId="3" fillId="2" borderId="3" xfId="5" applyNumberFormat="1" applyFont="1" applyFill="1" applyBorder="1" applyAlignment="1" applyProtection="1">
      <alignment horizontal="center"/>
    </xf>
    <xf numFmtId="37" fontId="3" fillId="2" borderId="4" xfId="5" applyNumberFormat="1" applyFont="1" applyFill="1" applyBorder="1" applyAlignment="1" applyProtection="1">
      <alignment horizontal="center"/>
    </xf>
    <xf numFmtId="37" fontId="3" fillId="2" borderId="5" xfId="5" applyNumberFormat="1" applyFont="1" applyFill="1" applyBorder="1" applyAlignment="1" applyProtection="1">
      <alignment horizontal="center"/>
    </xf>
    <xf numFmtId="37" fontId="3" fillId="2" borderId="0" xfId="5" applyNumberFormat="1" applyFont="1" applyFill="1" applyBorder="1" applyAlignment="1" applyProtection="1">
      <alignment horizontal="center"/>
    </xf>
    <xf numFmtId="37" fontId="3" fillId="2" borderId="6" xfId="5" applyNumberFormat="1" applyFont="1" applyFill="1" applyBorder="1" applyAlignment="1" applyProtection="1">
      <alignment horizontal="center"/>
    </xf>
    <xf numFmtId="37" fontId="3" fillId="2" borderId="7" xfId="5" applyNumberFormat="1" applyFont="1" applyFill="1" applyBorder="1" applyAlignment="1" applyProtection="1">
      <alignment horizontal="center"/>
    </xf>
    <xf numFmtId="37" fontId="3" fillId="2" borderId="1" xfId="5" applyNumberFormat="1" applyFont="1" applyFill="1" applyBorder="1" applyAlignment="1" applyProtection="1">
      <alignment horizontal="center"/>
    </xf>
    <xf numFmtId="37" fontId="3" fillId="2" borderId="8" xfId="5" applyNumberFormat="1" applyFont="1" applyFill="1" applyBorder="1" applyAlignment="1" applyProtection="1">
      <alignment horizontal="center"/>
    </xf>
    <xf numFmtId="37" fontId="4" fillId="2" borderId="3" xfId="5" applyNumberFormat="1" applyFont="1" applyFill="1" applyBorder="1" applyAlignment="1" applyProtection="1">
      <alignment horizontal="center" vertical="center"/>
    </xf>
    <xf numFmtId="37" fontId="4" fillId="2" borderId="4" xfId="5" applyNumberFormat="1" applyFont="1" applyFill="1" applyBorder="1" applyAlignment="1" applyProtection="1">
      <alignment horizontal="center" vertical="center"/>
    </xf>
    <xf numFmtId="37" fontId="4" fillId="2" borderId="5" xfId="5" applyNumberFormat="1" applyFont="1" applyFill="1" applyBorder="1" applyAlignment="1" applyProtection="1">
      <alignment horizontal="center" vertical="center"/>
    </xf>
    <xf numFmtId="37" fontId="4" fillId="2" borderId="0" xfId="5" applyNumberFormat="1" applyFont="1" applyFill="1" applyBorder="1" applyAlignment="1" applyProtection="1">
      <alignment horizontal="center" vertical="center"/>
    </xf>
    <xf numFmtId="37" fontId="4" fillId="2" borderId="6" xfId="5" applyNumberFormat="1" applyFont="1" applyFill="1" applyBorder="1" applyAlignment="1" applyProtection="1">
      <alignment horizontal="center" vertical="center"/>
    </xf>
    <xf numFmtId="37" fontId="4" fillId="2" borderId="7" xfId="5" applyNumberFormat="1" applyFont="1" applyFill="1" applyBorder="1" applyAlignment="1" applyProtection="1">
      <alignment horizontal="center" vertical="center"/>
    </xf>
    <xf numFmtId="37" fontId="4" fillId="2" borderId="1" xfId="5" applyNumberFormat="1" applyFont="1" applyFill="1" applyBorder="1" applyAlignment="1" applyProtection="1">
      <alignment horizontal="center" vertical="center"/>
    </xf>
    <xf numFmtId="37" fontId="4" fillId="2" borderId="8" xfId="5" applyNumberFormat="1" applyFont="1" applyFill="1" applyBorder="1" applyAlignment="1" applyProtection="1">
      <alignment horizontal="center" vertical="center"/>
    </xf>
    <xf numFmtId="37" fontId="4" fillId="2" borderId="12" xfId="5" applyNumberFormat="1" applyFont="1" applyFill="1" applyBorder="1" applyAlignment="1" applyProtection="1">
      <alignment horizontal="center" vertical="center" wrapText="1"/>
    </xf>
  </cellXfs>
  <cellStyles count="9">
    <cellStyle name="Millares" xfId="1" builtinId="3"/>
    <cellStyle name="Millares 2 3" xfId="7"/>
    <cellStyle name="Millares 5 2" xfId="5"/>
    <cellStyle name="Moneda" xfId="2" builtinId="4"/>
    <cellStyle name="Moneda 3" xfId="8"/>
    <cellStyle name="Normal" xfId="0" builtinId="0"/>
    <cellStyle name="Normal 10 2" xfId="6"/>
    <cellStyle name="Normal 9 3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876300</xdr:colOff>
      <xdr:row>210</xdr:row>
      <xdr:rowOff>0</xdr:rowOff>
    </xdr:from>
    <xdr:to>
      <xdr:col>8</xdr:col>
      <xdr:colOff>38100</xdr:colOff>
      <xdr:row>216</xdr:row>
      <xdr:rowOff>47624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4714875" y="43510200"/>
          <a:ext cx="2200275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José Ramón Aysa Neme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981075</xdr:colOff>
      <xdr:row>210</xdr:row>
      <xdr:rowOff>0</xdr:rowOff>
    </xdr:from>
    <xdr:to>
      <xdr:col>9</xdr:col>
      <xdr:colOff>923925</xdr:colOff>
      <xdr:row>216</xdr:row>
      <xdr:rowOff>47624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6829425" y="43510200"/>
          <a:ext cx="20193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Adalì Cruz Lòpez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161925</xdr:colOff>
      <xdr:row>210</xdr:row>
      <xdr:rowOff>0</xdr:rowOff>
    </xdr:from>
    <xdr:to>
      <xdr:col>3</xdr:col>
      <xdr:colOff>1066800</xdr:colOff>
      <xdr:row>216</xdr:row>
      <xdr:rowOff>47624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71450" y="43510200"/>
          <a:ext cx="19431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Norma Guatemala Mayo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1571625</xdr:colOff>
      <xdr:row>209</xdr:row>
      <xdr:rowOff>19050</xdr:rowOff>
    </xdr:from>
    <xdr:to>
      <xdr:col>5</xdr:col>
      <xdr:colOff>687795</xdr:colOff>
      <xdr:row>215</xdr:row>
      <xdr:rowOff>66675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2619375" y="43338750"/>
          <a:ext cx="190699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Juan Magdaleno Valderrama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Enc. de la Dirección de Finanzas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N214"/>
  <sheetViews>
    <sheetView showGridLines="0" tabSelected="1" workbookViewId="0">
      <selection activeCell="L11" sqref="L11"/>
    </sheetView>
  </sheetViews>
  <sheetFormatPr baseColWidth="10" defaultRowHeight="15" x14ac:dyDescent="0.25"/>
  <cols>
    <col min="1" max="1" width="0.140625" style="1" customWidth="1"/>
    <col min="2" max="2" width="4.140625" style="1" customWidth="1"/>
    <col min="3" max="3" width="11.42578125" style="1"/>
    <col min="4" max="4" width="26.28515625" style="1" customWidth="1"/>
    <col min="5" max="5" width="15.5703125" style="1" customWidth="1"/>
    <col min="6" max="6" width="14.7109375" style="1" customWidth="1"/>
    <col min="7" max="8" width="15.42578125" style="1" customWidth="1"/>
    <col min="9" max="9" width="15.7109375" style="1" customWidth="1"/>
    <col min="10" max="10" width="15.42578125" style="1" customWidth="1"/>
    <col min="11" max="11" width="11.42578125" style="1"/>
    <col min="12" max="12" width="17" style="1" bestFit="1" customWidth="1"/>
    <col min="13" max="14" width="16.28515625" style="1" bestFit="1" customWidth="1"/>
    <col min="15" max="256" width="11.42578125" style="1"/>
    <col min="257" max="257" width="0.140625" style="1" customWidth="1"/>
    <col min="258" max="258" width="4.140625" style="1" customWidth="1"/>
    <col min="259" max="259" width="11.42578125" style="1"/>
    <col min="260" max="260" width="26.28515625" style="1" customWidth="1"/>
    <col min="261" max="261" width="15.5703125" style="1" customWidth="1"/>
    <col min="262" max="262" width="15.7109375" style="1" customWidth="1"/>
    <col min="263" max="263" width="15.42578125" style="1" customWidth="1"/>
    <col min="264" max="264" width="15.28515625" style="1" customWidth="1"/>
    <col min="265" max="265" width="15.7109375" style="1" customWidth="1"/>
    <col min="266" max="266" width="15.5703125" style="1" customWidth="1"/>
    <col min="267" max="267" width="11.42578125" style="1"/>
    <col min="268" max="268" width="16.85546875" style="1" bestFit="1" customWidth="1"/>
    <col min="269" max="269" width="11.42578125" style="1"/>
    <col min="270" max="270" width="16.28515625" style="1" bestFit="1" customWidth="1"/>
    <col min="271" max="512" width="11.42578125" style="1"/>
    <col min="513" max="513" width="0.140625" style="1" customWidth="1"/>
    <col min="514" max="514" width="4.140625" style="1" customWidth="1"/>
    <col min="515" max="515" width="11.42578125" style="1"/>
    <col min="516" max="516" width="26.28515625" style="1" customWidth="1"/>
    <col min="517" max="517" width="15.5703125" style="1" customWidth="1"/>
    <col min="518" max="518" width="15.7109375" style="1" customWidth="1"/>
    <col min="519" max="519" width="15.42578125" style="1" customWidth="1"/>
    <col min="520" max="520" width="15.28515625" style="1" customWidth="1"/>
    <col min="521" max="521" width="15.7109375" style="1" customWidth="1"/>
    <col min="522" max="522" width="15.5703125" style="1" customWidth="1"/>
    <col min="523" max="523" width="11.42578125" style="1"/>
    <col min="524" max="524" width="16.85546875" style="1" bestFit="1" customWidth="1"/>
    <col min="525" max="525" width="11.42578125" style="1"/>
    <col min="526" max="526" width="16.28515625" style="1" bestFit="1" customWidth="1"/>
    <col min="527" max="768" width="11.42578125" style="1"/>
    <col min="769" max="769" width="0.140625" style="1" customWidth="1"/>
    <col min="770" max="770" width="4.140625" style="1" customWidth="1"/>
    <col min="771" max="771" width="11.42578125" style="1"/>
    <col min="772" max="772" width="26.28515625" style="1" customWidth="1"/>
    <col min="773" max="773" width="15.5703125" style="1" customWidth="1"/>
    <col min="774" max="774" width="15.7109375" style="1" customWidth="1"/>
    <col min="775" max="775" width="15.42578125" style="1" customWidth="1"/>
    <col min="776" max="776" width="15.28515625" style="1" customWidth="1"/>
    <col min="777" max="777" width="15.7109375" style="1" customWidth="1"/>
    <col min="778" max="778" width="15.5703125" style="1" customWidth="1"/>
    <col min="779" max="779" width="11.42578125" style="1"/>
    <col min="780" max="780" width="16.85546875" style="1" bestFit="1" customWidth="1"/>
    <col min="781" max="781" width="11.42578125" style="1"/>
    <col min="782" max="782" width="16.28515625" style="1" bestFit="1" customWidth="1"/>
    <col min="783" max="1024" width="11.42578125" style="1"/>
    <col min="1025" max="1025" width="0.140625" style="1" customWidth="1"/>
    <col min="1026" max="1026" width="4.140625" style="1" customWidth="1"/>
    <col min="1027" max="1027" width="11.42578125" style="1"/>
    <col min="1028" max="1028" width="26.28515625" style="1" customWidth="1"/>
    <col min="1029" max="1029" width="15.5703125" style="1" customWidth="1"/>
    <col min="1030" max="1030" width="15.7109375" style="1" customWidth="1"/>
    <col min="1031" max="1031" width="15.42578125" style="1" customWidth="1"/>
    <col min="1032" max="1032" width="15.28515625" style="1" customWidth="1"/>
    <col min="1033" max="1033" width="15.7109375" style="1" customWidth="1"/>
    <col min="1034" max="1034" width="15.5703125" style="1" customWidth="1"/>
    <col min="1035" max="1035" width="11.42578125" style="1"/>
    <col min="1036" max="1036" width="16.85546875" style="1" bestFit="1" customWidth="1"/>
    <col min="1037" max="1037" width="11.42578125" style="1"/>
    <col min="1038" max="1038" width="16.28515625" style="1" bestFit="1" customWidth="1"/>
    <col min="1039" max="1280" width="11.42578125" style="1"/>
    <col min="1281" max="1281" width="0.140625" style="1" customWidth="1"/>
    <col min="1282" max="1282" width="4.140625" style="1" customWidth="1"/>
    <col min="1283" max="1283" width="11.42578125" style="1"/>
    <col min="1284" max="1284" width="26.28515625" style="1" customWidth="1"/>
    <col min="1285" max="1285" width="15.5703125" style="1" customWidth="1"/>
    <col min="1286" max="1286" width="15.7109375" style="1" customWidth="1"/>
    <col min="1287" max="1287" width="15.42578125" style="1" customWidth="1"/>
    <col min="1288" max="1288" width="15.28515625" style="1" customWidth="1"/>
    <col min="1289" max="1289" width="15.7109375" style="1" customWidth="1"/>
    <col min="1290" max="1290" width="15.5703125" style="1" customWidth="1"/>
    <col min="1291" max="1291" width="11.42578125" style="1"/>
    <col min="1292" max="1292" width="16.85546875" style="1" bestFit="1" customWidth="1"/>
    <col min="1293" max="1293" width="11.42578125" style="1"/>
    <col min="1294" max="1294" width="16.28515625" style="1" bestFit="1" customWidth="1"/>
    <col min="1295" max="1536" width="11.42578125" style="1"/>
    <col min="1537" max="1537" width="0.140625" style="1" customWidth="1"/>
    <col min="1538" max="1538" width="4.140625" style="1" customWidth="1"/>
    <col min="1539" max="1539" width="11.42578125" style="1"/>
    <col min="1540" max="1540" width="26.28515625" style="1" customWidth="1"/>
    <col min="1541" max="1541" width="15.5703125" style="1" customWidth="1"/>
    <col min="1542" max="1542" width="15.7109375" style="1" customWidth="1"/>
    <col min="1543" max="1543" width="15.42578125" style="1" customWidth="1"/>
    <col min="1544" max="1544" width="15.28515625" style="1" customWidth="1"/>
    <col min="1545" max="1545" width="15.7109375" style="1" customWidth="1"/>
    <col min="1546" max="1546" width="15.5703125" style="1" customWidth="1"/>
    <col min="1547" max="1547" width="11.42578125" style="1"/>
    <col min="1548" max="1548" width="16.85546875" style="1" bestFit="1" customWidth="1"/>
    <col min="1549" max="1549" width="11.42578125" style="1"/>
    <col min="1550" max="1550" width="16.28515625" style="1" bestFit="1" customWidth="1"/>
    <col min="1551" max="1792" width="11.42578125" style="1"/>
    <col min="1793" max="1793" width="0.140625" style="1" customWidth="1"/>
    <col min="1794" max="1794" width="4.140625" style="1" customWidth="1"/>
    <col min="1795" max="1795" width="11.42578125" style="1"/>
    <col min="1796" max="1796" width="26.28515625" style="1" customWidth="1"/>
    <col min="1797" max="1797" width="15.5703125" style="1" customWidth="1"/>
    <col min="1798" max="1798" width="15.7109375" style="1" customWidth="1"/>
    <col min="1799" max="1799" width="15.42578125" style="1" customWidth="1"/>
    <col min="1800" max="1800" width="15.28515625" style="1" customWidth="1"/>
    <col min="1801" max="1801" width="15.7109375" style="1" customWidth="1"/>
    <col min="1802" max="1802" width="15.5703125" style="1" customWidth="1"/>
    <col min="1803" max="1803" width="11.42578125" style="1"/>
    <col min="1804" max="1804" width="16.85546875" style="1" bestFit="1" customWidth="1"/>
    <col min="1805" max="1805" width="11.42578125" style="1"/>
    <col min="1806" max="1806" width="16.28515625" style="1" bestFit="1" customWidth="1"/>
    <col min="1807" max="2048" width="11.42578125" style="1"/>
    <col min="2049" max="2049" width="0.140625" style="1" customWidth="1"/>
    <col min="2050" max="2050" width="4.140625" style="1" customWidth="1"/>
    <col min="2051" max="2051" width="11.42578125" style="1"/>
    <col min="2052" max="2052" width="26.28515625" style="1" customWidth="1"/>
    <col min="2053" max="2053" width="15.5703125" style="1" customWidth="1"/>
    <col min="2054" max="2054" width="15.7109375" style="1" customWidth="1"/>
    <col min="2055" max="2055" width="15.42578125" style="1" customWidth="1"/>
    <col min="2056" max="2056" width="15.28515625" style="1" customWidth="1"/>
    <col min="2057" max="2057" width="15.7109375" style="1" customWidth="1"/>
    <col min="2058" max="2058" width="15.5703125" style="1" customWidth="1"/>
    <col min="2059" max="2059" width="11.42578125" style="1"/>
    <col min="2060" max="2060" width="16.85546875" style="1" bestFit="1" customWidth="1"/>
    <col min="2061" max="2061" width="11.42578125" style="1"/>
    <col min="2062" max="2062" width="16.28515625" style="1" bestFit="1" customWidth="1"/>
    <col min="2063" max="2304" width="11.42578125" style="1"/>
    <col min="2305" max="2305" width="0.140625" style="1" customWidth="1"/>
    <col min="2306" max="2306" width="4.140625" style="1" customWidth="1"/>
    <col min="2307" max="2307" width="11.42578125" style="1"/>
    <col min="2308" max="2308" width="26.28515625" style="1" customWidth="1"/>
    <col min="2309" max="2309" width="15.5703125" style="1" customWidth="1"/>
    <col min="2310" max="2310" width="15.7109375" style="1" customWidth="1"/>
    <col min="2311" max="2311" width="15.42578125" style="1" customWidth="1"/>
    <col min="2312" max="2312" width="15.28515625" style="1" customWidth="1"/>
    <col min="2313" max="2313" width="15.7109375" style="1" customWidth="1"/>
    <col min="2314" max="2314" width="15.5703125" style="1" customWidth="1"/>
    <col min="2315" max="2315" width="11.42578125" style="1"/>
    <col min="2316" max="2316" width="16.85546875" style="1" bestFit="1" customWidth="1"/>
    <col min="2317" max="2317" width="11.42578125" style="1"/>
    <col min="2318" max="2318" width="16.28515625" style="1" bestFit="1" customWidth="1"/>
    <col min="2319" max="2560" width="11.42578125" style="1"/>
    <col min="2561" max="2561" width="0.140625" style="1" customWidth="1"/>
    <col min="2562" max="2562" width="4.140625" style="1" customWidth="1"/>
    <col min="2563" max="2563" width="11.42578125" style="1"/>
    <col min="2564" max="2564" width="26.28515625" style="1" customWidth="1"/>
    <col min="2565" max="2565" width="15.5703125" style="1" customWidth="1"/>
    <col min="2566" max="2566" width="15.7109375" style="1" customWidth="1"/>
    <col min="2567" max="2567" width="15.42578125" style="1" customWidth="1"/>
    <col min="2568" max="2568" width="15.28515625" style="1" customWidth="1"/>
    <col min="2569" max="2569" width="15.7109375" style="1" customWidth="1"/>
    <col min="2570" max="2570" width="15.5703125" style="1" customWidth="1"/>
    <col min="2571" max="2571" width="11.42578125" style="1"/>
    <col min="2572" max="2572" width="16.85546875" style="1" bestFit="1" customWidth="1"/>
    <col min="2573" max="2573" width="11.42578125" style="1"/>
    <col min="2574" max="2574" width="16.28515625" style="1" bestFit="1" customWidth="1"/>
    <col min="2575" max="2816" width="11.42578125" style="1"/>
    <col min="2817" max="2817" width="0.140625" style="1" customWidth="1"/>
    <col min="2818" max="2818" width="4.140625" style="1" customWidth="1"/>
    <col min="2819" max="2819" width="11.42578125" style="1"/>
    <col min="2820" max="2820" width="26.28515625" style="1" customWidth="1"/>
    <col min="2821" max="2821" width="15.5703125" style="1" customWidth="1"/>
    <col min="2822" max="2822" width="15.7109375" style="1" customWidth="1"/>
    <col min="2823" max="2823" width="15.42578125" style="1" customWidth="1"/>
    <col min="2824" max="2824" width="15.28515625" style="1" customWidth="1"/>
    <col min="2825" max="2825" width="15.7109375" style="1" customWidth="1"/>
    <col min="2826" max="2826" width="15.5703125" style="1" customWidth="1"/>
    <col min="2827" max="2827" width="11.42578125" style="1"/>
    <col min="2828" max="2828" width="16.85546875" style="1" bestFit="1" customWidth="1"/>
    <col min="2829" max="2829" width="11.42578125" style="1"/>
    <col min="2830" max="2830" width="16.28515625" style="1" bestFit="1" customWidth="1"/>
    <col min="2831" max="3072" width="11.42578125" style="1"/>
    <col min="3073" max="3073" width="0.140625" style="1" customWidth="1"/>
    <col min="3074" max="3074" width="4.140625" style="1" customWidth="1"/>
    <col min="3075" max="3075" width="11.42578125" style="1"/>
    <col min="3076" max="3076" width="26.28515625" style="1" customWidth="1"/>
    <col min="3077" max="3077" width="15.5703125" style="1" customWidth="1"/>
    <col min="3078" max="3078" width="15.7109375" style="1" customWidth="1"/>
    <col min="3079" max="3079" width="15.42578125" style="1" customWidth="1"/>
    <col min="3080" max="3080" width="15.28515625" style="1" customWidth="1"/>
    <col min="3081" max="3081" width="15.7109375" style="1" customWidth="1"/>
    <col min="3082" max="3082" width="15.5703125" style="1" customWidth="1"/>
    <col min="3083" max="3083" width="11.42578125" style="1"/>
    <col min="3084" max="3084" width="16.85546875" style="1" bestFit="1" customWidth="1"/>
    <col min="3085" max="3085" width="11.42578125" style="1"/>
    <col min="3086" max="3086" width="16.28515625" style="1" bestFit="1" customWidth="1"/>
    <col min="3087" max="3328" width="11.42578125" style="1"/>
    <col min="3329" max="3329" width="0.140625" style="1" customWidth="1"/>
    <col min="3330" max="3330" width="4.140625" style="1" customWidth="1"/>
    <col min="3331" max="3331" width="11.42578125" style="1"/>
    <col min="3332" max="3332" width="26.28515625" style="1" customWidth="1"/>
    <col min="3333" max="3333" width="15.5703125" style="1" customWidth="1"/>
    <col min="3334" max="3334" width="15.7109375" style="1" customWidth="1"/>
    <col min="3335" max="3335" width="15.42578125" style="1" customWidth="1"/>
    <col min="3336" max="3336" width="15.28515625" style="1" customWidth="1"/>
    <col min="3337" max="3337" width="15.7109375" style="1" customWidth="1"/>
    <col min="3338" max="3338" width="15.5703125" style="1" customWidth="1"/>
    <col min="3339" max="3339" width="11.42578125" style="1"/>
    <col min="3340" max="3340" width="16.85546875" style="1" bestFit="1" customWidth="1"/>
    <col min="3341" max="3341" width="11.42578125" style="1"/>
    <col min="3342" max="3342" width="16.28515625" style="1" bestFit="1" customWidth="1"/>
    <col min="3343" max="3584" width="11.42578125" style="1"/>
    <col min="3585" max="3585" width="0.140625" style="1" customWidth="1"/>
    <col min="3586" max="3586" width="4.140625" style="1" customWidth="1"/>
    <col min="3587" max="3587" width="11.42578125" style="1"/>
    <col min="3588" max="3588" width="26.28515625" style="1" customWidth="1"/>
    <col min="3589" max="3589" width="15.5703125" style="1" customWidth="1"/>
    <col min="3590" max="3590" width="15.7109375" style="1" customWidth="1"/>
    <col min="3591" max="3591" width="15.42578125" style="1" customWidth="1"/>
    <col min="3592" max="3592" width="15.28515625" style="1" customWidth="1"/>
    <col min="3593" max="3593" width="15.7109375" style="1" customWidth="1"/>
    <col min="3594" max="3594" width="15.5703125" style="1" customWidth="1"/>
    <col min="3595" max="3595" width="11.42578125" style="1"/>
    <col min="3596" max="3596" width="16.85546875" style="1" bestFit="1" customWidth="1"/>
    <col min="3597" max="3597" width="11.42578125" style="1"/>
    <col min="3598" max="3598" width="16.28515625" style="1" bestFit="1" customWidth="1"/>
    <col min="3599" max="3840" width="11.42578125" style="1"/>
    <col min="3841" max="3841" width="0.140625" style="1" customWidth="1"/>
    <col min="3842" max="3842" width="4.140625" style="1" customWidth="1"/>
    <col min="3843" max="3843" width="11.42578125" style="1"/>
    <col min="3844" max="3844" width="26.28515625" style="1" customWidth="1"/>
    <col min="3845" max="3845" width="15.5703125" style="1" customWidth="1"/>
    <col min="3846" max="3846" width="15.7109375" style="1" customWidth="1"/>
    <col min="3847" max="3847" width="15.42578125" style="1" customWidth="1"/>
    <col min="3848" max="3848" width="15.28515625" style="1" customWidth="1"/>
    <col min="3849" max="3849" width="15.7109375" style="1" customWidth="1"/>
    <col min="3850" max="3850" width="15.5703125" style="1" customWidth="1"/>
    <col min="3851" max="3851" width="11.42578125" style="1"/>
    <col min="3852" max="3852" width="16.85546875" style="1" bestFit="1" customWidth="1"/>
    <col min="3853" max="3853" width="11.42578125" style="1"/>
    <col min="3854" max="3854" width="16.28515625" style="1" bestFit="1" customWidth="1"/>
    <col min="3855" max="4096" width="11.42578125" style="1"/>
    <col min="4097" max="4097" width="0.140625" style="1" customWidth="1"/>
    <col min="4098" max="4098" width="4.140625" style="1" customWidth="1"/>
    <col min="4099" max="4099" width="11.42578125" style="1"/>
    <col min="4100" max="4100" width="26.28515625" style="1" customWidth="1"/>
    <col min="4101" max="4101" width="15.5703125" style="1" customWidth="1"/>
    <col min="4102" max="4102" width="15.7109375" style="1" customWidth="1"/>
    <col min="4103" max="4103" width="15.42578125" style="1" customWidth="1"/>
    <col min="4104" max="4104" width="15.28515625" style="1" customWidth="1"/>
    <col min="4105" max="4105" width="15.7109375" style="1" customWidth="1"/>
    <col min="4106" max="4106" width="15.5703125" style="1" customWidth="1"/>
    <col min="4107" max="4107" width="11.42578125" style="1"/>
    <col min="4108" max="4108" width="16.85546875" style="1" bestFit="1" customWidth="1"/>
    <col min="4109" max="4109" width="11.42578125" style="1"/>
    <col min="4110" max="4110" width="16.28515625" style="1" bestFit="1" customWidth="1"/>
    <col min="4111" max="4352" width="11.42578125" style="1"/>
    <col min="4353" max="4353" width="0.140625" style="1" customWidth="1"/>
    <col min="4354" max="4354" width="4.140625" style="1" customWidth="1"/>
    <col min="4355" max="4355" width="11.42578125" style="1"/>
    <col min="4356" max="4356" width="26.28515625" style="1" customWidth="1"/>
    <col min="4357" max="4357" width="15.5703125" style="1" customWidth="1"/>
    <col min="4358" max="4358" width="15.7109375" style="1" customWidth="1"/>
    <col min="4359" max="4359" width="15.42578125" style="1" customWidth="1"/>
    <col min="4360" max="4360" width="15.28515625" style="1" customWidth="1"/>
    <col min="4361" max="4361" width="15.7109375" style="1" customWidth="1"/>
    <col min="4362" max="4362" width="15.5703125" style="1" customWidth="1"/>
    <col min="4363" max="4363" width="11.42578125" style="1"/>
    <col min="4364" max="4364" width="16.85546875" style="1" bestFit="1" customWidth="1"/>
    <col min="4365" max="4365" width="11.42578125" style="1"/>
    <col min="4366" max="4366" width="16.28515625" style="1" bestFit="1" customWidth="1"/>
    <col min="4367" max="4608" width="11.42578125" style="1"/>
    <col min="4609" max="4609" width="0.140625" style="1" customWidth="1"/>
    <col min="4610" max="4610" width="4.140625" style="1" customWidth="1"/>
    <col min="4611" max="4611" width="11.42578125" style="1"/>
    <col min="4612" max="4612" width="26.28515625" style="1" customWidth="1"/>
    <col min="4613" max="4613" width="15.5703125" style="1" customWidth="1"/>
    <col min="4614" max="4614" width="15.7109375" style="1" customWidth="1"/>
    <col min="4615" max="4615" width="15.42578125" style="1" customWidth="1"/>
    <col min="4616" max="4616" width="15.28515625" style="1" customWidth="1"/>
    <col min="4617" max="4617" width="15.7109375" style="1" customWidth="1"/>
    <col min="4618" max="4618" width="15.5703125" style="1" customWidth="1"/>
    <col min="4619" max="4619" width="11.42578125" style="1"/>
    <col min="4620" max="4620" width="16.85546875" style="1" bestFit="1" customWidth="1"/>
    <col min="4621" max="4621" width="11.42578125" style="1"/>
    <col min="4622" max="4622" width="16.28515625" style="1" bestFit="1" customWidth="1"/>
    <col min="4623" max="4864" width="11.42578125" style="1"/>
    <col min="4865" max="4865" width="0.140625" style="1" customWidth="1"/>
    <col min="4866" max="4866" width="4.140625" style="1" customWidth="1"/>
    <col min="4867" max="4867" width="11.42578125" style="1"/>
    <col min="4868" max="4868" width="26.28515625" style="1" customWidth="1"/>
    <col min="4869" max="4869" width="15.5703125" style="1" customWidth="1"/>
    <col min="4870" max="4870" width="15.7109375" style="1" customWidth="1"/>
    <col min="4871" max="4871" width="15.42578125" style="1" customWidth="1"/>
    <col min="4872" max="4872" width="15.28515625" style="1" customWidth="1"/>
    <col min="4873" max="4873" width="15.7109375" style="1" customWidth="1"/>
    <col min="4874" max="4874" width="15.5703125" style="1" customWidth="1"/>
    <col min="4875" max="4875" width="11.42578125" style="1"/>
    <col min="4876" max="4876" width="16.85546875" style="1" bestFit="1" customWidth="1"/>
    <col min="4877" max="4877" width="11.42578125" style="1"/>
    <col min="4878" max="4878" width="16.28515625" style="1" bestFit="1" customWidth="1"/>
    <col min="4879" max="5120" width="11.42578125" style="1"/>
    <col min="5121" max="5121" width="0.140625" style="1" customWidth="1"/>
    <col min="5122" max="5122" width="4.140625" style="1" customWidth="1"/>
    <col min="5123" max="5123" width="11.42578125" style="1"/>
    <col min="5124" max="5124" width="26.28515625" style="1" customWidth="1"/>
    <col min="5125" max="5125" width="15.5703125" style="1" customWidth="1"/>
    <col min="5126" max="5126" width="15.7109375" style="1" customWidth="1"/>
    <col min="5127" max="5127" width="15.42578125" style="1" customWidth="1"/>
    <col min="5128" max="5128" width="15.28515625" style="1" customWidth="1"/>
    <col min="5129" max="5129" width="15.7109375" style="1" customWidth="1"/>
    <col min="5130" max="5130" width="15.5703125" style="1" customWidth="1"/>
    <col min="5131" max="5131" width="11.42578125" style="1"/>
    <col min="5132" max="5132" width="16.85546875" style="1" bestFit="1" customWidth="1"/>
    <col min="5133" max="5133" width="11.42578125" style="1"/>
    <col min="5134" max="5134" width="16.28515625" style="1" bestFit="1" customWidth="1"/>
    <col min="5135" max="5376" width="11.42578125" style="1"/>
    <col min="5377" max="5377" width="0.140625" style="1" customWidth="1"/>
    <col min="5378" max="5378" width="4.140625" style="1" customWidth="1"/>
    <col min="5379" max="5379" width="11.42578125" style="1"/>
    <col min="5380" max="5380" width="26.28515625" style="1" customWidth="1"/>
    <col min="5381" max="5381" width="15.5703125" style="1" customWidth="1"/>
    <col min="5382" max="5382" width="15.7109375" style="1" customWidth="1"/>
    <col min="5383" max="5383" width="15.42578125" style="1" customWidth="1"/>
    <col min="5384" max="5384" width="15.28515625" style="1" customWidth="1"/>
    <col min="5385" max="5385" width="15.7109375" style="1" customWidth="1"/>
    <col min="5386" max="5386" width="15.5703125" style="1" customWidth="1"/>
    <col min="5387" max="5387" width="11.42578125" style="1"/>
    <col min="5388" max="5388" width="16.85546875" style="1" bestFit="1" customWidth="1"/>
    <col min="5389" max="5389" width="11.42578125" style="1"/>
    <col min="5390" max="5390" width="16.28515625" style="1" bestFit="1" customWidth="1"/>
    <col min="5391" max="5632" width="11.42578125" style="1"/>
    <col min="5633" max="5633" width="0.140625" style="1" customWidth="1"/>
    <col min="5634" max="5634" width="4.140625" style="1" customWidth="1"/>
    <col min="5635" max="5635" width="11.42578125" style="1"/>
    <col min="5636" max="5636" width="26.28515625" style="1" customWidth="1"/>
    <col min="5637" max="5637" width="15.5703125" style="1" customWidth="1"/>
    <col min="5638" max="5638" width="15.7109375" style="1" customWidth="1"/>
    <col min="5639" max="5639" width="15.42578125" style="1" customWidth="1"/>
    <col min="5640" max="5640" width="15.28515625" style="1" customWidth="1"/>
    <col min="5641" max="5641" width="15.7109375" style="1" customWidth="1"/>
    <col min="5642" max="5642" width="15.5703125" style="1" customWidth="1"/>
    <col min="5643" max="5643" width="11.42578125" style="1"/>
    <col min="5644" max="5644" width="16.85546875" style="1" bestFit="1" customWidth="1"/>
    <col min="5645" max="5645" width="11.42578125" style="1"/>
    <col min="5646" max="5646" width="16.28515625" style="1" bestFit="1" customWidth="1"/>
    <col min="5647" max="5888" width="11.42578125" style="1"/>
    <col min="5889" max="5889" width="0.140625" style="1" customWidth="1"/>
    <col min="5890" max="5890" width="4.140625" style="1" customWidth="1"/>
    <col min="5891" max="5891" width="11.42578125" style="1"/>
    <col min="5892" max="5892" width="26.28515625" style="1" customWidth="1"/>
    <col min="5893" max="5893" width="15.5703125" style="1" customWidth="1"/>
    <col min="5894" max="5894" width="15.7109375" style="1" customWidth="1"/>
    <col min="5895" max="5895" width="15.42578125" style="1" customWidth="1"/>
    <col min="5896" max="5896" width="15.28515625" style="1" customWidth="1"/>
    <col min="5897" max="5897" width="15.7109375" style="1" customWidth="1"/>
    <col min="5898" max="5898" width="15.5703125" style="1" customWidth="1"/>
    <col min="5899" max="5899" width="11.42578125" style="1"/>
    <col min="5900" max="5900" width="16.85546875" style="1" bestFit="1" customWidth="1"/>
    <col min="5901" max="5901" width="11.42578125" style="1"/>
    <col min="5902" max="5902" width="16.28515625" style="1" bestFit="1" customWidth="1"/>
    <col min="5903" max="6144" width="11.42578125" style="1"/>
    <col min="6145" max="6145" width="0.140625" style="1" customWidth="1"/>
    <col min="6146" max="6146" width="4.140625" style="1" customWidth="1"/>
    <col min="6147" max="6147" width="11.42578125" style="1"/>
    <col min="6148" max="6148" width="26.28515625" style="1" customWidth="1"/>
    <col min="6149" max="6149" width="15.5703125" style="1" customWidth="1"/>
    <col min="6150" max="6150" width="15.7109375" style="1" customWidth="1"/>
    <col min="6151" max="6151" width="15.42578125" style="1" customWidth="1"/>
    <col min="6152" max="6152" width="15.28515625" style="1" customWidth="1"/>
    <col min="6153" max="6153" width="15.7109375" style="1" customWidth="1"/>
    <col min="6154" max="6154" width="15.5703125" style="1" customWidth="1"/>
    <col min="6155" max="6155" width="11.42578125" style="1"/>
    <col min="6156" max="6156" width="16.85546875" style="1" bestFit="1" customWidth="1"/>
    <col min="6157" max="6157" width="11.42578125" style="1"/>
    <col min="6158" max="6158" width="16.28515625" style="1" bestFit="1" customWidth="1"/>
    <col min="6159" max="6400" width="11.42578125" style="1"/>
    <col min="6401" max="6401" width="0.140625" style="1" customWidth="1"/>
    <col min="6402" max="6402" width="4.140625" style="1" customWidth="1"/>
    <col min="6403" max="6403" width="11.42578125" style="1"/>
    <col min="6404" max="6404" width="26.28515625" style="1" customWidth="1"/>
    <col min="6405" max="6405" width="15.5703125" style="1" customWidth="1"/>
    <col min="6406" max="6406" width="15.7109375" style="1" customWidth="1"/>
    <col min="6407" max="6407" width="15.42578125" style="1" customWidth="1"/>
    <col min="6408" max="6408" width="15.28515625" style="1" customWidth="1"/>
    <col min="6409" max="6409" width="15.7109375" style="1" customWidth="1"/>
    <col min="6410" max="6410" width="15.5703125" style="1" customWidth="1"/>
    <col min="6411" max="6411" width="11.42578125" style="1"/>
    <col min="6412" max="6412" width="16.85546875" style="1" bestFit="1" customWidth="1"/>
    <col min="6413" max="6413" width="11.42578125" style="1"/>
    <col min="6414" max="6414" width="16.28515625" style="1" bestFit="1" customWidth="1"/>
    <col min="6415" max="6656" width="11.42578125" style="1"/>
    <col min="6657" max="6657" width="0.140625" style="1" customWidth="1"/>
    <col min="6658" max="6658" width="4.140625" style="1" customWidth="1"/>
    <col min="6659" max="6659" width="11.42578125" style="1"/>
    <col min="6660" max="6660" width="26.28515625" style="1" customWidth="1"/>
    <col min="6661" max="6661" width="15.5703125" style="1" customWidth="1"/>
    <col min="6662" max="6662" width="15.7109375" style="1" customWidth="1"/>
    <col min="6663" max="6663" width="15.42578125" style="1" customWidth="1"/>
    <col min="6664" max="6664" width="15.28515625" style="1" customWidth="1"/>
    <col min="6665" max="6665" width="15.7109375" style="1" customWidth="1"/>
    <col min="6666" max="6666" width="15.5703125" style="1" customWidth="1"/>
    <col min="6667" max="6667" width="11.42578125" style="1"/>
    <col min="6668" max="6668" width="16.85546875" style="1" bestFit="1" customWidth="1"/>
    <col min="6669" max="6669" width="11.42578125" style="1"/>
    <col min="6670" max="6670" width="16.28515625" style="1" bestFit="1" customWidth="1"/>
    <col min="6671" max="6912" width="11.42578125" style="1"/>
    <col min="6913" max="6913" width="0.140625" style="1" customWidth="1"/>
    <col min="6914" max="6914" width="4.140625" style="1" customWidth="1"/>
    <col min="6915" max="6915" width="11.42578125" style="1"/>
    <col min="6916" max="6916" width="26.28515625" style="1" customWidth="1"/>
    <col min="6917" max="6917" width="15.5703125" style="1" customWidth="1"/>
    <col min="6918" max="6918" width="15.7109375" style="1" customWidth="1"/>
    <col min="6919" max="6919" width="15.42578125" style="1" customWidth="1"/>
    <col min="6920" max="6920" width="15.28515625" style="1" customWidth="1"/>
    <col min="6921" max="6921" width="15.7109375" style="1" customWidth="1"/>
    <col min="6922" max="6922" width="15.5703125" style="1" customWidth="1"/>
    <col min="6923" max="6923" width="11.42578125" style="1"/>
    <col min="6924" max="6924" width="16.85546875" style="1" bestFit="1" customWidth="1"/>
    <col min="6925" max="6925" width="11.42578125" style="1"/>
    <col min="6926" max="6926" width="16.28515625" style="1" bestFit="1" customWidth="1"/>
    <col min="6927" max="7168" width="11.42578125" style="1"/>
    <col min="7169" max="7169" width="0.140625" style="1" customWidth="1"/>
    <col min="7170" max="7170" width="4.140625" style="1" customWidth="1"/>
    <col min="7171" max="7171" width="11.42578125" style="1"/>
    <col min="7172" max="7172" width="26.28515625" style="1" customWidth="1"/>
    <col min="7173" max="7173" width="15.5703125" style="1" customWidth="1"/>
    <col min="7174" max="7174" width="15.7109375" style="1" customWidth="1"/>
    <col min="7175" max="7175" width="15.42578125" style="1" customWidth="1"/>
    <col min="7176" max="7176" width="15.28515625" style="1" customWidth="1"/>
    <col min="7177" max="7177" width="15.7109375" style="1" customWidth="1"/>
    <col min="7178" max="7178" width="15.5703125" style="1" customWidth="1"/>
    <col min="7179" max="7179" width="11.42578125" style="1"/>
    <col min="7180" max="7180" width="16.85546875" style="1" bestFit="1" customWidth="1"/>
    <col min="7181" max="7181" width="11.42578125" style="1"/>
    <col min="7182" max="7182" width="16.28515625" style="1" bestFit="1" customWidth="1"/>
    <col min="7183" max="7424" width="11.42578125" style="1"/>
    <col min="7425" max="7425" width="0.140625" style="1" customWidth="1"/>
    <col min="7426" max="7426" width="4.140625" style="1" customWidth="1"/>
    <col min="7427" max="7427" width="11.42578125" style="1"/>
    <col min="7428" max="7428" width="26.28515625" style="1" customWidth="1"/>
    <col min="7429" max="7429" width="15.5703125" style="1" customWidth="1"/>
    <col min="7430" max="7430" width="15.7109375" style="1" customWidth="1"/>
    <col min="7431" max="7431" width="15.42578125" style="1" customWidth="1"/>
    <col min="7432" max="7432" width="15.28515625" style="1" customWidth="1"/>
    <col min="7433" max="7433" width="15.7109375" style="1" customWidth="1"/>
    <col min="7434" max="7434" width="15.5703125" style="1" customWidth="1"/>
    <col min="7435" max="7435" width="11.42578125" style="1"/>
    <col min="7436" max="7436" width="16.85546875" style="1" bestFit="1" customWidth="1"/>
    <col min="7437" max="7437" width="11.42578125" style="1"/>
    <col min="7438" max="7438" width="16.28515625" style="1" bestFit="1" customWidth="1"/>
    <col min="7439" max="7680" width="11.42578125" style="1"/>
    <col min="7681" max="7681" width="0.140625" style="1" customWidth="1"/>
    <col min="7682" max="7682" width="4.140625" style="1" customWidth="1"/>
    <col min="7683" max="7683" width="11.42578125" style="1"/>
    <col min="7684" max="7684" width="26.28515625" style="1" customWidth="1"/>
    <col min="7685" max="7685" width="15.5703125" style="1" customWidth="1"/>
    <col min="7686" max="7686" width="15.7109375" style="1" customWidth="1"/>
    <col min="7687" max="7687" width="15.42578125" style="1" customWidth="1"/>
    <col min="7688" max="7688" width="15.28515625" style="1" customWidth="1"/>
    <col min="7689" max="7689" width="15.7109375" style="1" customWidth="1"/>
    <col min="7690" max="7690" width="15.5703125" style="1" customWidth="1"/>
    <col min="7691" max="7691" width="11.42578125" style="1"/>
    <col min="7692" max="7692" width="16.85546875" style="1" bestFit="1" customWidth="1"/>
    <col min="7693" max="7693" width="11.42578125" style="1"/>
    <col min="7694" max="7694" width="16.28515625" style="1" bestFit="1" customWidth="1"/>
    <col min="7695" max="7936" width="11.42578125" style="1"/>
    <col min="7937" max="7937" width="0.140625" style="1" customWidth="1"/>
    <col min="7938" max="7938" width="4.140625" style="1" customWidth="1"/>
    <col min="7939" max="7939" width="11.42578125" style="1"/>
    <col min="7940" max="7940" width="26.28515625" style="1" customWidth="1"/>
    <col min="7941" max="7941" width="15.5703125" style="1" customWidth="1"/>
    <col min="7942" max="7942" width="15.7109375" style="1" customWidth="1"/>
    <col min="7943" max="7943" width="15.42578125" style="1" customWidth="1"/>
    <col min="7944" max="7944" width="15.28515625" style="1" customWidth="1"/>
    <col min="7945" max="7945" width="15.7109375" style="1" customWidth="1"/>
    <col min="7946" max="7946" width="15.5703125" style="1" customWidth="1"/>
    <col min="7947" max="7947" width="11.42578125" style="1"/>
    <col min="7948" max="7948" width="16.85546875" style="1" bestFit="1" customWidth="1"/>
    <col min="7949" max="7949" width="11.42578125" style="1"/>
    <col min="7950" max="7950" width="16.28515625" style="1" bestFit="1" customWidth="1"/>
    <col min="7951" max="8192" width="11.42578125" style="1"/>
    <col min="8193" max="8193" width="0.140625" style="1" customWidth="1"/>
    <col min="8194" max="8194" width="4.140625" style="1" customWidth="1"/>
    <col min="8195" max="8195" width="11.42578125" style="1"/>
    <col min="8196" max="8196" width="26.28515625" style="1" customWidth="1"/>
    <col min="8197" max="8197" width="15.5703125" style="1" customWidth="1"/>
    <col min="8198" max="8198" width="15.7109375" style="1" customWidth="1"/>
    <col min="8199" max="8199" width="15.42578125" style="1" customWidth="1"/>
    <col min="8200" max="8200" width="15.28515625" style="1" customWidth="1"/>
    <col min="8201" max="8201" width="15.7109375" style="1" customWidth="1"/>
    <col min="8202" max="8202" width="15.5703125" style="1" customWidth="1"/>
    <col min="8203" max="8203" width="11.42578125" style="1"/>
    <col min="8204" max="8204" width="16.85546875" style="1" bestFit="1" customWidth="1"/>
    <col min="8205" max="8205" width="11.42578125" style="1"/>
    <col min="8206" max="8206" width="16.28515625" style="1" bestFit="1" customWidth="1"/>
    <col min="8207" max="8448" width="11.42578125" style="1"/>
    <col min="8449" max="8449" width="0.140625" style="1" customWidth="1"/>
    <col min="8450" max="8450" width="4.140625" style="1" customWidth="1"/>
    <col min="8451" max="8451" width="11.42578125" style="1"/>
    <col min="8452" max="8452" width="26.28515625" style="1" customWidth="1"/>
    <col min="8453" max="8453" width="15.5703125" style="1" customWidth="1"/>
    <col min="8454" max="8454" width="15.7109375" style="1" customWidth="1"/>
    <col min="8455" max="8455" width="15.42578125" style="1" customWidth="1"/>
    <col min="8456" max="8456" width="15.28515625" style="1" customWidth="1"/>
    <col min="8457" max="8457" width="15.7109375" style="1" customWidth="1"/>
    <col min="8458" max="8458" width="15.5703125" style="1" customWidth="1"/>
    <col min="8459" max="8459" width="11.42578125" style="1"/>
    <col min="8460" max="8460" width="16.85546875" style="1" bestFit="1" customWidth="1"/>
    <col min="8461" max="8461" width="11.42578125" style="1"/>
    <col min="8462" max="8462" width="16.28515625" style="1" bestFit="1" customWidth="1"/>
    <col min="8463" max="8704" width="11.42578125" style="1"/>
    <col min="8705" max="8705" width="0.140625" style="1" customWidth="1"/>
    <col min="8706" max="8706" width="4.140625" style="1" customWidth="1"/>
    <col min="8707" max="8707" width="11.42578125" style="1"/>
    <col min="8708" max="8708" width="26.28515625" style="1" customWidth="1"/>
    <col min="8709" max="8709" width="15.5703125" style="1" customWidth="1"/>
    <col min="8710" max="8710" width="15.7109375" style="1" customWidth="1"/>
    <col min="8711" max="8711" width="15.42578125" style="1" customWidth="1"/>
    <col min="8712" max="8712" width="15.28515625" style="1" customWidth="1"/>
    <col min="8713" max="8713" width="15.7109375" style="1" customWidth="1"/>
    <col min="8714" max="8714" width="15.5703125" style="1" customWidth="1"/>
    <col min="8715" max="8715" width="11.42578125" style="1"/>
    <col min="8716" max="8716" width="16.85546875" style="1" bestFit="1" customWidth="1"/>
    <col min="8717" max="8717" width="11.42578125" style="1"/>
    <col min="8718" max="8718" width="16.28515625" style="1" bestFit="1" customWidth="1"/>
    <col min="8719" max="8960" width="11.42578125" style="1"/>
    <col min="8961" max="8961" width="0.140625" style="1" customWidth="1"/>
    <col min="8962" max="8962" width="4.140625" style="1" customWidth="1"/>
    <col min="8963" max="8963" width="11.42578125" style="1"/>
    <col min="8964" max="8964" width="26.28515625" style="1" customWidth="1"/>
    <col min="8965" max="8965" width="15.5703125" style="1" customWidth="1"/>
    <col min="8966" max="8966" width="15.7109375" style="1" customWidth="1"/>
    <col min="8967" max="8967" width="15.42578125" style="1" customWidth="1"/>
    <col min="8968" max="8968" width="15.28515625" style="1" customWidth="1"/>
    <col min="8969" max="8969" width="15.7109375" style="1" customWidth="1"/>
    <col min="8970" max="8970" width="15.5703125" style="1" customWidth="1"/>
    <col min="8971" max="8971" width="11.42578125" style="1"/>
    <col min="8972" max="8972" width="16.85546875" style="1" bestFit="1" customWidth="1"/>
    <col min="8973" max="8973" width="11.42578125" style="1"/>
    <col min="8974" max="8974" width="16.28515625" style="1" bestFit="1" customWidth="1"/>
    <col min="8975" max="9216" width="11.42578125" style="1"/>
    <col min="9217" max="9217" width="0.140625" style="1" customWidth="1"/>
    <col min="9218" max="9218" width="4.140625" style="1" customWidth="1"/>
    <col min="9219" max="9219" width="11.42578125" style="1"/>
    <col min="9220" max="9220" width="26.28515625" style="1" customWidth="1"/>
    <col min="9221" max="9221" width="15.5703125" style="1" customWidth="1"/>
    <col min="9222" max="9222" width="15.7109375" style="1" customWidth="1"/>
    <col min="9223" max="9223" width="15.42578125" style="1" customWidth="1"/>
    <col min="9224" max="9224" width="15.28515625" style="1" customWidth="1"/>
    <col min="9225" max="9225" width="15.7109375" style="1" customWidth="1"/>
    <col min="9226" max="9226" width="15.5703125" style="1" customWidth="1"/>
    <col min="9227" max="9227" width="11.42578125" style="1"/>
    <col min="9228" max="9228" width="16.85546875" style="1" bestFit="1" customWidth="1"/>
    <col min="9229" max="9229" width="11.42578125" style="1"/>
    <col min="9230" max="9230" width="16.28515625" style="1" bestFit="1" customWidth="1"/>
    <col min="9231" max="9472" width="11.42578125" style="1"/>
    <col min="9473" max="9473" width="0.140625" style="1" customWidth="1"/>
    <col min="9474" max="9474" width="4.140625" style="1" customWidth="1"/>
    <col min="9475" max="9475" width="11.42578125" style="1"/>
    <col min="9476" max="9476" width="26.28515625" style="1" customWidth="1"/>
    <col min="9477" max="9477" width="15.5703125" style="1" customWidth="1"/>
    <col min="9478" max="9478" width="15.7109375" style="1" customWidth="1"/>
    <col min="9479" max="9479" width="15.42578125" style="1" customWidth="1"/>
    <col min="9480" max="9480" width="15.28515625" style="1" customWidth="1"/>
    <col min="9481" max="9481" width="15.7109375" style="1" customWidth="1"/>
    <col min="9482" max="9482" width="15.5703125" style="1" customWidth="1"/>
    <col min="9483" max="9483" width="11.42578125" style="1"/>
    <col min="9484" max="9484" width="16.85546875" style="1" bestFit="1" customWidth="1"/>
    <col min="9485" max="9485" width="11.42578125" style="1"/>
    <col min="9486" max="9486" width="16.28515625" style="1" bestFit="1" customWidth="1"/>
    <col min="9487" max="9728" width="11.42578125" style="1"/>
    <col min="9729" max="9729" width="0.140625" style="1" customWidth="1"/>
    <col min="9730" max="9730" width="4.140625" style="1" customWidth="1"/>
    <col min="9731" max="9731" width="11.42578125" style="1"/>
    <col min="9732" max="9732" width="26.28515625" style="1" customWidth="1"/>
    <col min="9733" max="9733" width="15.5703125" style="1" customWidth="1"/>
    <col min="9734" max="9734" width="15.7109375" style="1" customWidth="1"/>
    <col min="9735" max="9735" width="15.42578125" style="1" customWidth="1"/>
    <col min="9736" max="9736" width="15.28515625" style="1" customWidth="1"/>
    <col min="9737" max="9737" width="15.7109375" style="1" customWidth="1"/>
    <col min="9738" max="9738" width="15.5703125" style="1" customWidth="1"/>
    <col min="9739" max="9739" width="11.42578125" style="1"/>
    <col min="9740" max="9740" width="16.85546875" style="1" bestFit="1" customWidth="1"/>
    <col min="9741" max="9741" width="11.42578125" style="1"/>
    <col min="9742" max="9742" width="16.28515625" style="1" bestFit="1" customWidth="1"/>
    <col min="9743" max="9984" width="11.42578125" style="1"/>
    <col min="9985" max="9985" width="0.140625" style="1" customWidth="1"/>
    <col min="9986" max="9986" width="4.140625" style="1" customWidth="1"/>
    <col min="9987" max="9987" width="11.42578125" style="1"/>
    <col min="9988" max="9988" width="26.28515625" style="1" customWidth="1"/>
    <col min="9989" max="9989" width="15.5703125" style="1" customWidth="1"/>
    <col min="9990" max="9990" width="15.7109375" style="1" customWidth="1"/>
    <col min="9991" max="9991" width="15.42578125" style="1" customWidth="1"/>
    <col min="9992" max="9992" width="15.28515625" style="1" customWidth="1"/>
    <col min="9993" max="9993" width="15.7109375" style="1" customWidth="1"/>
    <col min="9994" max="9994" width="15.5703125" style="1" customWidth="1"/>
    <col min="9995" max="9995" width="11.42578125" style="1"/>
    <col min="9996" max="9996" width="16.85546875" style="1" bestFit="1" customWidth="1"/>
    <col min="9997" max="9997" width="11.42578125" style="1"/>
    <col min="9998" max="9998" width="16.28515625" style="1" bestFit="1" customWidth="1"/>
    <col min="9999" max="10240" width="11.42578125" style="1"/>
    <col min="10241" max="10241" width="0.140625" style="1" customWidth="1"/>
    <col min="10242" max="10242" width="4.140625" style="1" customWidth="1"/>
    <col min="10243" max="10243" width="11.42578125" style="1"/>
    <col min="10244" max="10244" width="26.28515625" style="1" customWidth="1"/>
    <col min="10245" max="10245" width="15.5703125" style="1" customWidth="1"/>
    <col min="10246" max="10246" width="15.7109375" style="1" customWidth="1"/>
    <col min="10247" max="10247" width="15.42578125" style="1" customWidth="1"/>
    <col min="10248" max="10248" width="15.28515625" style="1" customWidth="1"/>
    <col min="10249" max="10249" width="15.7109375" style="1" customWidth="1"/>
    <col min="10250" max="10250" width="15.5703125" style="1" customWidth="1"/>
    <col min="10251" max="10251" width="11.42578125" style="1"/>
    <col min="10252" max="10252" width="16.85546875" style="1" bestFit="1" customWidth="1"/>
    <col min="10253" max="10253" width="11.42578125" style="1"/>
    <col min="10254" max="10254" width="16.28515625" style="1" bestFit="1" customWidth="1"/>
    <col min="10255" max="10496" width="11.42578125" style="1"/>
    <col min="10497" max="10497" width="0.140625" style="1" customWidth="1"/>
    <col min="10498" max="10498" width="4.140625" style="1" customWidth="1"/>
    <col min="10499" max="10499" width="11.42578125" style="1"/>
    <col min="10500" max="10500" width="26.28515625" style="1" customWidth="1"/>
    <col min="10501" max="10501" width="15.5703125" style="1" customWidth="1"/>
    <col min="10502" max="10502" width="15.7109375" style="1" customWidth="1"/>
    <col min="10503" max="10503" width="15.42578125" style="1" customWidth="1"/>
    <col min="10504" max="10504" width="15.28515625" style="1" customWidth="1"/>
    <col min="10505" max="10505" width="15.7109375" style="1" customWidth="1"/>
    <col min="10506" max="10506" width="15.5703125" style="1" customWidth="1"/>
    <col min="10507" max="10507" width="11.42578125" style="1"/>
    <col min="10508" max="10508" width="16.85546875" style="1" bestFit="1" customWidth="1"/>
    <col min="10509" max="10509" width="11.42578125" style="1"/>
    <col min="10510" max="10510" width="16.28515625" style="1" bestFit="1" customWidth="1"/>
    <col min="10511" max="10752" width="11.42578125" style="1"/>
    <col min="10753" max="10753" width="0.140625" style="1" customWidth="1"/>
    <col min="10754" max="10754" width="4.140625" style="1" customWidth="1"/>
    <col min="10755" max="10755" width="11.42578125" style="1"/>
    <col min="10756" max="10756" width="26.28515625" style="1" customWidth="1"/>
    <col min="10757" max="10757" width="15.5703125" style="1" customWidth="1"/>
    <col min="10758" max="10758" width="15.7109375" style="1" customWidth="1"/>
    <col min="10759" max="10759" width="15.42578125" style="1" customWidth="1"/>
    <col min="10760" max="10760" width="15.28515625" style="1" customWidth="1"/>
    <col min="10761" max="10761" width="15.7109375" style="1" customWidth="1"/>
    <col min="10762" max="10762" width="15.5703125" style="1" customWidth="1"/>
    <col min="10763" max="10763" width="11.42578125" style="1"/>
    <col min="10764" max="10764" width="16.85546875" style="1" bestFit="1" customWidth="1"/>
    <col min="10765" max="10765" width="11.42578125" style="1"/>
    <col min="10766" max="10766" width="16.28515625" style="1" bestFit="1" customWidth="1"/>
    <col min="10767" max="11008" width="11.42578125" style="1"/>
    <col min="11009" max="11009" width="0.140625" style="1" customWidth="1"/>
    <col min="11010" max="11010" width="4.140625" style="1" customWidth="1"/>
    <col min="11011" max="11011" width="11.42578125" style="1"/>
    <col min="11012" max="11012" width="26.28515625" style="1" customWidth="1"/>
    <col min="11013" max="11013" width="15.5703125" style="1" customWidth="1"/>
    <col min="11014" max="11014" width="15.7109375" style="1" customWidth="1"/>
    <col min="11015" max="11015" width="15.42578125" style="1" customWidth="1"/>
    <col min="11016" max="11016" width="15.28515625" style="1" customWidth="1"/>
    <col min="11017" max="11017" width="15.7109375" style="1" customWidth="1"/>
    <col min="11018" max="11018" width="15.5703125" style="1" customWidth="1"/>
    <col min="11019" max="11019" width="11.42578125" style="1"/>
    <col min="11020" max="11020" width="16.85546875" style="1" bestFit="1" customWidth="1"/>
    <col min="11021" max="11021" width="11.42578125" style="1"/>
    <col min="11022" max="11022" width="16.28515625" style="1" bestFit="1" customWidth="1"/>
    <col min="11023" max="11264" width="11.42578125" style="1"/>
    <col min="11265" max="11265" width="0.140625" style="1" customWidth="1"/>
    <col min="11266" max="11266" width="4.140625" style="1" customWidth="1"/>
    <col min="11267" max="11267" width="11.42578125" style="1"/>
    <col min="11268" max="11268" width="26.28515625" style="1" customWidth="1"/>
    <col min="11269" max="11269" width="15.5703125" style="1" customWidth="1"/>
    <col min="11270" max="11270" width="15.7109375" style="1" customWidth="1"/>
    <col min="11271" max="11271" width="15.42578125" style="1" customWidth="1"/>
    <col min="11272" max="11272" width="15.28515625" style="1" customWidth="1"/>
    <col min="11273" max="11273" width="15.7109375" style="1" customWidth="1"/>
    <col min="11274" max="11274" width="15.5703125" style="1" customWidth="1"/>
    <col min="11275" max="11275" width="11.42578125" style="1"/>
    <col min="11276" max="11276" width="16.85546875" style="1" bestFit="1" customWidth="1"/>
    <col min="11277" max="11277" width="11.42578125" style="1"/>
    <col min="11278" max="11278" width="16.28515625" style="1" bestFit="1" customWidth="1"/>
    <col min="11279" max="11520" width="11.42578125" style="1"/>
    <col min="11521" max="11521" width="0.140625" style="1" customWidth="1"/>
    <col min="11522" max="11522" width="4.140625" style="1" customWidth="1"/>
    <col min="11523" max="11523" width="11.42578125" style="1"/>
    <col min="11524" max="11524" width="26.28515625" style="1" customWidth="1"/>
    <col min="11525" max="11525" width="15.5703125" style="1" customWidth="1"/>
    <col min="11526" max="11526" width="15.7109375" style="1" customWidth="1"/>
    <col min="11527" max="11527" width="15.42578125" style="1" customWidth="1"/>
    <col min="11528" max="11528" width="15.28515625" style="1" customWidth="1"/>
    <col min="11529" max="11529" width="15.7109375" style="1" customWidth="1"/>
    <col min="11530" max="11530" width="15.5703125" style="1" customWidth="1"/>
    <col min="11531" max="11531" width="11.42578125" style="1"/>
    <col min="11532" max="11532" width="16.85546875" style="1" bestFit="1" customWidth="1"/>
    <col min="11533" max="11533" width="11.42578125" style="1"/>
    <col min="11534" max="11534" width="16.28515625" style="1" bestFit="1" customWidth="1"/>
    <col min="11535" max="11776" width="11.42578125" style="1"/>
    <col min="11777" max="11777" width="0.140625" style="1" customWidth="1"/>
    <col min="11778" max="11778" width="4.140625" style="1" customWidth="1"/>
    <col min="11779" max="11779" width="11.42578125" style="1"/>
    <col min="11780" max="11780" width="26.28515625" style="1" customWidth="1"/>
    <col min="11781" max="11781" width="15.5703125" style="1" customWidth="1"/>
    <col min="11782" max="11782" width="15.7109375" style="1" customWidth="1"/>
    <col min="11783" max="11783" width="15.42578125" style="1" customWidth="1"/>
    <col min="11784" max="11784" width="15.28515625" style="1" customWidth="1"/>
    <col min="11785" max="11785" width="15.7109375" style="1" customWidth="1"/>
    <col min="11786" max="11786" width="15.5703125" style="1" customWidth="1"/>
    <col min="11787" max="11787" width="11.42578125" style="1"/>
    <col min="11788" max="11788" width="16.85546875" style="1" bestFit="1" customWidth="1"/>
    <col min="11789" max="11789" width="11.42578125" style="1"/>
    <col min="11790" max="11790" width="16.28515625" style="1" bestFit="1" customWidth="1"/>
    <col min="11791" max="12032" width="11.42578125" style="1"/>
    <col min="12033" max="12033" width="0.140625" style="1" customWidth="1"/>
    <col min="12034" max="12034" width="4.140625" style="1" customWidth="1"/>
    <col min="12035" max="12035" width="11.42578125" style="1"/>
    <col min="12036" max="12036" width="26.28515625" style="1" customWidth="1"/>
    <col min="12037" max="12037" width="15.5703125" style="1" customWidth="1"/>
    <col min="12038" max="12038" width="15.7109375" style="1" customWidth="1"/>
    <col min="12039" max="12039" width="15.42578125" style="1" customWidth="1"/>
    <col min="12040" max="12040" width="15.28515625" style="1" customWidth="1"/>
    <col min="12041" max="12041" width="15.7109375" style="1" customWidth="1"/>
    <col min="12042" max="12042" width="15.5703125" style="1" customWidth="1"/>
    <col min="12043" max="12043" width="11.42578125" style="1"/>
    <col min="12044" max="12044" width="16.85546875" style="1" bestFit="1" customWidth="1"/>
    <col min="12045" max="12045" width="11.42578125" style="1"/>
    <col min="12046" max="12046" width="16.28515625" style="1" bestFit="1" customWidth="1"/>
    <col min="12047" max="12288" width="11.42578125" style="1"/>
    <col min="12289" max="12289" width="0.140625" style="1" customWidth="1"/>
    <col min="12290" max="12290" width="4.140625" style="1" customWidth="1"/>
    <col min="12291" max="12291" width="11.42578125" style="1"/>
    <col min="12292" max="12292" width="26.28515625" style="1" customWidth="1"/>
    <col min="12293" max="12293" width="15.5703125" style="1" customWidth="1"/>
    <col min="12294" max="12294" width="15.7109375" style="1" customWidth="1"/>
    <col min="12295" max="12295" width="15.42578125" style="1" customWidth="1"/>
    <col min="12296" max="12296" width="15.28515625" style="1" customWidth="1"/>
    <col min="12297" max="12297" width="15.7109375" style="1" customWidth="1"/>
    <col min="12298" max="12298" width="15.5703125" style="1" customWidth="1"/>
    <col min="12299" max="12299" width="11.42578125" style="1"/>
    <col min="12300" max="12300" width="16.85546875" style="1" bestFit="1" customWidth="1"/>
    <col min="12301" max="12301" width="11.42578125" style="1"/>
    <col min="12302" max="12302" width="16.28515625" style="1" bestFit="1" customWidth="1"/>
    <col min="12303" max="12544" width="11.42578125" style="1"/>
    <col min="12545" max="12545" width="0.140625" style="1" customWidth="1"/>
    <col min="12546" max="12546" width="4.140625" style="1" customWidth="1"/>
    <col min="12547" max="12547" width="11.42578125" style="1"/>
    <col min="12548" max="12548" width="26.28515625" style="1" customWidth="1"/>
    <col min="12549" max="12549" width="15.5703125" style="1" customWidth="1"/>
    <col min="12550" max="12550" width="15.7109375" style="1" customWidth="1"/>
    <col min="12551" max="12551" width="15.42578125" style="1" customWidth="1"/>
    <col min="12552" max="12552" width="15.28515625" style="1" customWidth="1"/>
    <col min="12553" max="12553" width="15.7109375" style="1" customWidth="1"/>
    <col min="12554" max="12554" width="15.5703125" style="1" customWidth="1"/>
    <col min="12555" max="12555" width="11.42578125" style="1"/>
    <col min="12556" max="12556" width="16.85546875" style="1" bestFit="1" customWidth="1"/>
    <col min="12557" max="12557" width="11.42578125" style="1"/>
    <col min="12558" max="12558" width="16.28515625" style="1" bestFit="1" customWidth="1"/>
    <col min="12559" max="12800" width="11.42578125" style="1"/>
    <col min="12801" max="12801" width="0.140625" style="1" customWidth="1"/>
    <col min="12802" max="12802" width="4.140625" style="1" customWidth="1"/>
    <col min="12803" max="12803" width="11.42578125" style="1"/>
    <col min="12804" max="12804" width="26.28515625" style="1" customWidth="1"/>
    <col min="12805" max="12805" width="15.5703125" style="1" customWidth="1"/>
    <col min="12806" max="12806" width="15.7109375" style="1" customWidth="1"/>
    <col min="12807" max="12807" width="15.42578125" style="1" customWidth="1"/>
    <col min="12808" max="12808" width="15.28515625" style="1" customWidth="1"/>
    <col min="12809" max="12809" width="15.7109375" style="1" customWidth="1"/>
    <col min="12810" max="12810" width="15.5703125" style="1" customWidth="1"/>
    <col min="12811" max="12811" width="11.42578125" style="1"/>
    <col min="12812" max="12812" width="16.85546875" style="1" bestFit="1" customWidth="1"/>
    <col min="12813" max="12813" width="11.42578125" style="1"/>
    <col min="12814" max="12814" width="16.28515625" style="1" bestFit="1" customWidth="1"/>
    <col min="12815" max="13056" width="11.42578125" style="1"/>
    <col min="13057" max="13057" width="0.140625" style="1" customWidth="1"/>
    <col min="13058" max="13058" width="4.140625" style="1" customWidth="1"/>
    <col min="13059" max="13059" width="11.42578125" style="1"/>
    <col min="13060" max="13060" width="26.28515625" style="1" customWidth="1"/>
    <col min="13061" max="13061" width="15.5703125" style="1" customWidth="1"/>
    <col min="13062" max="13062" width="15.7109375" style="1" customWidth="1"/>
    <col min="13063" max="13063" width="15.42578125" style="1" customWidth="1"/>
    <col min="13064" max="13064" width="15.28515625" style="1" customWidth="1"/>
    <col min="13065" max="13065" width="15.7109375" style="1" customWidth="1"/>
    <col min="13066" max="13066" width="15.5703125" style="1" customWidth="1"/>
    <col min="13067" max="13067" width="11.42578125" style="1"/>
    <col min="13068" max="13068" width="16.85546875" style="1" bestFit="1" customWidth="1"/>
    <col min="13069" max="13069" width="11.42578125" style="1"/>
    <col min="13070" max="13070" width="16.28515625" style="1" bestFit="1" customWidth="1"/>
    <col min="13071" max="13312" width="11.42578125" style="1"/>
    <col min="13313" max="13313" width="0.140625" style="1" customWidth="1"/>
    <col min="13314" max="13314" width="4.140625" style="1" customWidth="1"/>
    <col min="13315" max="13315" width="11.42578125" style="1"/>
    <col min="13316" max="13316" width="26.28515625" style="1" customWidth="1"/>
    <col min="13317" max="13317" width="15.5703125" style="1" customWidth="1"/>
    <col min="13318" max="13318" width="15.7109375" style="1" customWidth="1"/>
    <col min="13319" max="13319" width="15.42578125" style="1" customWidth="1"/>
    <col min="13320" max="13320" width="15.28515625" style="1" customWidth="1"/>
    <col min="13321" max="13321" width="15.7109375" style="1" customWidth="1"/>
    <col min="13322" max="13322" width="15.5703125" style="1" customWidth="1"/>
    <col min="13323" max="13323" width="11.42578125" style="1"/>
    <col min="13324" max="13324" width="16.85546875" style="1" bestFit="1" customWidth="1"/>
    <col min="13325" max="13325" width="11.42578125" style="1"/>
    <col min="13326" max="13326" width="16.28515625" style="1" bestFit="1" customWidth="1"/>
    <col min="13327" max="13568" width="11.42578125" style="1"/>
    <col min="13569" max="13569" width="0.140625" style="1" customWidth="1"/>
    <col min="13570" max="13570" width="4.140625" style="1" customWidth="1"/>
    <col min="13571" max="13571" width="11.42578125" style="1"/>
    <col min="13572" max="13572" width="26.28515625" style="1" customWidth="1"/>
    <col min="13573" max="13573" width="15.5703125" style="1" customWidth="1"/>
    <col min="13574" max="13574" width="15.7109375" style="1" customWidth="1"/>
    <col min="13575" max="13575" width="15.42578125" style="1" customWidth="1"/>
    <col min="13576" max="13576" width="15.28515625" style="1" customWidth="1"/>
    <col min="13577" max="13577" width="15.7109375" style="1" customWidth="1"/>
    <col min="13578" max="13578" width="15.5703125" style="1" customWidth="1"/>
    <col min="13579" max="13579" width="11.42578125" style="1"/>
    <col min="13580" max="13580" width="16.85546875" style="1" bestFit="1" customWidth="1"/>
    <col min="13581" max="13581" width="11.42578125" style="1"/>
    <col min="13582" max="13582" width="16.28515625" style="1" bestFit="1" customWidth="1"/>
    <col min="13583" max="13824" width="11.42578125" style="1"/>
    <col min="13825" max="13825" width="0.140625" style="1" customWidth="1"/>
    <col min="13826" max="13826" width="4.140625" style="1" customWidth="1"/>
    <col min="13827" max="13827" width="11.42578125" style="1"/>
    <col min="13828" max="13828" width="26.28515625" style="1" customWidth="1"/>
    <col min="13829" max="13829" width="15.5703125" style="1" customWidth="1"/>
    <col min="13830" max="13830" width="15.7109375" style="1" customWidth="1"/>
    <col min="13831" max="13831" width="15.42578125" style="1" customWidth="1"/>
    <col min="13832" max="13832" width="15.28515625" style="1" customWidth="1"/>
    <col min="13833" max="13833" width="15.7109375" style="1" customWidth="1"/>
    <col min="13834" max="13834" width="15.5703125" style="1" customWidth="1"/>
    <col min="13835" max="13835" width="11.42578125" style="1"/>
    <col min="13836" max="13836" width="16.85546875" style="1" bestFit="1" customWidth="1"/>
    <col min="13837" max="13837" width="11.42578125" style="1"/>
    <col min="13838" max="13838" width="16.28515625" style="1" bestFit="1" customWidth="1"/>
    <col min="13839" max="14080" width="11.42578125" style="1"/>
    <col min="14081" max="14081" width="0.140625" style="1" customWidth="1"/>
    <col min="14082" max="14082" width="4.140625" style="1" customWidth="1"/>
    <col min="14083" max="14083" width="11.42578125" style="1"/>
    <col min="14084" max="14084" width="26.28515625" style="1" customWidth="1"/>
    <col min="14085" max="14085" width="15.5703125" style="1" customWidth="1"/>
    <col min="14086" max="14086" width="15.7109375" style="1" customWidth="1"/>
    <col min="14087" max="14087" width="15.42578125" style="1" customWidth="1"/>
    <col min="14088" max="14088" width="15.28515625" style="1" customWidth="1"/>
    <col min="14089" max="14089" width="15.7109375" style="1" customWidth="1"/>
    <col min="14090" max="14090" width="15.5703125" style="1" customWidth="1"/>
    <col min="14091" max="14091" width="11.42578125" style="1"/>
    <col min="14092" max="14092" width="16.85546875" style="1" bestFit="1" customWidth="1"/>
    <col min="14093" max="14093" width="11.42578125" style="1"/>
    <col min="14094" max="14094" width="16.28515625" style="1" bestFit="1" customWidth="1"/>
    <col min="14095" max="14336" width="11.42578125" style="1"/>
    <col min="14337" max="14337" width="0.140625" style="1" customWidth="1"/>
    <col min="14338" max="14338" width="4.140625" style="1" customWidth="1"/>
    <col min="14339" max="14339" width="11.42578125" style="1"/>
    <col min="14340" max="14340" width="26.28515625" style="1" customWidth="1"/>
    <col min="14341" max="14341" width="15.5703125" style="1" customWidth="1"/>
    <col min="14342" max="14342" width="15.7109375" style="1" customWidth="1"/>
    <col min="14343" max="14343" width="15.42578125" style="1" customWidth="1"/>
    <col min="14344" max="14344" width="15.28515625" style="1" customWidth="1"/>
    <col min="14345" max="14345" width="15.7109375" style="1" customWidth="1"/>
    <col min="14346" max="14346" width="15.5703125" style="1" customWidth="1"/>
    <col min="14347" max="14347" width="11.42578125" style="1"/>
    <col min="14348" max="14348" width="16.85546875" style="1" bestFit="1" customWidth="1"/>
    <col min="14349" max="14349" width="11.42578125" style="1"/>
    <col min="14350" max="14350" width="16.28515625" style="1" bestFit="1" customWidth="1"/>
    <col min="14351" max="14592" width="11.42578125" style="1"/>
    <col min="14593" max="14593" width="0.140625" style="1" customWidth="1"/>
    <col min="14594" max="14594" width="4.140625" style="1" customWidth="1"/>
    <col min="14595" max="14595" width="11.42578125" style="1"/>
    <col min="14596" max="14596" width="26.28515625" style="1" customWidth="1"/>
    <col min="14597" max="14597" width="15.5703125" style="1" customWidth="1"/>
    <col min="14598" max="14598" width="15.7109375" style="1" customWidth="1"/>
    <col min="14599" max="14599" width="15.42578125" style="1" customWidth="1"/>
    <col min="14600" max="14600" width="15.28515625" style="1" customWidth="1"/>
    <col min="14601" max="14601" width="15.7109375" style="1" customWidth="1"/>
    <col min="14602" max="14602" width="15.5703125" style="1" customWidth="1"/>
    <col min="14603" max="14603" width="11.42578125" style="1"/>
    <col min="14604" max="14604" width="16.85546875" style="1" bestFit="1" customWidth="1"/>
    <col min="14605" max="14605" width="11.42578125" style="1"/>
    <col min="14606" max="14606" width="16.28515625" style="1" bestFit="1" customWidth="1"/>
    <col min="14607" max="14848" width="11.42578125" style="1"/>
    <col min="14849" max="14849" width="0.140625" style="1" customWidth="1"/>
    <col min="14850" max="14850" width="4.140625" style="1" customWidth="1"/>
    <col min="14851" max="14851" width="11.42578125" style="1"/>
    <col min="14852" max="14852" width="26.28515625" style="1" customWidth="1"/>
    <col min="14853" max="14853" width="15.5703125" style="1" customWidth="1"/>
    <col min="14854" max="14854" width="15.7109375" style="1" customWidth="1"/>
    <col min="14855" max="14855" width="15.42578125" style="1" customWidth="1"/>
    <col min="14856" max="14856" width="15.28515625" style="1" customWidth="1"/>
    <col min="14857" max="14857" width="15.7109375" style="1" customWidth="1"/>
    <col min="14858" max="14858" width="15.5703125" style="1" customWidth="1"/>
    <col min="14859" max="14859" width="11.42578125" style="1"/>
    <col min="14860" max="14860" width="16.85546875" style="1" bestFit="1" customWidth="1"/>
    <col min="14861" max="14861" width="11.42578125" style="1"/>
    <col min="14862" max="14862" width="16.28515625" style="1" bestFit="1" customWidth="1"/>
    <col min="14863" max="15104" width="11.42578125" style="1"/>
    <col min="15105" max="15105" width="0.140625" style="1" customWidth="1"/>
    <col min="15106" max="15106" width="4.140625" style="1" customWidth="1"/>
    <col min="15107" max="15107" width="11.42578125" style="1"/>
    <col min="15108" max="15108" width="26.28515625" style="1" customWidth="1"/>
    <col min="15109" max="15109" width="15.5703125" style="1" customWidth="1"/>
    <col min="15110" max="15110" width="15.7109375" style="1" customWidth="1"/>
    <col min="15111" max="15111" width="15.42578125" style="1" customWidth="1"/>
    <col min="15112" max="15112" width="15.28515625" style="1" customWidth="1"/>
    <col min="15113" max="15113" width="15.7109375" style="1" customWidth="1"/>
    <col min="15114" max="15114" width="15.5703125" style="1" customWidth="1"/>
    <col min="15115" max="15115" width="11.42578125" style="1"/>
    <col min="15116" max="15116" width="16.85546875" style="1" bestFit="1" customWidth="1"/>
    <col min="15117" max="15117" width="11.42578125" style="1"/>
    <col min="15118" max="15118" width="16.28515625" style="1" bestFit="1" customWidth="1"/>
    <col min="15119" max="15360" width="11.42578125" style="1"/>
    <col min="15361" max="15361" width="0.140625" style="1" customWidth="1"/>
    <col min="15362" max="15362" width="4.140625" style="1" customWidth="1"/>
    <col min="15363" max="15363" width="11.42578125" style="1"/>
    <col min="15364" max="15364" width="26.28515625" style="1" customWidth="1"/>
    <col min="15365" max="15365" width="15.5703125" style="1" customWidth="1"/>
    <col min="15366" max="15366" width="15.7109375" style="1" customWidth="1"/>
    <col min="15367" max="15367" width="15.42578125" style="1" customWidth="1"/>
    <col min="15368" max="15368" width="15.28515625" style="1" customWidth="1"/>
    <col min="15369" max="15369" width="15.7109375" style="1" customWidth="1"/>
    <col min="15370" max="15370" width="15.5703125" style="1" customWidth="1"/>
    <col min="15371" max="15371" width="11.42578125" style="1"/>
    <col min="15372" max="15372" width="16.85546875" style="1" bestFit="1" customWidth="1"/>
    <col min="15373" max="15373" width="11.42578125" style="1"/>
    <col min="15374" max="15374" width="16.28515625" style="1" bestFit="1" customWidth="1"/>
    <col min="15375" max="15616" width="11.42578125" style="1"/>
    <col min="15617" max="15617" width="0.140625" style="1" customWidth="1"/>
    <col min="15618" max="15618" width="4.140625" style="1" customWidth="1"/>
    <col min="15619" max="15619" width="11.42578125" style="1"/>
    <col min="15620" max="15620" width="26.28515625" style="1" customWidth="1"/>
    <col min="15621" max="15621" width="15.5703125" style="1" customWidth="1"/>
    <col min="15622" max="15622" width="15.7109375" style="1" customWidth="1"/>
    <col min="15623" max="15623" width="15.42578125" style="1" customWidth="1"/>
    <col min="15624" max="15624" width="15.28515625" style="1" customWidth="1"/>
    <col min="15625" max="15625" width="15.7109375" style="1" customWidth="1"/>
    <col min="15626" max="15626" width="15.5703125" style="1" customWidth="1"/>
    <col min="15627" max="15627" width="11.42578125" style="1"/>
    <col min="15628" max="15628" width="16.85546875" style="1" bestFit="1" customWidth="1"/>
    <col min="15629" max="15629" width="11.42578125" style="1"/>
    <col min="15630" max="15630" width="16.28515625" style="1" bestFit="1" customWidth="1"/>
    <col min="15631" max="15872" width="11.42578125" style="1"/>
    <col min="15873" max="15873" width="0.140625" style="1" customWidth="1"/>
    <col min="15874" max="15874" width="4.140625" style="1" customWidth="1"/>
    <col min="15875" max="15875" width="11.42578125" style="1"/>
    <col min="15876" max="15876" width="26.28515625" style="1" customWidth="1"/>
    <col min="15877" max="15877" width="15.5703125" style="1" customWidth="1"/>
    <col min="15878" max="15878" width="15.7109375" style="1" customWidth="1"/>
    <col min="15879" max="15879" width="15.42578125" style="1" customWidth="1"/>
    <col min="15880" max="15880" width="15.28515625" style="1" customWidth="1"/>
    <col min="15881" max="15881" width="15.7109375" style="1" customWidth="1"/>
    <col min="15882" max="15882" width="15.5703125" style="1" customWidth="1"/>
    <col min="15883" max="15883" width="11.42578125" style="1"/>
    <col min="15884" max="15884" width="16.85546875" style="1" bestFit="1" customWidth="1"/>
    <col min="15885" max="15885" width="11.42578125" style="1"/>
    <col min="15886" max="15886" width="16.28515625" style="1" bestFit="1" customWidth="1"/>
    <col min="15887" max="16128" width="11.42578125" style="1"/>
    <col min="16129" max="16129" width="0.140625" style="1" customWidth="1"/>
    <col min="16130" max="16130" width="4.140625" style="1" customWidth="1"/>
    <col min="16131" max="16131" width="11.42578125" style="1"/>
    <col min="16132" max="16132" width="26.28515625" style="1" customWidth="1"/>
    <col min="16133" max="16133" width="15.5703125" style="1" customWidth="1"/>
    <col min="16134" max="16134" width="15.7109375" style="1" customWidth="1"/>
    <col min="16135" max="16135" width="15.42578125" style="1" customWidth="1"/>
    <col min="16136" max="16136" width="15.28515625" style="1" customWidth="1"/>
    <col min="16137" max="16137" width="15.7109375" style="1" customWidth="1"/>
    <col min="16138" max="16138" width="15.5703125" style="1" customWidth="1"/>
    <col min="16139" max="16139" width="11.42578125" style="1"/>
    <col min="16140" max="16140" width="16.85546875" style="1" bestFit="1" customWidth="1"/>
    <col min="16141" max="16141" width="11.42578125" style="1"/>
    <col min="16142" max="16142" width="16.28515625" style="1" bestFit="1" customWidth="1"/>
    <col min="16143" max="16384" width="11.42578125" style="1"/>
  </cols>
  <sheetData>
    <row r="1" spans="2:14" ht="19.5" customHeight="1" x14ac:dyDescent="0.25">
      <c r="I1" s="107" t="s">
        <v>125</v>
      </c>
      <c r="J1" s="107"/>
    </row>
    <row r="2" spans="2:14" x14ac:dyDescent="0.25">
      <c r="B2" s="108" t="s">
        <v>0</v>
      </c>
      <c r="C2" s="109"/>
      <c r="D2" s="109"/>
      <c r="E2" s="109"/>
      <c r="F2" s="109"/>
      <c r="G2" s="109"/>
      <c r="H2" s="109"/>
      <c r="I2" s="109"/>
      <c r="J2" s="110"/>
      <c r="K2" s="2"/>
    </row>
    <row r="3" spans="2:14" x14ac:dyDescent="0.25">
      <c r="B3" s="111" t="s">
        <v>1</v>
      </c>
      <c r="C3" s="112"/>
      <c r="D3" s="112"/>
      <c r="E3" s="112"/>
      <c r="F3" s="112"/>
      <c r="G3" s="112"/>
      <c r="H3" s="112"/>
      <c r="I3" s="112"/>
      <c r="J3" s="113"/>
      <c r="K3" s="2"/>
    </row>
    <row r="4" spans="2:14" x14ac:dyDescent="0.25">
      <c r="B4" s="114" t="s">
        <v>2</v>
      </c>
      <c r="C4" s="115"/>
      <c r="D4" s="115"/>
      <c r="E4" s="115"/>
      <c r="F4" s="115"/>
      <c r="G4" s="115"/>
      <c r="H4" s="115"/>
      <c r="I4" s="115"/>
      <c r="J4" s="116"/>
      <c r="K4" s="3"/>
    </row>
    <row r="5" spans="2:14" x14ac:dyDescent="0.25">
      <c r="B5" s="92" t="s">
        <v>120</v>
      </c>
      <c r="C5" s="117"/>
      <c r="D5" s="118"/>
      <c r="E5" s="89" t="s">
        <v>4</v>
      </c>
      <c r="F5" s="90"/>
      <c r="G5" s="90"/>
      <c r="H5" s="90"/>
      <c r="I5" s="91"/>
      <c r="J5" s="125" t="s">
        <v>5</v>
      </c>
      <c r="K5" s="2"/>
    </row>
    <row r="6" spans="2:14" ht="29.25" customHeight="1" x14ac:dyDescent="0.25">
      <c r="B6" s="119"/>
      <c r="C6" s="120"/>
      <c r="D6" s="121"/>
      <c r="E6" s="4" t="s">
        <v>6</v>
      </c>
      <c r="F6" s="5" t="s">
        <v>7</v>
      </c>
      <c r="G6" s="4" t="s">
        <v>8</v>
      </c>
      <c r="H6" s="4" t="s">
        <v>9</v>
      </c>
      <c r="I6" s="4" t="s">
        <v>10</v>
      </c>
      <c r="J6" s="125"/>
      <c r="K6" s="2"/>
    </row>
    <row r="7" spans="2:14" x14ac:dyDescent="0.25">
      <c r="B7" s="122"/>
      <c r="C7" s="123"/>
      <c r="D7" s="124"/>
      <c r="E7" s="6" t="str">
        <f>E104</f>
        <v>(1)</v>
      </c>
      <c r="F7" s="6" t="s">
        <v>11</v>
      </c>
      <c r="G7" s="6" t="s">
        <v>12</v>
      </c>
      <c r="H7" s="6" t="s">
        <v>13</v>
      </c>
      <c r="I7" s="6" t="s">
        <v>14</v>
      </c>
      <c r="J7" s="6" t="s">
        <v>15</v>
      </c>
      <c r="K7" s="2"/>
    </row>
    <row r="8" spans="2:14" x14ac:dyDescent="0.25">
      <c r="B8" s="104" t="s">
        <v>16</v>
      </c>
      <c r="C8" s="105"/>
      <c r="D8" s="106"/>
      <c r="E8" s="7"/>
      <c r="F8" s="7"/>
      <c r="G8" s="8"/>
      <c r="H8" s="7"/>
      <c r="I8" s="7"/>
      <c r="J8" s="8">
        <f>I8-E8</f>
        <v>0</v>
      </c>
      <c r="K8" s="2"/>
    </row>
    <row r="9" spans="2:14" x14ac:dyDescent="0.25">
      <c r="B9" s="101" t="s">
        <v>17</v>
      </c>
      <c r="C9" s="102"/>
      <c r="D9" s="103"/>
      <c r="E9" s="9"/>
      <c r="F9" s="9"/>
      <c r="G9" s="10"/>
      <c r="H9" s="9"/>
      <c r="I9" s="9"/>
      <c r="J9" s="10">
        <f>I9-E9</f>
        <v>0</v>
      </c>
      <c r="K9" s="2"/>
    </row>
    <row r="10" spans="2:14" x14ac:dyDescent="0.25">
      <c r="B10" s="101" t="s">
        <v>18</v>
      </c>
      <c r="C10" s="102"/>
      <c r="D10" s="103"/>
      <c r="E10" s="9"/>
      <c r="F10" s="9"/>
      <c r="G10" s="10"/>
      <c r="H10" s="9"/>
      <c r="I10" s="9"/>
      <c r="J10" s="10">
        <f t="shared" ref="J10:J95" si="0">I10-E10</f>
        <v>0</v>
      </c>
      <c r="K10" s="2"/>
      <c r="N10" s="11"/>
    </row>
    <row r="11" spans="2:14" x14ac:dyDescent="0.25">
      <c r="B11" s="101" t="s">
        <v>19</v>
      </c>
      <c r="C11" s="102"/>
      <c r="D11" s="103"/>
      <c r="E11" s="9"/>
      <c r="F11" s="9"/>
      <c r="G11" s="10"/>
      <c r="H11" s="9"/>
      <c r="I11" s="9"/>
      <c r="J11" s="10">
        <f t="shared" si="0"/>
        <v>0</v>
      </c>
      <c r="K11" s="2"/>
    </row>
    <row r="12" spans="2:14" x14ac:dyDescent="0.25">
      <c r="B12" s="101" t="s">
        <v>20</v>
      </c>
      <c r="C12" s="102"/>
      <c r="D12" s="103"/>
      <c r="E12" s="12">
        <f>E13</f>
        <v>500000</v>
      </c>
      <c r="F12" s="12">
        <f t="shared" ref="F12:J12" si="1">F13</f>
        <v>615364.10999999987</v>
      </c>
      <c r="G12" s="12">
        <f t="shared" si="1"/>
        <v>1115364.1099999999</v>
      </c>
      <c r="H12" s="12">
        <f t="shared" si="1"/>
        <v>741389.68999999983</v>
      </c>
      <c r="I12" s="12">
        <f t="shared" si="1"/>
        <v>741389.68999999983</v>
      </c>
      <c r="J12" s="12">
        <f t="shared" si="1"/>
        <v>241389.68999999983</v>
      </c>
      <c r="K12" s="2"/>
      <c r="L12" s="13"/>
      <c r="M12" s="13"/>
      <c r="N12" s="13"/>
    </row>
    <row r="13" spans="2:14" x14ac:dyDescent="0.25">
      <c r="B13" s="14"/>
      <c r="C13" s="15" t="s">
        <v>20</v>
      </c>
      <c r="D13" s="16"/>
      <c r="E13" s="17">
        <f>SUM(E14:E16)</f>
        <v>500000</v>
      </c>
      <c r="F13" s="17">
        <f t="shared" ref="F13:I13" si="2">SUM(F14:F16)</f>
        <v>615364.10999999987</v>
      </c>
      <c r="G13" s="17">
        <f>E13+F13</f>
        <v>1115364.1099999999</v>
      </c>
      <c r="H13" s="17">
        <f t="shared" si="2"/>
        <v>741389.68999999983</v>
      </c>
      <c r="I13" s="17">
        <f t="shared" si="2"/>
        <v>741389.68999999983</v>
      </c>
      <c r="J13" s="17">
        <f>I13-E13</f>
        <v>241389.68999999983</v>
      </c>
      <c r="K13" s="2"/>
      <c r="L13" s="13"/>
      <c r="M13" s="13"/>
      <c r="N13" s="13"/>
    </row>
    <row r="14" spans="2:14" x14ac:dyDescent="0.25">
      <c r="B14" s="14"/>
      <c r="C14" s="62" t="s">
        <v>21</v>
      </c>
      <c r="D14" s="63"/>
      <c r="E14" s="18">
        <v>200000</v>
      </c>
      <c r="F14" s="18"/>
      <c r="G14" s="18">
        <f t="shared" ref="G14:G16" si="3">E14+F14</f>
        <v>200000</v>
      </c>
      <c r="H14" s="18">
        <v>125119.29999999999</v>
      </c>
      <c r="I14" s="18">
        <v>125119.29999999999</v>
      </c>
      <c r="J14" s="18">
        <f t="shared" ref="J14:J16" si="4">I14-E14</f>
        <v>-74880.700000000012</v>
      </c>
      <c r="K14" s="2"/>
      <c r="L14" s="13"/>
      <c r="M14" s="13"/>
      <c r="N14" s="13"/>
    </row>
    <row r="15" spans="2:14" x14ac:dyDescent="0.25">
      <c r="B15" s="14"/>
      <c r="C15" s="62" t="s">
        <v>22</v>
      </c>
      <c r="D15" s="63"/>
      <c r="E15" s="18">
        <v>300000</v>
      </c>
      <c r="F15" s="18"/>
      <c r="G15" s="18">
        <f t="shared" si="3"/>
        <v>300000</v>
      </c>
      <c r="H15" s="18">
        <v>906.2800000000002</v>
      </c>
      <c r="I15" s="18">
        <v>906.2800000000002</v>
      </c>
      <c r="J15" s="18">
        <f t="shared" si="4"/>
        <v>-299093.71999999997</v>
      </c>
      <c r="K15" s="2"/>
      <c r="L15" s="13"/>
      <c r="M15" s="13"/>
      <c r="N15" s="13"/>
    </row>
    <row r="16" spans="2:14" ht="15" customHeight="1" x14ac:dyDescent="0.25">
      <c r="B16" s="14"/>
      <c r="C16" s="62" t="s">
        <v>23</v>
      </c>
      <c r="D16" s="63"/>
      <c r="E16" s="18"/>
      <c r="F16" s="18">
        <v>615364.10999999987</v>
      </c>
      <c r="G16" s="18">
        <f t="shared" si="3"/>
        <v>615364.10999999987</v>
      </c>
      <c r="H16" s="18">
        <v>615364.10999999987</v>
      </c>
      <c r="I16" s="18">
        <v>615364.10999999987</v>
      </c>
      <c r="J16" s="18">
        <f t="shared" si="4"/>
        <v>615364.10999999987</v>
      </c>
      <c r="K16" s="2"/>
      <c r="L16" s="13"/>
      <c r="M16" s="13"/>
      <c r="N16" s="13"/>
    </row>
    <row r="17" spans="2:14" x14ac:dyDescent="0.25">
      <c r="B17" s="101" t="s">
        <v>24</v>
      </c>
      <c r="C17" s="102"/>
      <c r="D17" s="103"/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f t="shared" si="0"/>
        <v>0</v>
      </c>
      <c r="K17" s="2"/>
      <c r="L17" s="19"/>
      <c r="M17" s="20"/>
      <c r="N17" s="21"/>
    </row>
    <row r="18" spans="2:14" ht="27.75" customHeight="1" x14ac:dyDescent="0.25">
      <c r="B18" s="101" t="s">
        <v>25</v>
      </c>
      <c r="C18" s="102"/>
      <c r="D18" s="103"/>
      <c r="E18" s="22">
        <f>E19+E93</f>
        <v>978090360.23000014</v>
      </c>
      <c r="F18" s="22">
        <f t="shared" ref="F18:J18" si="5">F19+F93</f>
        <v>-50838654.689999998</v>
      </c>
      <c r="G18" s="22">
        <f t="shared" si="5"/>
        <v>927251705.53999996</v>
      </c>
      <c r="H18" s="22">
        <f t="shared" si="5"/>
        <v>787679734.91999996</v>
      </c>
      <c r="I18" s="22">
        <f t="shared" si="5"/>
        <v>450101249.40999991</v>
      </c>
      <c r="J18" s="22">
        <f t="shared" si="5"/>
        <v>-527989110.81999975</v>
      </c>
      <c r="K18" s="2"/>
      <c r="L18" s="13"/>
      <c r="M18" s="13"/>
      <c r="N18" s="21"/>
    </row>
    <row r="19" spans="2:14" ht="48.75" customHeight="1" x14ac:dyDescent="0.25">
      <c r="B19" s="14"/>
      <c r="C19" s="70" t="s">
        <v>26</v>
      </c>
      <c r="D19" s="71"/>
      <c r="E19" s="23">
        <f>SUM(E20:E92)</f>
        <v>978090360.23000014</v>
      </c>
      <c r="F19" s="23">
        <f t="shared" ref="F19:J19" si="6">SUM(F20:F92)</f>
        <v>-50934168.009999998</v>
      </c>
      <c r="G19" s="23">
        <f t="shared" si="6"/>
        <v>927156192.21999991</v>
      </c>
      <c r="H19" s="23">
        <f t="shared" si="6"/>
        <v>787584221.5999999</v>
      </c>
      <c r="I19" s="23">
        <f t="shared" si="6"/>
        <v>450005736.08999991</v>
      </c>
      <c r="J19" s="23">
        <f t="shared" si="6"/>
        <v>-528084624.13999975</v>
      </c>
      <c r="K19" s="2"/>
      <c r="L19" s="13"/>
      <c r="M19" s="13"/>
      <c r="N19" s="21"/>
    </row>
    <row r="20" spans="2:14" ht="15" customHeight="1" x14ac:dyDescent="0.25">
      <c r="B20" s="14"/>
      <c r="C20" s="62" t="s">
        <v>27</v>
      </c>
      <c r="D20" s="63"/>
      <c r="E20" s="24">
        <v>457086396.32000005</v>
      </c>
      <c r="F20" s="24">
        <v>-9010281.2200000007</v>
      </c>
      <c r="G20" s="18">
        <f>E20+F20</f>
        <v>448076115.10000002</v>
      </c>
      <c r="H20" s="25">
        <v>399790138.11999995</v>
      </c>
      <c r="I20" s="25">
        <v>215512303.79999995</v>
      </c>
      <c r="J20" s="18">
        <f>I20-E20</f>
        <v>-241574092.5200001</v>
      </c>
      <c r="K20" s="2"/>
      <c r="L20" s="13"/>
      <c r="M20" s="13"/>
      <c r="N20" s="21"/>
    </row>
    <row r="21" spans="2:14" ht="15" customHeight="1" x14ac:dyDescent="0.25">
      <c r="B21" s="14"/>
      <c r="C21" s="62" t="s">
        <v>28</v>
      </c>
      <c r="D21" s="63"/>
      <c r="E21" s="24">
        <v>293914353.62</v>
      </c>
      <c r="F21" s="24">
        <v>-9010281.1899999995</v>
      </c>
      <c r="G21" s="18">
        <f t="shared" ref="G21:G84" si="7">E21+F21</f>
        <v>284904072.43000001</v>
      </c>
      <c r="H21" s="25">
        <v>237130791.97</v>
      </c>
      <c r="I21" s="25">
        <v>147976183.83000001</v>
      </c>
      <c r="J21" s="18">
        <f t="shared" ref="J21:J84" si="8">I21-E21</f>
        <v>-145938169.78999999</v>
      </c>
      <c r="K21" s="2"/>
      <c r="L21" s="13"/>
      <c r="M21" s="13"/>
      <c r="N21" s="21"/>
    </row>
    <row r="22" spans="2:14" ht="15" customHeight="1" x14ac:dyDescent="0.25">
      <c r="B22" s="14"/>
      <c r="C22" s="62" t="s">
        <v>29</v>
      </c>
      <c r="D22" s="63"/>
      <c r="E22" s="24">
        <v>60462422.299999997</v>
      </c>
      <c r="F22" s="24">
        <v>-9010281.1999999993</v>
      </c>
      <c r="G22" s="18">
        <f t="shared" si="7"/>
        <v>51452141.099999994</v>
      </c>
      <c r="H22" s="25">
        <v>50215948.339999989</v>
      </c>
      <c r="I22" s="25">
        <v>26124840.27</v>
      </c>
      <c r="J22" s="18">
        <f t="shared" si="8"/>
        <v>-34337582.030000001</v>
      </c>
      <c r="K22" s="2"/>
      <c r="L22" s="13"/>
      <c r="M22" s="13"/>
      <c r="N22" s="21"/>
    </row>
    <row r="23" spans="2:14" ht="15" customHeight="1" x14ac:dyDescent="0.25">
      <c r="B23" s="14"/>
      <c r="C23" s="62" t="s">
        <v>30</v>
      </c>
      <c r="D23" s="63"/>
      <c r="E23" s="24">
        <v>49196269.860000007</v>
      </c>
      <c r="F23" s="24">
        <v>-9010281.1899999995</v>
      </c>
      <c r="G23" s="18">
        <f t="shared" si="7"/>
        <v>40185988.670000009</v>
      </c>
      <c r="H23" s="25">
        <v>37390157.999999993</v>
      </c>
      <c r="I23" s="25">
        <v>24748030.590000004</v>
      </c>
      <c r="J23" s="18">
        <f t="shared" si="8"/>
        <v>-24448239.270000003</v>
      </c>
      <c r="K23" s="2"/>
      <c r="L23" s="13"/>
      <c r="M23" s="13"/>
      <c r="N23" s="21"/>
    </row>
    <row r="24" spans="2:14" ht="15" customHeight="1" x14ac:dyDescent="0.25">
      <c r="B24" s="14"/>
      <c r="C24" s="62" t="s">
        <v>31</v>
      </c>
      <c r="D24" s="63"/>
      <c r="E24" s="24">
        <v>21413791.060000002</v>
      </c>
      <c r="F24" s="24">
        <v>0</v>
      </c>
      <c r="G24" s="18">
        <f t="shared" si="7"/>
        <v>21413791.060000002</v>
      </c>
      <c r="H24" s="25">
        <v>17522047.739999998</v>
      </c>
      <c r="I24" s="25">
        <v>10224546.890000001</v>
      </c>
      <c r="J24" s="18">
        <f t="shared" si="8"/>
        <v>-11189244.170000002</v>
      </c>
      <c r="K24" s="2"/>
      <c r="L24" s="13"/>
      <c r="M24" s="13"/>
      <c r="N24" s="21"/>
    </row>
    <row r="25" spans="2:14" ht="15" customHeight="1" x14ac:dyDescent="0.25">
      <c r="B25" s="14"/>
      <c r="C25" s="62" t="s">
        <v>32</v>
      </c>
      <c r="D25" s="63"/>
      <c r="E25" s="24">
        <v>3000000</v>
      </c>
      <c r="F25" s="24">
        <v>0</v>
      </c>
      <c r="G25" s="18">
        <f t="shared" si="7"/>
        <v>3000000</v>
      </c>
      <c r="H25" s="25">
        <v>4025379.0300000003</v>
      </c>
      <c r="I25" s="25">
        <v>4025379.0300000003</v>
      </c>
      <c r="J25" s="18">
        <f t="shared" si="8"/>
        <v>1025379.0300000003</v>
      </c>
      <c r="K25" s="2"/>
      <c r="L25" s="13"/>
      <c r="M25" s="13"/>
      <c r="N25" s="21"/>
    </row>
    <row r="26" spans="2:14" ht="15" customHeight="1" x14ac:dyDescent="0.25">
      <c r="B26" s="14"/>
      <c r="C26" s="62" t="s">
        <v>33</v>
      </c>
      <c r="D26" s="63"/>
      <c r="E26" s="24">
        <v>1000000</v>
      </c>
      <c r="F26" s="24">
        <v>0</v>
      </c>
      <c r="G26" s="18">
        <f t="shared" si="7"/>
        <v>1000000</v>
      </c>
      <c r="H26" s="25">
        <v>5906676.9800000004</v>
      </c>
      <c r="I26" s="25">
        <v>72568.100000000006</v>
      </c>
      <c r="J26" s="18">
        <f t="shared" si="8"/>
        <v>-927431.9</v>
      </c>
      <c r="K26" s="2"/>
      <c r="L26" s="13"/>
      <c r="M26" s="13"/>
      <c r="N26" s="21"/>
    </row>
    <row r="27" spans="2:14" ht="15" customHeight="1" x14ac:dyDescent="0.25">
      <c r="B27" s="14"/>
      <c r="C27" s="62" t="s">
        <v>34</v>
      </c>
      <c r="D27" s="63"/>
      <c r="E27" s="24">
        <v>647814.15999999992</v>
      </c>
      <c r="F27" s="24">
        <v>0</v>
      </c>
      <c r="G27" s="18">
        <f t="shared" si="7"/>
        <v>647814.15999999992</v>
      </c>
      <c r="H27" s="25">
        <v>890181.56</v>
      </c>
      <c r="I27" s="25">
        <v>890181.56</v>
      </c>
      <c r="J27" s="18">
        <f t="shared" si="8"/>
        <v>242367.40000000014</v>
      </c>
      <c r="K27" s="2"/>
      <c r="L27" s="13"/>
      <c r="M27" s="13"/>
      <c r="N27" s="21"/>
    </row>
    <row r="28" spans="2:14" ht="15" customHeight="1" x14ac:dyDescent="0.25">
      <c r="B28" s="14"/>
      <c r="C28" s="62" t="s">
        <v>35</v>
      </c>
      <c r="D28" s="63"/>
      <c r="E28" s="24">
        <v>37080.090000000004</v>
      </c>
      <c r="F28" s="24">
        <v>0</v>
      </c>
      <c r="G28" s="18">
        <f t="shared" si="7"/>
        <v>37080.090000000004</v>
      </c>
      <c r="H28" s="25">
        <v>64239.849999999991</v>
      </c>
      <c r="I28" s="25">
        <v>64239.849999999991</v>
      </c>
      <c r="J28" s="18">
        <f t="shared" si="8"/>
        <v>27159.759999999987</v>
      </c>
      <c r="K28" s="2"/>
      <c r="L28" s="13"/>
      <c r="M28" s="13"/>
      <c r="N28" s="21"/>
    </row>
    <row r="29" spans="2:14" ht="15" customHeight="1" x14ac:dyDescent="0.25">
      <c r="B29" s="14"/>
      <c r="C29" s="62" t="s">
        <v>36</v>
      </c>
      <c r="D29" s="63"/>
      <c r="E29" s="24">
        <v>744797.31999999983</v>
      </c>
      <c r="F29" s="24">
        <v>0</v>
      </c>
      <c r="G29" s="18">
        <f t="shared" si="7"/>
        <v>744797.31999999983</v>
      </c>
      <c r="H29" s="25">
        <v>343561.55999999994</v>
      </c>
      <c r="I29" s="25">
        <v>343561.55999999994</v>
      </c>
      <c r="J29" s="18">
        <f t="shared" si="8"/>
        <v>-401235.75999999989</v>
      </c>
      <c r="K29" s="2"/>
      <c r="L29" s="13"/>
      <c r="M29" s="13"/>
      <c r="N29" s="21"/>
    </row>
    <row r="30" spans="2:14" ht="15" customHeight="1" x14ac:dyDescent="0.25">
      <c r="B30" s="14"/>
      <c r="C30" s="62" t="s">
        <v>37</v>
      </c>
      <c r="D30" s="63"/>
      <c r="E30" s="24">
        <v>18329425.359999999</v>
      </c>
      <c r="F30" s="24">
        <v>0</v>
      </c>
      <c r="G30" s="18">
        <f t="shared" si="7"/>
        <v>18329425.359999999</v>
      </c>
      <c r="H30" s="25">
        <v>14281197.840000002</v>
      </c>
      <c r="I30" s="25">
        <v>0</v>
      </c>
      <c r="J30" s="18">
        <f t="shared" si="8"/>
        <v>-18329425.359999999</v>
      </c>
      <c r="K30" s="2"/>
      <c r="L30" s="13"/>
      <c r="M30" s="13"/>
      <c r="N30" s="21"/>
    </row>
    <row r="31" spans="2:14" ht="15" customHeight="1" x14ac:dyDescent="0.25">
      <c r="B31" s="14"/>
      <c r="C31" s="62" t="s">
        <v>38</v>
      </c>
      <c r="D31" s="63"/>
      <c r="E31" s="24">
        <v>18494.36</v>
      </c>
      <c r="F31" s="24">
        <v>0</v>
      </c>
      <c r="G31" s="18">
        <f t="shared" si="7"/>
        <v>18494.36</v>
      </c>
      <c r="H31" s="25">
        <v>16622.719999999998</v>
      </c>
      <c r="I31" s="25">
        <v>16622.719999999998</v>
      </c>
      <c r="J31" s="18">
        <f t="shared" si="8"/>
        <v>-1871.6400000000031</v>
      </c>
      <c r="K31" s="2"/>
      <c r="L31" s="13"/>
      <c r="M31" s="13"/>
      <c r="N31" s="21"/>
    </row>
    <row r="32" spans="2:14" ht="15" customHeight="1" x14ac:dyDescent="0.25">
      <c r="B32" s="14"/>
      <c r="C32" s="62" t="s">
        <v>39</v>
      </c>
      <c r="D32" s="63"/>
      <c r="E32" s="24">
        <v>3868000</v>
      </c>
      <c r="F32" s="24">
        <v>0</v>
      </c>
      <c r="G32" s="18">
        <f t="shared" si="7"/>
        <v>3868000</v>
      </c>
      <c r="H32" s="25">
        <v>2011951.98</v>
      </c>
      <c r="I32" s="25">
        <v>2011951.98</v>
      </c>
      <c r="J32" s="18">
        <f t="shared" si="8"/>
        <v>-1856048.02</v>
      </c>
      <c r="K32" s="2"/>
      <c r="L32" s="13"/>
      <c r="M32" s="13"/>
      <c r="N32" s="21"/>
    </row>
    <row r="33" spans="2:14" ht="15" customHeight="1" x14ac:dyDescent="0.25">
      <c r="B33" s="14"/>
      <c r="C33" s="62" t="s">
        <v>40</v>
      </c>
      <c r="D33" s="63"/>
      <c r="E33" s="24">
        <v>288000</v>
      </c>
      <c r="F33" s="24">
        <v>0</v>
      </c>
      <c r="G33" s="18">
        <f t="shared" si="7"/>
        <v>288000</v>
      </c>
      <c r="H33" s="25">
        <v>155528.03</v>
      </c>
      <c r="I33" s="25">
        <v>155528.03</v>
      </c>
      <c r="J33" s="18">
        <f t="shared" si="8"/>
        <v>-132471.97</v>
      </c>
      <c r="K33" s="2"/>
      <c r="L33" s="13"/>
      <c r="M33" s="13"/>
      <c r="N33" s="21"/>
    </row>
    <row r="34" spans="2:14" ht="15" customHeight="1" x14ac:dyDescent="0.25">
      <c r="B34" s="14"/>
      <c r="C34" s="62" t="s">
        <v>41</v>
      </c>
      <c r="D34" s="63"/>
      <c r="E34" s="24">
        <v>3931200</v>
      </c>
      <c r="F34" s="24">
        <v>0</v>
      </c>
      <c r="G34" s="18">
        <f t="shared" si="7"/>
        <v>3931200</v>
      </c>
      <c r="H34" s="25">
        <v>1985583.6</v>
      </c>
      <c r="I34" s="25">
        <v>1985583.6</v>
      </c>
      <c r="J34" s="18">
        <f t="shared" si="8"/>
        <v>-1945616.4</v>
      </c>
      <c r="K34" s="2"/>
      <c r="L34" s="13"/>
      <c r="M34" s="13"/>
      <c r="N34" s="21"/>
    </row>
    <row r="35" spans="2:14" ht="15" customHeight="1" x14ac:dyDescent="0.25">
      <c r="B35" s="14"/>
      <c r="C35" s="62" t="s">
        <v>42</v>
      </c>
      <c r="D35" s="63"/>
      <c r="E35" s="24">
        <v>280800.01</v>
      </c>
      <c r="F35" s="24">
        <v>0</v>
      </c>
      <c r="G35" s="18">
        <f t="shared" si="7"/>
        <v>280800.01</v>
      </c>
      <c r="H35" s="25">
        <v>146925.43</v>
      </c>
      <c r="I35" s="25">
        <v>146925.43</v>
      </c>
      <c r="J35" s="18">
        <f t="shared" si="8"/>
        <v>-133874.58000000002</v>
      </c>
      <c r="K35" s="2"/>
      <c r="L35" s="13"/>
      <c r="M35" s="13"/>
      <c r="N35" s="21"/>
    </row>
    <row r="36" spans="2:14" ht="15" customHeight="1" x14ac:dyDescent="0.25">
      <c r="B36" s="14"/>
      <c r="C36" s="62" t="s">
        <v>43</v>
      </c>
      <c r="D36" s="63"/>
      <c r="E36" s="24">
        <v>339916.70999999996</v>
      </c>
      <c r="F36" s="24">
        <v>0</v>
      </c>
      <c r="G36" s="18">
        <f t="shared" si="7"/>
        <v>339916.70999999996</v>
      </c>
      <c r="H36" s="25">
        <v>285269.81</v>
      </c>
      <c r="I36" s="25">
        <v>285269.81</v>
      </c>
      <c r="J36" s="18">
        <f t="shared" si="8"/>
        <v>-54646.899999999965</v>
      </c>
      <c r="K36" s="2"/>
      <c r="L36" s="13"/>
      <c r="M36" s="13"/>
      <c r="N36" s="21"/>
    </row>
    <row r="37" spans="2:14" ht="15" customHeight="1" x14ac:dyDescent="0.25">
      <c r="B37" s="14"/>
      <c r="C37" s="62" t="s">
        <v>44</v>
      </c>
      <c r="D37" s="63"/>
      <c r="E37" s="24">
        <v>14526.939999999997</v>
      </c>
      <c r="F37" s="24">
        <v>0</v>
      </c>
      <c r="G37" s="18">
        <f t="shared" si="7"/>
        <v>14526.939999999997</v>
      </c>
      <c r="H37" s="25">
        <v>0</v>
      </c>
      <c r="I37" s="25">
        <v>0</v>
      </c>
      <c r="J37" s="18">
        <f t="shared" si="8"/>
        <v>-14526.939999999997</v>
      </c>
      <c r="K37" s="2"/>
      <c r="L37" s="13"/>
      <c r="M37" s="13"/>
      <c r="N37" s="21"/>
    </row>
    <row r="38" spans="2:14" ht="15" customHeight="1" x14ac:dyDescent="0.25">
      <c r="B38" s="14"/>
      <c r="C38" s="62" t="s">
        <v>45</v>
      </c>
      <c r="D38" s="63"/>
      <c r="E38" s="24">
        <v>389495.22000000003</v>
      </c>
      <c r="F38" s="24">
        <v>0</v>
      </c>
      <c r="G38" s="18">
        <f t="shared" si="7"/>
        <v>389495.22000000003</v>
      </c>
      <c r="H38" s="25">
        <v>179600.61000000002</v>
      </c>
      <c r="I38" s="25">
        <v>179600.61000000002</v>
      </c>
      <c r="J38" s="18">
        <f t="shared" si="8"/>
        <v>-209894.61000000002</v>
      </c>
      <c r="K38" s="2"/>
      <c r="L38" s="13"/>
      <c r="M38" s="13"/>
      <c r="N38" s="21"/>
    </row>
    <row r="39" spans="2:14" ht="15" customHeight="1" x14ac:dyDescent="0.25">
      <c r="B39" s="14"/>
      <c r="C39" s="62" t="s">
        <v>46</v>
      </c>
      <c r="D39" s="63"/>
      <c r="E39" s="24">
        <v>9500000</v>
      </c>
      <c r="F39" s="24">
        <v>0</v>
      </c>
      <c r="G39" s="18">
        <f t="shared" si="7"/>
        <v>9500000</v>
      </c>
      <c r="H39" s="25">
        <v>6059353.1899999995</v>
      </c>
      <c r="I39" s="25">
        <v>6059353.1899999995</v>
      </c>
      <c r="J39" s="18">
        <f t="shared" si="8"/>
        <v>-3440646.8100000005</v>
      </c>
      <c r="K39" s="2"/>
      <c r="L39" s="13"/>
      <c r="M39" s="13"/>
      <c r="N39" s="21"/>
    </row>
    <row r="40" spans="2:14" ht="15" customHeight="1" x14ac:dyDescent="0.25">
      <c r="B40" s="14"/>
      <c r="C40" s="62" t="s">
        <v>47</v>
      </c>
      <c r="D40" s="63"/>
      <c r="E40" s="24">
        <v>1736081.0599999998</v>
      </c>
      <c r="F40" s="24">
        <v>0</v>
      </c>
      <c r="G40" s="18">
        <f t="shared" si="7"/>
        <v>1736081.0599999998</v>
      </c>
      <c r="H40" s="25">
        <v>634779.98</v>
      </c>
      <c r="I40" s="25">
        <v>634779.98</v>
      </c>
      <c r="J40" s="18">
        <f t="shared" si="8"/>
        <v>-1101301.0799999998</v>
      </c>
      <c r="K40" s="2"/>
      <c r="L40" s="13"/>
      <c r="M40" s="13"/>
      <c r="N40" s="21"/>
    </row>
    <row r="41" spans="2:14" ht="15" customHeight="1" x14ac:dyDescent="0.25">
      <c r="B41" s="14"/>
      <c r="C41" s="62" t="s">
        <v>48</v>
      </c>
      <c r="D41" s="63"/>
      <c r="E41" s="24">
        <v>240371.42</v>
      </c>
      <c r="F41" s="24">
        <v>0</v>
      </c>
      <c r="G41" s="18">
        <f t="shared" si="7"/>
        <v>240371.42</v>
      </c>
      <c r="H41" s="25">
        <v>62186.34</v>
      </c>
      <c r="I41" s="25">
        <v>62186.34</v>
      </c>
      <c r="J41" s="18">
        <f t="shared" si="8"/>
        <v>-178185.08000000002</v>
      </c>
      <c r="K41" s="2"/>
      <c r="L41" s="13"/>
      <c r="M41" s="13"/>
      <c r="N41" s="21"/>
    </row>
    <row r="42" spans="2:14" ht="15" customHeight="1" x14ac:dyDescent="0.25">
      <c r="B42" s="14"/>
      <c r="C42" s="62" t="s">
        <v>49</v>
      </c>
      <c r="D42" s="63"/>
      <c r="E42" s="24">
        <v>0</v>
      </c>
      <c r="F42" s="24">
        <v>700</v>
      </c>
      <c r="G42" s="18">
        <f t="shared" si="7"/>
        <v>700</v>
      </c>
      <c r="H42" s="25">
        <v>700</v>
      </c>
      <c r="I42" s="25">
        <v>700</v>
      </c>
      <c r="J42" s="18">
        <f t="shared" si="8"/>
        <v>700</v>
      </c>
      <c r="K42" s="2"/>
      <c r="L42" s="13"/>
      <c r="M42" s="13"/>
      <c r="N42" s="21"/>
    </row>
    <row r="43" spans="2:14" ht="15" customHeight="1" x14ac:dyDescent="0.25">
      <c r="B43" s="14"/>
      <c r="C43" s="62" t="s">
        <v>50</v>
      </c>
      <c r="D43" s="63"/>
      <c r="E43" s="24">
        <v>67180.780000000013</v>
      </c>
      <c r="F43" s="24">
        <v>0</v>
      </c>
      <c r="G43" s="18">
        <f t="shared" si="7"/>
        <v>67180.780000000013</v>
      </c>
      <c r="H43" s="25">
        <v>69494.340000000011</v>
      </c>
      <c r="I43" s="25">
        <v>69494.340000000011</v>
      </c>
      <c r="J43" s="18">
        <f t="shared" si="8"/>
        <v>2313.5599999999977</v>
      </c>
      <c r="K43" s="2"/>
      <c r="L43" s="13"/>
      <c r="M43" s="13"/>
      <c r="N43" s="21"/>
    </row>
    <row r="44" spans="2:14" ht="15" customHeight="1" x14ac:dyDescent="0.25">
      <c r="B44" s="14"/>
      <c r="C44" s="62" t="s">
        <v>51</v>
      </c>
      <c r="D44" s="63"/>
      <c r="E44" s="24">
        <v>15392.14</v>
      </c>
      <c r="F44" s="24">
        <v>0</v>
      </c>
      <c r="G44" s="18">
        <f t="shared" si="7"/>
        <v>15392.14</v>
      </c>
      <c r="H44" s="25">
        <v>13243.230000000001</v>
      </c>
      <c r="I44" s="25">
        <v>13243.230000000001</v>
      </c>
      <c r="J44" s="18">
        <f t="shared" si="8"/>
        <v>-2148.909999999998</v>
      </c>
      <c r="K44" s="2"/>
      <c r="L44" s="13"/>
      <c r="M44" s="13"/>
      <c r="N44" s="21"/>
    </row>
    <row r="45" spans="2:14" ht="15" customHeight="1" x14ac:dyDescent="0.25">
      <c r="B45" s="14"/>
      <c r="C45" s="62" t="s">
        <v>52</v>
      </c>
      <c r="D45" s="63"/>
      <c r="E45" s="24">
        <v>1000000</v>
      </c>
      <c r="F45" s="24">
        <v>0</v>
      </c>
      <c r="G45" s="18">
        <f t="shared" si="7"/>
        <v>1000000</v>
      </c>
      <c r="H45" s="25">
        <v>75287.8</v>
      </c>
      <c r="I45" s="25">
        <v>75287.8</v>
      </c>
      <c r="J45" s="18">
        <f t="shared" si="8"/>
        <v>-924712.2</v>
      </c>
      <c r="K45" s="2"/>
      <c r="L45" s="13"/>
      <c r="M45" s="13"/>
      <c r="N45" s="21"/>
    </row>
    <row r="46" spans="2:14" ht="15" customHeight="1" x14ac:dyDescent="0.25">
      <c r="B46" s="14"/>
      <c r="C46" s="62" t="s">
        <v>53</v>
      </c>
      <c r="D46" s="63"/>
      <c r="E46" s="24">
        <v>760000</v>
      </c>
      <c r="F46" s="24">
        <v>0</v>
      </c>
      <c r="G46" s="18">
        <f t="shared" si="7"/>
        <v>760000</v>
      </c>
      <c r="H46" s="25">
        <v>72151.070000000007</v>
      </c>
      <c r="I46" s="25">
        <v>72151.070000000007</v>
      </c>
      <c r="J46" s="18">
        <f t="shared" si="8"/>
        <v>-687848.92999999993</v>
      </c>
      <c r="K46" s="2"/>
      <c r="L46" s="13"/>
      <c r="M46" s="13"/>
      <c r="N46" s="21"/>
    </row>
    <row r="47" spans="2:14" ht="15" customHeight="1" x14ac:dyDescent="0.25">
      <c r="B47" s="14"/>
      <c r="C47" s="62" t="s">
        <v>54</v>
      </c>
      <c r="D47" s="63"/>
      <c r="E47" s="24">
        <v>42293.04</v>
      </c>
      <c r="F47" s="24">
        <v>0</v>
      </c>
      <c r="G47" s="18">
        <f t="shared" si="7"/>
        <v>42293.04</v>
      </c>
      <c r="H47" s="25">
        <v>37563.199999999997</v>
      </c>
      <c r="I47" s="25">
        <v>37563.199999999997</v>
      </c>
      <c r="J47" s="18">
        <f t="shared" si="8"/>
        <v>-4729.8400000000038</v>
      </c>
      <c r="K47" s="2"/>
      <c r="L47" s="13"/>
      <c r="M47" s="13"/>
      <c r="N47" s="21"/>
    </row>
    <row r="48" spans="2:14" ht="15" customHeight="1" x14ac:dyDescent="0.25">
      <c r="B48" s="14"/>
      <c r="C48" s="62" t="s">
        <v>55</v>
      </c>
      <c r="D48" s="63"/>
      <c r="E48" s="24">
        <v>5576.3499999999995</v>
      </c>
      <c r="F48" s="24">
        <v>0</v>
      </c>
      <c r="G48" s="18">
        <f t="shared" si="7"/>
        <v>5576.3499999999995</v>
      </c>
      <c r="H48" s="25">
        <v>6255.36</v>
      </c>
      <c r="I48" s="25">
        <v>6255.36</v>
      </c>
      <c r="J48" s="18">
        <f t="shared" si="8"/>
        <v>679.01000000000022</v>
      </c>
      <c r="K48" s="2"/>
      <c r="L48" s="13"/>
      <c r="M48" s="13"/>
      <c r="N48" s="21"/>
    </row>
    <row r="49" spans="2:14" ht="15" customHeight="1" x14ac:dyDescent="0.25">
      <c r="B49" s="14"/>
      <c r="C49" s="62" t="s">
        <v>56</v>
      </c>
      <c r="D49" s="63"/>
      <c r="E49" s="24">
        <v>95315.85</v>
      </c>
      <c r="F49" s="24">
        <v>0</v>
      </c>
      <c r="G49" s="18">
        <f t="shared" si="7"/>
        <v>95315.85</v>
      </c>
      <c r="H49" s="25">
        <v>94538.250000000015</v>
      </c>
      <c r="I49" s="25">
        <v>94538.250000000015</v>
      </c>
      <c r="J49" s="18">
        <f t="shared" si="8"/>
        <v>-777.59999999999127</v>
      </c>
      <c r="K49" s="2"/>
      <c r="L49" s="13"/>
      <c r="M49" s="13"/>
      <c r="N49" s="21"/>
    </row>
    <row r="50" spans="2:14" ht="15" customHeight="1" x14ac:dyDescent="0.25">
      <c r="B50" s="14"/>
      <c r="C50" s="62" t="s">
        <v>57</v>
      </c>
      <c r="D50" s="63"/>
      <c r="E50" s="24">
        <v>40340.329999999994</v>
      </c>
      <c r="F50" s="24">
        <v>0</v>
      </c>
      <c r="G50" s="18">
        <f t="shared" si="7"/>
        <v>40340.329999999994</v>
      </c>
      <c r="H50" s="25">
        <v>12581.21</v>
      </c>
      <c r="I50" s="25">
        <v>12581.21</v>
      </c>
      <c r="J50" s="18">
        <f t="shared" si="8"/>
        <v>-27759.119999999995</v>
      </c>
      <c r="K50" s="2"/>
      <c r="L50" s="13"/>
      <c r="M50" s="13"/>
      <c r="N50" s="21"/>
    </row>
    <row r="51" spans="2:14" ht="15" customHeight="1" x14ac:dyDescent="0.25">
      <c r="B51" s="14"/>
      <c r="C51" s="62" t="s">
        <v>58</v>
      </c>
      <c r="D51" s="63"/>
      <c r="E51" s="24">
        <v>572095.88</v>
      </c>
      <c r="F51" s="24">
        <v>0</v>
      </c>
      <c r="G51" s="18">
        <f t="shared" si="7"/>
        <v>572095.88</v>
      </c>
      <c r="H51" s="25">
        <v>379835.37</v>
      </c>
      <c r="I51" s="25">
        <v>379835.37</v>
      </c>
      <c r="J51" s="18">
        <f t="shared" si="8"/>
        <v>-192260.51</v>
      </c>
      <c r="K51" s="2"/>
      <c r="L51" s="13"/>
      <c r="M51" s="13"/>
      <c r="N51" s="21"/>
    </row>
    <row r="52" spans="2:14" ht="15" customHeight="1" x14ac:dyDescent="0.25">
      <c r="B52" s="14"/>
      <c r="C52" s="62" t="s">
        <v>59</v>
      </c>
      <c r="D52" s="63"/>
      <c r="E52" s="24">
        <v>38585.75</v>
      </c>
      <c r="F52" s="24">
        <v>0</v>
      </c>
      <c r="G52" s="18">
        <f t="shared" si="7"/>
        <v>38585.75</v>
      </c>
      <c r="H52" s="25">
        <v>26233.440000000002</v>
      </c>
      <c r="I52" s="25">
        <v>26233.440000000002</v>
      </c>
      <c r="J52" s="18">
        <f t="shared" si="8"/>
        <v>-12352.309999999998</v>
      </c>
      <c r="K52" s="2"/>
      <c r="L52" s="13"/>
      <c r="M52" s="13"/>
      <c r="N52" s="21"/>
    </row>
    <row r="53" spans="2:14" ht="15" customHeight="1" x14ac:dyDescent="0.25">
      <c r="B53" s="14"/>
      <c r="C53" s="62" t="s">
        <v>60</v>
      </c>
      <c r="D53" s="63"/>
      <c r="E53" s="24">
        <v>331846.89</v>
      </c>
      <c r="F53" s="24">
        <v>0</v>
      </c>
      <c r="G53" s="18">
        <f t="shared" si="7"/>
        <v>331846.89</v>
      </c>
      <c r="H53" s="25">
        <v>40410.550000000003</v>
      </c>
      <c r="I53" s="25">
        <v>40410.550000000003</v>
      </c>
      <c r="J53" s="18">
        <f t="shared" si="8"/>
        <v>-291436.34000000003</v>
      </c>
      <c r="K53" s="2"/>
      <c r="L53" s="13"/>
      <c r="M53" s="13"/>
      <c r="N53" s="21"/>
    </row>
    <row r="54" spans="2:14" ht="15" customHeight="1" x14ac:dyDescent="0.25">
      <c r="B54" s="14"/>
      <c r="C54" s="62" t="s">
        <v>61</v>
      </c>
      <c r="D54" s="63"/>
      <c r="E54" s="24">
        <v>0</v>
      </c>
      <c r="F54" s="24">
        <v>826.79</v>
      </c>
      <c r="G54" s="18">
        <f t="shared" si="7"/>
        <v>826.79</v>
      </c>
      <c r="H54" s="25">
        <v>826.79</v>
      </c>
      <c r="I54" s="25">
        <v>826.79</v>
      </c>
      <c r="J54" s="18">
        <f t="shared" si="8"/>
        <v>826.79</v>
      </c>
      <c r="K54" s="2"/>
      <c r="L54" s="13"/>
      <c r="M54" s="13"/>
      <c r="N54" s="21"/>
    </row>
    <row r="55" spans="2:14" ht="15" customHeight="1" x14ac:dyDescent="0.25">
      <c r="B55" s="14"/>
      <c r="C55" s="62" t="s">
        <v>62</v>
      </c>
      <c r="D55" s="63"/>
      <c r="E55" s="24">
        <v>0</v>
      </c>
      <c r="F55" s="24">
        <v>140</v>
      </c>
      <c r="G55" s="18">
        <f t="shared" si="7"/>
        <v>140</v>
      </c>
      <c r="H55" s="25">
        <v>140</v>
      </c>
      <c r="I55" s="25">
        <v>140</v>
      </c>
      <c r="J55" s="18">
        <f t="shared" si="8"/>
        <v>140</v>
      </c>
      <c r="K55" s="2"/>
      <c r="L55" s="13"/>
      <c r="M55" s="13"/>
      <c r="N55" s="21"/>
    </row>
    <row r="56" spans="2:14" ht="15" customHeight="1" x14ac:dyDescent="0.25">
      <c r="B56" s="14"/>
      <c r="C56" s="62" t="s">
        <v>63</v>
      </c>
      <c r="D56" s="63"/>
      <c r="E56" s="24">
        <v>390173.74</v>
      </c>
      <c r="F56" s="24">
        <v>0</v>
      </c>
      <c r="G56" s="18">
        <f t="shared" si="7"/>
        <v>390173.74</v>
      </c>
      <c r="H56" s="25">
        <v>329891.92000000004</v>
      </c>
      <c r="I56" s="25">
        <v>329891.92000000004</v>
      </c>
      <c r="J56" s="18">
        <f t="shared" si="8"/>
        <v>-60281.819999999949</v>
      </c>
      <c r="K56" s="2"/>
      <c r="L56" s="13"/>
      <c r="M56" s="13"/>
      <c r="N56" s="21"/>
    </row>
    <row r="57" spans="2:14" ht="15" customHeight="1" x14ac:dyDescent="0.25">
      <c r="B57" s="14"/>
      <c r="C57" s="62" t="s">
        <v>64</v>
      </c>
      <c r="D57" s="63"/>
      <c r="E57" s="24">
        <v>66497.47</v>
      </c>
      <c r="F57" s="24">
        <v>0</v>
      </c>
      <c r="G57" s="18">
        <f t="shared" si="7"/>
        <v>66497.47</v>
      </c>
      <c r="H57" s="25">
        <v>51987.67</v>
      </c>
      <c r="I57" s="25">
        <v>51987.67</v>
      </c>
      <c r="J57" s="18">
        <f t="shared" si="8"/>
        <v>-14509.800000000003</v>
      </c>
      <c r="K57" s="2"/>
      <c r="L57" s="13"/>
      <c r="M57" s="13"/>
      <c r="N57" s="21"/>
    </row>
    <row r="58" spans="2:14" ht="15" customHeight="1" x14ac:dyDescent="0.25">
      <c r="B58" s="14"/>
      <c r="C58" s="62" t="s">
        <v>65</v>
      </c>
      <c r="D58" s="63"/>
      <c r="E58" s="24">
        <v>53963.15</v>
      </c>
      <c r="F58" s="24">
        <v>0</v>
      </c>
      <c r="G58" s="18">
        <f t="shared" si="7"/>
        <v>53963.15</v>
      </c>
      <c r="H58" s="25">
        <v>32167.5</v>
      </c>
      <c r="I58" s="25">
        <v>32167.5</v>
      </c>
      <c r="J58" s="18">
        <f t="shared" si="8"/>
        <v>-21795.65</v>
      </c>
      <c r="K58" s="2"/>
      <c r="L58" s="13"/>
      <c r="M58" s="13"/>
      <c r="N58" s="21"/>
    </row>
    <row r="59" spans="2:14" ht="15" customHeight="1" x14ac:dyDescent="0.25">
      <c r="B59" s="14"/>
      <c r="C59" s="62" t="s">
        <v>66</v>
      </c>
      <c r="D59" s="63"/>
      <c r="E59" s="24">
        <v>4646.9500000000007</v>
      </c>
      <c r="F59" s="24">
        <v>0</v>
      </c>
      <c r="G59" s="18">
        <f t="shared" si="7"/>
        <v>4646.9500000000007</v>
      </c>
      <c r="H59" s="25">
        <v>5112.7999999999993</v>
      </c>
      <c r="I59" s="25">
        <v>5112.7999999999993</v>
      </c>
      <c r="J59" s="18">
        <f t="shared" si="8"/>
        <v>465.84999999999854</v>
      </c>
      <c r="K59" s="2"/>
      <c r="L59" s="13"/>
      <c r="M59" s="13"/>
      <c r="N59" s="21"/>
    </row>
    <row r="60" spans="2:14" ht="15" customHeight="1" x14ac:dyDescent="0.25">
      <c r="B60" s="14"/>
      <c r="C60" s="62" t="s">
        <v>67</v>
      </c>
      <c r="D60" s="63"/>
      <c r="E60" s="24">
        <v>3347677.68</v>
      </c>
      <c r="F60" s="24">
        <v>0</v>
      </c>
      <c r="G60" s="18">
        <f t="shared" si="7"/>
        <v>3347677.68</v>
      </c>
      <c r="H60" s="25">
        <v>2728643.9</v>
      </c>
      <c r="I60" s="25">
        <v>2728643.9</v>
      </c>
      <c r="J60" s="18">
        <f t="shared" si="8"/>
        <v>-619033.78000000026</v>
      </c>
      <c r="K60" s="2"/>
      <c r="L60" s="13"/>
      <c r="M60" s="13"/>
      <c r="N60" s="21"/>
    </row>
    <row r="61" spans="2:14" ht="15" customHeight="1" x14ac:dyDescent="0.25">
      <c r="B61" s="14"/>
      <c r="C61" s="62" t="s">
        <v>68</v>
      </c>
      <c r="D61" s="63"/>
      <c r="E61" s="24">
        <v>107651.15</v>
      </c>
      <c r="F61" s="24">
        <v>0</v>
      </c>
      <c r="G61" s="18">
        <f t="shared" si="7"/>
        <v>107651.15</v>
      </c>
      <c r="H61" s="25">
        <v>93706</v>
      </c>
      <c r="I61" s="25">
        <v>93706</v>
      </c>
      <c r="J61" s="18">
        <f t="shared" si="8"/>
        <v>-13945.149999999994</v>
      </c>
      <c r="K61" s="2"/>
      <c r="L61" s="13"/>
      <c r="M61" s="13"/>
      <c r="N61" s="21"/>
    </row>
    <row r="62" spans="2:14" ht="15" customHeight="1" x14ac:dyDescent="0.25">
      <c r="B62" s="14"/>
      <c r="C62" s="62" t="s">
        <v>69</v>
      </c>
      <c r="D62" s="63"/>
      <c r="E62" s="24">
        <v>1351.2799999999997</v>
      </c>
      <c r="F62" s="24">
        <v>0</v>
      </c>
      <c r="G62" s="18">
        <f t="shared" si="7"/>
        <v>1351.2799999999997</v>
      </c>
      <c r="H62" s="25">
        <v>140</v>
      </c>
      <c r="I62" s="25">
        <v>140</v>
      </c>
      <c r="J62" s="18">
        <f t="shared" si="8"/>
        <v>-1211.2799999999997</v>
      </c>
      <c r="K62" s="2"/>
      <c r="L62" s="13"/>
      <c r="M62" s="13"/>
      <c r="N62" s="21"/>
    </row>
    <row r="63" spans="2:14" ht="15" customHeight="1" x14ac:dyDescent="0.25">
      <c r="B63" s="14"/>
      <c r="C63" s="62" t="s">
        <v>70</v>
      </c>
      <c r="D63" s="63"/>
      <c r="E63" s="24">
        <v>139.42999999999998</v>
      </c>
      <c r="F63" s="24">
        <v>0</v>
      </c>
      <c r="G63" s="18">
        <f t="shared" si="7"/>
        <v>139.42999999999998</v>
      </c>
      <c r="H63" s="25">
        <v>0</v>
      </c>
      <c r="I63" s="25">
        <v>0</v>
      </c>
      <c r="J63" s="18">
        <f t="shared" si="8"/>
        <v>-139.42999999999998</v>
      </c>
      <c r="K63" s="2"/>
      <c r="L63" s="13"/>
      <c r="M63" s="13"/>
      <c r="N63" s="21"/>
    </row>
    <row r="64" spans="2:14" ht="15" customHeight="1" x14ac:dyDescent="0.25">
      <c r="B64" s="14"/>
      <c r="C64" s="62" t="s">
        <v>71</v>
      </c>
      <c r="D64" s="63"/>
      <c r="E64" s="24">
        <v>13519.44</v>
      </c>
      <c r="F64" s="24">
        <v>0</v>
      </c>
      <c r="G64" s="18">
        <f t="shared" si="7"/>
        <v>13519.44</v>
      </c>
      <c r="H64" s="25">
        <v>7488.98</v>
      </c>
      <c r="I64" s="25">
        <v>7488.98</v>
      </c>
      <c r="J64" s="18">
        <f t="shared" si="8"/>
        <v>-6030.4600000000009</v>
      </c>
      <c r="K64" s="2"/>
      <c r="L64" s="13"/>
      <c r="M64" s="13"/>
      <c r="N64" s="21"/>
    </row>
    <row r="65" spans="2:14" ht="15" customHeight="1" x14ac:dyDescent="0.25">
      <c r="B65" s="14"/>
      <c r="C65" s="62" t="s">
        <v>72</v>
      </c>
      <c r="D65" s="63"/>
      <c r="E65" s="24">
        <v>2101.71</v>
      </c>
      <c r="F65" s="24">
        <v>0</v>
      </c>
      <c r="G65" s="18">
        <f t="shared" si="7"/>
        <v>2101.71</v>
      </c>
      <c r="H65" s="25">
        <v>1462.8300000000002</v>
      </c>
      <c r="I65" s="25">
        <v>1462.8300000000002</v>
      </c>
      <c r="J65" s="18">
        <f t="shared" si="8"/>
        <v>-638.87999999999988</v>
      </c>
      <c r="K65" s="2"/>
      <c r="L65" s="13"/>
      <c r="M65" s="13"/>
      <c r="N65" s="21"/>
    </row>
    <row r="66" spans="2:14" ht="15" customHeight="1" x14ac:dyDescent="0.25">
      <c r="B66" s="14"/>
      <c r="C66" s="62" t="s">
        <v>73</v>
      </c>
      <c r="D66" s="63"/>
      <c r="E66" s="24">
        <v>2187045.71</v>
      </c>
      <c r="F66" s="24">
        <v>0</v>
      </c>
      <c r="G66" s="18">
        <f t="shared" si="7"/>
        <v>2187045.71</v>
      </c>
      <c r="H66" s="25">
        <v>705522.1399999999</v>
      </c>
      <c r="I66" s="25">
        <v>705522.1399999999</v>
      </c>
      <c r="J66" s="18">
        <f t="shared" si="8"/>
        <v>-1481523.57</v>
      </c>
      <c r="K66" s="2"/>
      <c r="L66" s="13"/>
      <c r="M66" s="13"/>
      <c r="N66" s="21"/>
    </row>
    <row r="67" spans="2:14" ht="15" customHeight="1" x14ac:dyDescent="0.25">
      <c r="B67" s="14"/>
      <c r="C67" s="62" t="s">
        <v>74</v>
      </c>
      <c r="D67" s="63"/>
      <c r="E67" s="24">
        <v>3535.43</v>
      </c>
      <c r="F67" s="24">
        <v>0</v>
      </c>
      <c r="G67" s="18">
        <f t="shared" si="7"/>
        <v>3535.43</v>
      </c>
      <c r="H67" s="25">
        <v>316.83999999999997</v>
      </c>
      <c r="I67" s="25">
        <v>316.83999999999997</v>
      </c>
      <c r="J67" s="18">
        <f t="shared" si="8"/>
        <v>-3218.5899999999997</v>
      </c>
      <c r="K67" s="2"/>
      <c r="L67" s="13"/>
      <c r="M67" s="13"/>
      <c r="N67" s="21"/>
    </row>
    <row r="68" spans="2:14" ht="15" customHeight="1" x14ac:dyDescent="0.25">
      <c r="B68" s="14"/>
      <c r="C68" s="62" t="s">
        <v>75</v>
      </c>
      <c r="D68" s="63"/>
      <c r="E68" s="24">
        <v>16034.82</v>
      </c>
      <c r="F68" s="24">
        <v>0</v>
      </c>
      <c r="G68" s="18">
        <f t="shared" si="7"/>
        <v>16034.82</v>
      </c>
      <c r="H68" s="25">
        <v>10182.23</v>
      </c>
      <c r="I68" s="25">
        <v>10182.23</v>
      </c>
      <c r="J68" s="18">
        <f t="shared" si="8"/>
        <v>-5852.59</v>
      </c>
      <c r="K68" s="2"/>
      <c r="L68" s="13"/>
      <c r="M68" s="13"/>
      <c r="N68" s="21"/>
    </row>
    <row r="69" spans="2:14" ht="15" customHeight="1" x14ac:dyDescent="0.25">
      <c r="B69" s="14"/>
      <c r="C69" s="62" t="s">
        <v>76</v>
      </c>
      <c r="D69" s="63"/>
      <c r="E69" s="24">
        <v>1786.4000000000003</v>
      </c>
      <c r="F69" s="24">
        <v>0</v>
      </c>
      <c r="G69" s="18">
        <f t="shared" si="7"/>
        <v>1786.4000000000003</v>
      </c>
      <c r="H69" s="25">
        <v>1288.28</v>
      </c>
      <c r="I69" s="25">
        <v>1288.28</v>
      </c>
      <c r="J69" s="18">
        <f t="shared" si="8"/>
        <v>-498.12000000000035</v>
      </c>
      <c r="K69" s="2"/>
      <c r="L69" s="13"/>
      <c r="M69" s="13"/>
      <c r="N69" s="21"/>
    </row>
    <row r="70" spans="2:14" ht="15" customHeight="1" x14ac:dyDescent="0.25">
      <c r="B70" s="14"/>
      <c r="C70" s="62" t="s">
        <v>77</v>
      </c>
      <c r="D70" s="63"/>
      <c r="E70" s="24">
        <v>200000</v>
      </c>
      <c r="F70" s="24">
        <v>0</v>
      </c>
      <c r="G70" s="18">
        <f t="shared" si="7"/>
        <v>200000</v>
      </c>
      <c r="H70" s="25">
        <v>15270.69</v>
      </c>
      <c r="I70" s="25">
        <v>15270.69</v>
      </c>
      <c r="J70" s="18">
        <f t="shared" si="8"/>
        <v>-184729.31</v>
      </c>
      <c r="K70" s="2"/>
      <c r="L70" s="13"/>
      <c r="M70" s="13"/>
      <c r="N70" s="21"/>
    </row>
    <row r="71" spans="2:14" ht="15" customHeight="1" x14ac:dyDescent="0.25">
      <c r="B71" s="14"/>
      <c r="C71" s="62" t="s">
        <v>78</v>
      </c>
      <c r="D71" s="63"/>
      <c r="E71" s="24">
        <v>800000</v>
      </c>
      <c r="F71" s="24">
        <v>0</v>
      </c>
      <c r="G71" s="18">
        <f t="shared" si="7"/>
        <v>800000</v>
      </c>
      <c r="H71" s="25">
        <v>672732.06999999983</v>
      </c>
      <c r="I71" s="25">
        <v>672732.06999999983</v>
      </c>
      <c r="J71" s="18">
        <f t="shared" si="8"/>
        <v>-127267.93000000017</v>
      </c>
      <c r="K71" s="2"/>
      <c r="L71" s="13"/>
      <c r="M71" s="13"/>
      <c r="N71" s="21"/>
    </row>
    <row r="72" spans="2:14" ht="15" customHeight="1" x14ac:dyDescent="0.25">
      <c r="B72" s="14"/>
      <c r="C72" s="62" t="s">
        <v>79</v>
      </c>
      <c r="D72" s="63"/>
      <c r="E72" s="24">
        <v>9993.8100000000013</v>
      </c>
      <c r="F72" s="24">
        <v>0</v>
      </c>
      <c r="G72" s="18">
        <f t="shared" si="7"/>
        <v>9993.8100000000013</v>
      </c>
      <c r="H72" s="25">
        <v>2416.8100000000004</v>
      </c>
      <c r="I72" s="25">
        <v>2416.8100000000004</v>
      </c>
      <c r="J72" s="18">
        <f t="shared" si="8"/>
        <v>-7577.0000000000009</v>
      </c>
      <c r="K72" s="2"/>
      <c r="L72" s="13"/>
      <c r="M72" s="13"/>
      <c r="N72" s="21"/>
    </row>
    <row r="73" spans="2:14" ht="15" customHeight="1" x14ac:dyDescent="0.25">
      <c r="B73" s="14"/>
      <c r="C73" s="62" t="s">
        <v>80</v>
      </c>
      <c r="D73" s="63"/>
      <c r="E73" s="24">
        <v>18563.689999999999</v>
      </c>
      <c r="F73" s="24">
        <v>0</v>
      </c>
      <c r="G73" s="18">
        <f t="shared" si="7"/>
        <v>18563.689999999999</v>
      </c>
      <c r="H73" s="25">
        <v>13436.409999999996</v>
      </c>
      <c r="I73" s="25">
        <v>13436.409999999996</v>
      </c>
      <c r="J73" s="18">
        <f t="shared" si="8"/>
        <v>-5127.2800000000025</v>
      </c>
      <c r="K73" s="2"/>
      <c r="L73" s="13"/>
      <c r="M73" s="13"/>
      <c r="N73" s="21"/>
    </row>
    <row r="74" spans="2:14" ht="15" customHeight="1" x14ac:dyDescent="0.25">
      <c r="B74" s="14"/>
      <c r="C74" s="62" t="s">
        <v>81</v>
      </c>
      <c r="D74" s="63"/>
      <c r="E74" s="24">
        <v>2778.42</v>
      </c>
      <c r="F74" s="24">
        <v>0</v>
      </c>
      <c r="G74" s="18">
        <f t="shared" si="7"/>
        <v>2778.42</v>
      </c>
      <c r="H74" s="25">
        <v>1278.3399999999999</v>
      </c>
      <c r="I74" s="25">
        <v>1278.3399999999999</v>
      </c>
      <c r="J74" s="18">
        <f t="shared" si="8"/>
        <v>-1500.0800000000002</v>
      </c>
      <c r="K74" s="2"/>
      <c r="L74" s="13"/>
      <c r="M74" s="13"/>
      <c r="N74" s="21"/>
    </row>
    <row r="75" spans="2:14" ht="15" customHeight="1" x14ac:dyDescent="0.25">
      <c r="B75" s="14"/>
      <c r="C75" s="62" t="s">
        <v>82</v>
      </c>
      <c r="D75" s="63"/>
      <c r="E75" s="24">
        <v>737.56</v>
      </c>
      <c r="F75" s="24">
        <v>0</v>
      </c>
      <c r="G75" s="18">
        <f t="shared" si="7"/>
        <v>737.56</v>
      </c>
      <c r="H75" s="25">
        <v>175.28</v>
      </c>
      <c r="I75" s="25">
        <v>175.28</v>
      </c>
      <c r="J75" s="18">
        <f t="shared" si="8"/>
        <v>-562.28</v>
      </c>
      <c r="K75" s="2"/>
      <c r="L75" s="13"/>
      <c r="M75" s="13"/>
      <c r="N75" s="21"/>
    </row>
    <row r="76" spans="2:14" ht="15" customHeight="1" x14ac:dyDescent="0.25">
      <c r="B76" s="14"/>
      <c r="C76" s="62" t="s">
        <v>83</v>
      </c>
      <c r="D76" s="63"/>
      <c r="E76" s="24">
        <v>55437.590000000011</v>
      </c>
      <c r="F76" s="24">
        <v>0</v>
      </c>
      <c r="G76" s="18">
        <f t="shared" si="7"/>
        <v>55437.590000000011</v>
      </c>
      <c r="H76" s="25">
        <v>32581.200000000001</v>
      </c>
      <c r="I76" s="25">
        <v>32581.200000000001</v>
      </c>
      <c r="J76" s="18">
        <f t="shared" si="8"/>
        <v>-22856.39000000001</v>
      </c>
      <c r="K76" s="2"/>
      <c r="L76" s="13"/>
      <c r="M76" s="13"/>
      <c r="N76" s="21"/>
    </row>
    <row r="77" spans="2:14" ht="15" customHeight="1" x14ac:dyDescent="0.25">
      <c r="B77" s="14"/>
      <c r="C77" s="62" t="s">
        <v>84</v>
      </c>
      <c r="D77" s="63"/>
      <c r="E77" s="24">
        <v>14078.960000000003</v>
      </c>
      <c r="F77" s="24">
        <v>0</v>
      </c>
      <c r="G77" s="18">
        <f t="shared" si="7"/>
        <v>14078.960000000003</v>
      </c>
      <c r="H77" s="25">
        <v>22292.65</v>
      </c>
      <c r="I77" s="25">
        <v>22292.65</v>
      </c>
      <c r="J77" s="18">
        <f t="shared" si="8"/>
        <v>8213.6899999999987</v>
      </c>
      <c r="K77" s="2"/>
      <c r="L77" s="13"/>
      <c r="M77" s="13"/>
      <c r="N77" s="21"/>
    </row>
    <row r="78" spans="2:14" ht="15" customHeight="1" x14ac:dyDescent="0.25">
      <c r="B78" s="14"/>
      <c r="C78" s="62" t="s">
        <v>85</v>
      </c>
      <c r="D78" s="63"/>
      <c r="E78" s="24">
        <v>278.81</v>
      </c>
      <c r="F78" s="24">
        <v>0</v>
      </c>
      <c r="G78" s="18">
        <f t="shared" si="7"/>
        <v>278.81</v>
      </c>
      <c r="H78" s="25">
        <v>260.64</v>
      </c>
      <c r="I78" s="25">
        <v>260.64</v>
      </c>
      <c r="J78" s="18">
        <f t="shared" si="8"/>
        <v>-18.170000000000016</v>
      </c>
      <c r="K78" s="2"/>
      <c r="L78" s="13"/>
      <c r="M78" s="13"/>
      <c r="N78" s="21"/>
    </row>
    <row r="79" spans="2:14" ht="15" customHeight="1" x14ac:dyDescent="0.25">
      <c r="B79" s="14"/>
      <c r="C79" s="62" t="s">
        <v>86</v>
      </c>
      <c r="D79" s="63"/>
      <c r="E79" s="24">
        <v>1102.44</v>
      </c>
      <c r="F79" s="24">
        <v>0</v>
      </c>
      <c r="G79" s="18">
        <f t="shared" si="7"/>
        <v>1102.44</v>
      </c>
      <c r="H79" s="25">
        <v>521.28</v>
      </c>
      <c r="I79" s="25">
        <v>521.28</v>
      </c>
      <c r="J79" s="18">
        <f t="shared" si="8"/>
        <v>-581.16000000000008</v>
      </c>
      <c r="K79" s="2"/>
      <c r="L79" s="13"/>
      <c r="M79" s="13"/>
      <c r="N79" s="21"/>
    </row>
    <row r="80" spans="2:14" ht="15" customHeight="1" x14ac:dyDescent="0.25">
      <c r="B80" s="14"/>
      <c r="C80" s="62" t="s">
        <v>87</v>
      </c>
      <c r="D80" s="63"/>
      <c r="E80" s="24">
        <v>10300000</v>
      </c>
      <c r="F80" s="24">
        <v>0</v>
      </c>
      <c r="G80" s="18">
        <f t="shared" si="7"/>
        <v>10300000</v>
      </c>
      <c r="H80" s="25">
        <v>2498922.7300000004</v>
      </c>
      <c r="I80" s="25">
        <v>2498922.7300000004</v>
      </c>
      <c r="J80" s="18">
        <f t="shared" si="8"/>
        <v>-7801077.2699999996</v>
      </c>
      <c r="K80" s="2"/>
      <c r="L80" s="13"/>
      <c r="M80" s="13"/>
      <c r="N80" s="21"/>
    </row>
    <row r="81" spans="2:14" ht="15" customHeight="1" x14ac:dyDescent="0.25">
      <c r="B81" s="14"/>
      <c r="C81" s="62" t="s">
        <v>88</v>
      </c>
      <c r="D81" s="63"/>
      <c r="E81" s="24">
        <v>211999.99999999997</v>
      </c>
      <c r="F81" s="24">
        <v>0</v>
      </c>
      <c r="G81" s="18">
        <f t="shared" si="7"/>
        <v>211999.99999999997</v>
      </c>
      <c r="H81" s="25">
        <v>118159.78</v>
      </c>
      <c r="I81" s="25">
        <v>118159.78</v>
      </c>
      <c r="J81" s="18">
        <f t="shared" si="8"/>
        <v>-93840.219999999972</v>
      </c>
      <c r="K81" s="2"/>
      <c r="L81" s="13"/>
      <c r="M81" s="13"/>
      <c r="N81" s="21"/>
    </row>
    <row r="82" spans="2:14" ht="15" customHeight="1" x14ac:dyDescent="0.25">
      <c r="B82" s="14"/>
      <c r="C82" s="62" t="s">
        <v>89</v>
      </c>
      <c r="D82" s="63"/>
      <c r="E82" s="24">
        <v>468000.00000000006</v>
      </c>
      <c r="F82" s="24">
        <v>0</v>
      </c>
      <c r="G82" s="18">
        <f t="shared" si="7"/>
        <v>468000.00000000006</v>
      </c>
      <c r="H82" s="25">
        <v>86446.38</v>
      </c>
      <c r="I82" s="25">
        <v>86446.38</v>
      </c>
      <c r="J82" s="18">
        <f t="shared" si="8"/>
        <v>-381553.62000000005</v>
      </c>
      <c r="K82" s="2"/>
      <c r="L82" s="13"/>
      <c r="M82" s="13"/>
      <c r="N82" s="21"/>
    </row>
    <row r="83" spans="2:14" ht="15" customHeight="1" x14ac:dyDescent="0.25">
      <c r="B83" s="14"/>
      <c r="C83" s="62" t="s">
        <v>90</v>
      </c>
      <c r="D83" s="63"/>
      <c r="E83" s="24">
        <v>0</v>
      </c>
      <c r="F83" s="24">
        <v>104421.2</v>
      </c>
      <c r="G83" s="18">
        <f t="shared" si="7"/>
        <v>104421.2</v>
      </c>
      <c r="H83" s="25">
        <v>104421.2</v>
      </c>
      <c r="I83" s="25">
        <v>104421.2</v>
      </c>
      <c r="J83" s="18">
        <f t="shared" si="8"/>
        <v>104421.2</v>
      </c>
      <c r="K83" s="2"/>
      <c r="L83" s="13"/>
      <c r="M83" s="13"/>
      <c r="N83" s="21"/>
    </row>
    <row r="84" spans="2:14" ht="15" customHeight="1" x14ac:dyDescent="0.25">
      <c r="B84" s="14"/>
      <c r="C84" s="62" t="s">
        <v>91</v>
      </c>
      <c r="D84" s="63"/>
      <c r="E84" s="24">
        <v>40430.269999999997</v>
      </c>
      <c r="F84" s="24">
        <v>0</v>
      </c>
      <c r="G84" s="18">
        <f t="shared" si="7"/>
        <v>40430.269999999997</v>
      </c>
      <c r="H84" s="25">
        <v>0</v>
      </c>
      <c r="I84" s="25">
        <v>0</v>
      </c>
      <c r="J84" s="18">
        <f t="shared" si="8"/>
        <v>-40430.269999999997</v>
      </c>
      <c r="K84" s="2"/>
      <c r="L84" s="13"/>
      <c r="M84" s="13"/>
      <c r="N84" s="21"/>
    </row>
    <row r="85" spans="2:14" ht="15" customHeight="1" x14ac:dyDescent="0.25">
      <c r="B85" s="14"/>
      <c r="C85" s="62" t="s">
        <v>92</v>
      </c>
      <c r="D85" s="63"/>
      <c r="E85" s="24">
        <v>205200</v>
      </c>
      <c r="F85" s="24">
        <v>0</v>
      </c>
      <c r="G85" s="18">
        <f t="shared" ref="G85:G92" si="9">E85+F85</f>
        <v>205200</v>
      </c>
      <c r="H85" s="25">
        <v>0</v>
      </c>
      <c r="I85" s="25">
        <v>0</v>
      </c>
      <c r="J85" s="18">
        <f t="shared" ref="J85:J92" si="10">I85-E85</f>
        <v>-205200</v>
      </c>
      <c r="K85" s="2"/>
      <c r="L85" s="13"/>
      <c r="M85" s="13"/>
      <c r="N85" s="21"/>
    </row>
    <row r="86" spans="2:14" ht="15" customHeight="1" x14ac:dyDescent="0.25">
      <c r="B86" s="14"/>
      <c r="C86" s="62" t="s">
        <v>93</v>
      </c>
      <c r="D86" s="63"/>
      <c r="E86" s="24">
        <v>500</v>
      </c>
      <c r="F86" s="24">
        <v>0</v>
      </c>
      <c r="G86" s="18">
        <f t="shared" si="9"/>
        <v>500</v>
      </c>
      <c r="H86" s="25">
        <v>650</v>
      </c>
      <c r="I86" s="25">
        <v>650</v>
      </c>
      <c r="J86" s="18">
        <f t="shared" si="10"/>
        <v>150</v>
      </c>
      <c r="K86" s="2"/>
      <c r="L86" s="13"/>
      <c r="M86" s="13"/>
      <c r="N86" s="21"/>
    </row>
    <row r="87" spans="2:14" ht="15" customHeight="1" x14ac:dyDescent="0.25">
      <c r="B87" s="14"/>
      <c r="C87" s="62" t="s">
        <v>94</v>
      </c>
      <c r="D87" s="63"/>
      <c r="E87" s="24">
        <v>0</v>
      </c>
      <c r="F87" s="24">
        <v>868.8</v>
      </c>
      <c r="G87" s="18">
        <f t="shared" si="9"/>
        <v>868.8</v>
      </c>
      <c r="H87" s="25">
        <v>868.8</v>
      </c>
      <c r="I87" s="25">
        <v>868.8</v>
      </c>
      <c r="J87" s="18">
        <f t="shared" si="10"/>
        <v>868.8</v>
      </c>
      <c r="K87" s="2"/>
      <c r="L87" s="13"/>
      <c r="M87" s="13"/>
      <c r="N87" s="21"/>
    </row>
    <row r="88" spans="2:14" ht="15" customHeight="1" x14ac:dyDescent="0.25">
      <c r="B88" s="14"/>
      <c r="C88" s="62" t="s">
        <v>95</v>
      </c>
      <c r="D88" s="63"/>
      <c r="E88" s="24">
        <v>31227.510000000002</v>
      </c>
      <c r="F88" s="24">
        <v>0</v>
      </c>
      <c r="G88" s="18">
        <f t="shared" si="9"/>
        <v>31227.510000000002</v>
      </c>
      <c r="H88" s="25">
        <v>34450.910000000003</v>
      </c>
      <c r="I88" s="25">
        <v>34450.910000000003</v>
      </c>
      <c r="J88" s="18">
        <f t="shared" si="10"/>
        <v>3223.4000000000015</v>
      </c>
      <c r="K88" s="2"/>
      <c r="L88" s="13"/>
      <c r="M88" s="13"/>
      <c r="N88" s="21"/>
    </row>
    <row r="89" spans="2:14" ht="15" customHeight="1" x14ac:dyDescent="0.25">
      <c r="B89" s="14"/>
      <c r="C89" s="62" t="s">
        <v>96</v>
      </c>
      <c r="D89" s="63"/>
      <c r="E89" s="24">
        <v>26523.97</v>
      </c>
      <c r="F89" s="24">
        <v>0</v>
      </c>
      <c r="G89" s="18">
        <f t="shared" si="9"/>
        <v>26523.97</v>
      </c>
      <c r="H89" s="25">
        <v>10528.029999999999</v>
      </c>
      <c r="I89" s="25">
        <v>10528.03</v>
      </c>
      <c r="J89" s="18">
        <f t="shared" si="10"/>
        <v>-15995.94</v>
      </c>
      <c r="K89" s="2"/>
      <c r="L89" s="13"/>
      <c r="M89" s="13"/>
      <c r="N89" s="21"/>
    </row>
    <row r="90" spans="2:14" ht="15" customHeight="1" x14ac:dyDescent="0.25">
      <c r="B90" s="14"/>
      <c r="C90" s="62" t="s">
        <v>97</v>
      </c>
      <c r="D90" s="63"/>
      <c r="E90" s="24">
        <v>50000</v>
      </c>
      <c r="F90" s="24">
        <v>0</v>
      </c>
      <c r="G90" s="18">
        <f t="shared" si="9"/>
        <v>50000</v>
      </c>
      <c r="H90" s="25">
        <v>73514.01999999999</v>
      </c>
      <c r="I90" s="25">
        <v>73514.01999999999</v>
      </c>
      <c r="J90" s="18">
        <f t="shared" si="10"/>
        <v>23514.01999999999</v>
      </c>
      <c r="K90" s="2"/>
      <c r="L90" s="13"/>
      <c r="M90" s="13"/>
      <c r="N90" s="21"/>
    </row>
    <row r="91" spans="2:14" ht="15" customHeight="1" x14ac:dyDescent="0.25">
      <c r="B91" s="14"/>
      <c r="C91" s="62" t="s">
        <v>98</v>
      </c>
      <c r="D91" s="63"/>
      <c r="E91" s="24">
        <v>49520.01999999999</v>
      </c>
      <c r="F91" s="24"/>
      <c r="G91" s="18">
        <f t="shared" si="9"/>
        <v>49520.01999999999</v>
      </c>
      <c r="H91" s="25">
        <v>0</v>
      </c>
      <c r="I91" s="25">
        <v>0</v>
      </c>
      <c r="J91" s="18">
        <f t="shared" si="10"/>
        <v>-49520.01999999999</v>
      </c>
      <c r="K91" s="2"/>
      <c r="L91" s="13"/>
      <c r="M91" s="13"/>
      <c r="N91" s="21"/>
    </row>
    <row r="92" spans="2:14" ht="15" customHeight="1" x14ac:dyDescent="0.25">
      <c r="B92" s="14"/>
      <c r="C92" s="62" t="s">
        <v>99</v>
      </c>
      <c r="D92" s="63"/>
      <c r="E92" s="24">
        <v>30000000</v>
      </c>
      <c r="F92" s="24">
        <v>-15000000</v>
      </c>
      <c r="G92" s="18">
        <f t="shared" si="9"/>
        <v>15000000</v>
      </c>
      <c r="H92" s="25">
        <v>0</v>
      </c>
      <c r="I92" s="25">
        <v>0</v>
      </c>
      <c r="J92" s="18">
        <f t="shared" si="10"/>
        <v>-30000000</v>
      </c>
      <c r="K92" s="2"/>
      <c r="L92" s="13"/>
      <c r="M92" s="13"/>
      <c r="N92" s="21"/>
    </row>
    <row r="93" spans="2:14" ht="25.5" customHeight="1" x14ac:dyDescent="0.25">
      <c r="B93" s="14"/>
      <c r="C93" s="70" t="s">
        <v>100</v>
      </c>
      <c r="D93" s="71"/>
      <c r="E93" s="23">
        <f>E94</f>
        <v>0</v>
      </c>
      <c r="F93" s="23">
        <f t="shared" ref="F93:J93" si="11">F94</f>
        <v>95513.32</v>
      </c>
      <c r="G93" s="23">
        <f t="shared" si="11"/>
        <v>95513.32</v>
      </c>
      <c r="H93" s="23">
        <f t="shared" si="11"/>
        <v>95513.32</v>
      </c>
      <c r="I93" s="23">
        <f t="shared" si="11"/>
        <v>95513.32</v>
      </c>
      <c r="J93" s="23">
        <f t="shared" si="11"/>
        <v>95513.32</v>
      </c>
      <c r="K93" s="2"/>
      <c r="L93" s="13"/>
      <c r="M93" s="13"/>
      <c r="N93" s="21"/>
    </row>
    <row r="94" spans="2:14" ht="15" customHeight="1" x14ac:dyDescent="0.25">
      <c r="B94" s="14"/>
      <c r="C94" s="62" t="s">
        <v>101</v>
      </c>
      <c r="D94" s="63"/>
      <c r="E94" s="24"/>
      <c r="F94" s="24">
        <v>95513.32</v>
      </c>
      <c r="G94" s="18">
        <f>E94+F94</f>
        <v>95513.32</v>
      </c>
      <c r="H94" s="25">
        <v>95513.32</v>
      </c>
      <c r="I94" s="25">
        <v>95513.32</v>
      </c>
      <c r="J94" s="18">
        <f>I94-E94</f>
        <v>95513.32</v>
      </c>
      <c r="K94" s="2"/>
      <c r="L94" s="13"/>
      <c r="M94" s="13"/>
      <c r="N94" s="21"/>
    </row>
    <row r="95" spans="2:14" ht="43.5" customHeight="1" x14ac:dyDescent="0.25">
      <c r="B95" s="101" t="s">
        <v>102</v>
      </c>
      <c r="C95" s="102"/>
      <c r="D95" s="103"/>
      <c r="E95" s="26">
        <v>0</v>
      </c>
      <c r="F95" s="26">
        <v>0</v>
      </c>
      <c r="G95" s="27">
        <v>0</v>
      </c>
      <c r="H95" s="26">
        <v>0</v>
      </c>
      <c r="I95" s="26">
        <v>0</v>
      </c>
      <c r="J95" s="27">
        <f t="shared" si="0"/>
        <v>0</v>
      </c>
      <c r="K95" s="2"/>
      <c r="L95" s="28"/>
      <c r="M95" s="29"/>
      <c r="N95" s="20"/>
    </row>
    <row r="96" spans="2:14" ht="25.5" customHeight="1" x14ac:dyDescent="0.25">
      <c r="B96" s="101" t="s">
        <v>103</v>
      </c>
      <c r="C96" s="102"/>
      <c r="D96" s="103"/>
      <c r="E96" s="30">
        <f>E97</f>
        <v>20000000</v>
      </c>
      <c r="F96" s="30">
        <f t="shared" ref="F96:J96" si="12">F97</f>
        <v>-10000000</v>
      </c>
      <c r="G96" s="30">
        <f t="shared" si="12"/>
        <v>10000000</v>
      </c>
      <c r="H96" s="30">
        <f t="shared" si="12"/>
        <v>6782120</v>
      </c>
      <c r="I96" s="30">
        <f t="shared" si="12"/>
        <v>6782120</v>
      </c>
      <c r="J96" s="30">
        <f t="shared" si="12"/>
        <v>-13217880</v>
      </c>
      <c r="K96" s="2"/>
      <c r="L96" s="20"/>
      <c r="M96" s="20"/>
      <c r="N96" s="21"/>
    </row>
    <row r="97" spans="2:14" ht="23.25" customHeight="1" x14ac:dyDescent="0.25">
      <c r="B97" s="14"/>
      <c r="C97" s="62" t="s">
        <v>104</v>
      </c>
      <c r="D97" s="63"/>
      <c r="E97" s="25">
        <v>20000000</v>
      </c>
      <c r="F97" s="25">
        <v>-10000000</v>
      </c>
      <c r="G97" s="18">
        <f>E97+F97</f>
        <v>10000000</v>
      </c>
      <c r="H97" s="25">
        <v>6782120</v>
      </c>
      <c r="I97" s="25">
        <v>6782120</v>
      </c>
      <c r="J97" s="18">
        <f>I97-E97</f>
        <v>-13217880</v>
      </c>
      <c r="K97" s="2"/>
      <c r="L97" s="20"/>
      <c r="M97" s="20"/>
      <c r="N97" s="21"/>
    </row>
    <row r="98" spans="2:14" ht="18.75" customHeight="1" x14ac:dyDescent="0.25">
      <c r="B98" s="101" t="s">
        <v>105</v>
      </c>
      <c r="C98" s="102"/>
      <c r="D98" s="103"/>
      <c r="E98" s="9">
        <v>0</v>
      </c>
      <c r="F98" s="9"/>
      <c r="G98" s="10">
        <v>0</v>
      </c>
      <c r="H98" s="9">
        <v>0</v>
      </c>
      <c r="I98" s="9">
        <v>0</v>
      </c>
      <c r="J98" s="10">
        <f>I98-E98</f>
        <v>0</v>
      </c>
      <c r="K98" s="2"/>
      <c r="L98" s="13"/>
      <c r="M98" s="29"/>
      <c r="N98" s="21"/>
    </row>
    <row r="99" spans="2:14" ht="6.75" customHeight="1" x14ac:dyDescent="0.25">
      <c r="B99" s="31"/>
      <c r="C99" s="32"/>
      <c r="D99" s="33"/>
      <c r="E99" s="34"/>
      <c r="F99" s="34"/>
      <c r="G99" s="34"/>
      <c r="H99" s="34"/>
      <c r="I99" s="34"/>
      <c r="J99" s="34"/>
      <c r="K99" s="2"/>
      <c r="L99" s="29"/>
      <c r="M99" s="21"/>
      <c r="N99" s="20"/>
    </row>
    <row r="100" spans="2:14" ht="20.25" customHeight="1" x14ac:dyDescent="0.25">
      <c r="B100" s="35"/>
      <c r="C100" s="64" t="s">
        <v>106</v>
      </c>
      <c r="D100" s="65"/>
      <c r="E100" s="36">
        <f>E8+E11+E12+E18+E95+E96+E98</f>
        <v>998590360.23000014</v>
      </c>
      <c r="F100" s="36">
        <f>F8+F11+F12+F18+F95+F96+F98</f>
        <v>-60223290.579999998</v>
      </c>
      <c r="G100" s="36">
        <f>G8+G11+G12+G18+G95+G96+G98</f>
        <v>938367069.64999998</v>
      </c>
      <c r="H100" s="36">
        <f>H8+H11+H12+H18+H95+H96+H98</f>
        <v>795203244.61000001</v>
      </c>
      <c r="I100" s="36">
        <f>I8+I11+I12+I18+I95+I96+I98</f>
        <v>457624759.0999999</v>
      </c>
      <c r="J100" s="85">
        <v>0</v>
      </c>
      <c r="K100" s="2"/>
      <c r="L100" s="37"/>
      <c r="M100" s="29"/>
      <c r="N100" s="20"/>
    </row>
    <row r="101" spans="2:14" ht="12.75" customHeight="1" x14ac:dyDescent="0.25">
      <c r="B101" s="2"/>
      <c r="C101" s="2"/>
      <c r="D101" s="2"/>
      <c r="E101" s="38"/>
      <c r="F101" s="38"/>
      <c r="G101" s="38"/>
      <c r="H101" s="68" t="s">
        <v>107</v>
      </c>
      <c r="I101" s="69"/>
      <c r="J101" s="86"/>
      <c r="K101" s="2"/>
      <c r="M101" s="11"/>
    </row>
    <row r="102" spans="2:14" ht="15" customHeight="1" x14ac:dyDescent="0.25">
      <c r="B102" s="92" t="s">
        <v>3</v>
      </c>
      <c r="C102" s="93"/>
      <c r="D102" s="94"/>
      <c r="E102" s="89" t="s">
        <v>4</v>
      </c>
      <c r="F102" s="90"/>
      <c r="G102" s="90"/>
      <c r="H102" s="90"/>
      <c r="I102" s="91"/>
      <c r="J102" s="87" t="s">
        <v>5</v>
      </c>
      <c r="K102" s="2"/>
      <c r="L102" s="11"/>
      <c r="M102" s="11"/>
    </row>
    <row r="103" spans="2:14" ht="24" x14ac:dyDescent="0.25">
      <c r="B103" s="95"/>
      <c r="C103" s="96"/>
      <c r="D103" s="97"/>
      <c r="E103" s="4" t="s">
        <v>6</v>
      </c>
      <c r="F103" s="5" t="s">
        <v>108</v>
      </c>
      <c r="G103" s="4" t="s">
        <v>8</v>
      </c>
      <c r="H103" s="4" t="s">
        <v>9</v>
      </c>
      <c r="I103" s="4" t="s">
        <v>10</v>
      </c>
      <c r="J103" s="88"/>
      <c r="K103" s="2"/>
      <c r="L103" s="11"/>
      <c r="N103" s="39"/>
    </row>
    <row r="104" spans="2:14" ht="14.25" customHeight="1" x14ac:dyDescent="0.25">
      <c r="B104" s="98"/>
      <c r="C104" s="99"/>
      <c r="D104" s="100"/>
      <c r="E104" s="6" t="s">
        <v>109</v>
      </c>
      <c r="F104" s="6" t="s">
        <v>11</v>
      </c>
      <c r="G104" s="6" t="s">
        <v>12</v>
      </c>
      <c r="H104" s="6" t="s">
        <v>13</v>
      </c>
      <c r="I104" s="6" t="s">
        <v>14</v>
      </c>
      <c r="J104" s="6" t="s">
        <v>15</v>
      </c>
      <c r="K104" s="2"/>
    </row>
    <row r="105" spans="2:14" ht="27" customHeight="1" x14ac:dyDescent="0.25">
      <c r="B105" s="82" t="s">
        <v>110</v>
      </c>
      <c r="C105" s="83"/>
      <c r="D105" s="84"/>
      <c r="E105" s="40">
        <f>E106+E107+E108+E109+E110+E111+E112+E113</f>
        <v>0</v>
      </c>
      <c r="F105" s="40">
        <f t="shared" ref="F105:J105" si="13">F106+F107+F108+F109+F110+F111+F112+F113</f>
        <v>0</v>
      </c>
      <c r="G105" s="40">
        <f t="shared" si="13"/>
        <v>0</v>
      </c>
      <c r="H105" s="40">
        <f t="shared" si="13"/>
        <v>0</v>
      </c>
      <c r="I105" s="40">
        <f t="shared" si="13"/>
        <v>0</v>
      </c>
      <c r="J105" s="40">
        <f t="shared" si="13"/>
        <v>0</v>
      </c>
      <c r="K105" s="2"/>
      <c r="L105" s="11"/>
    </row>
    <row r="106" spans="2:14" x14ac:dyDescent="0.25">
      <c r="B106" s="41"/>
      <c r="C106" s="77" t="s">
        <v>16</v>
      </c>
      <c r="D106" s="78"/>
      <c r="E106" s="42"/>
      <c r="F106" s="42"/>
      <c r="G106" s="43"/>
      <c r="H106" s="42"/>
      <c r="I106" s="42"/>
      <c r="J106" s="43">
        <f t="shared" ref="J106:J112" si="14">I106-E106</f>
        <v>0</v>
      </c>
      <c r="K106" s="38"/>
    </row>
    <row r="107" spans="2:14" ht="15" customHeight="1" x14ac:dyDescent="0.25">
      <c r="B107" s="41"/>
      <c r="C107" s="77" t="s">
        <v>17</v>
      </c>
      <c r="D107" s="78"/>
      <c r="E107" s="42"/>
      <c r="F107" s="42"/>
      <c r="G107" s="43"/>
      <c r="H107" s="42"/>
      <c r="I107" s="42"/>
      <c r="J107" s="43">
        <f t="shared" si="14"/>
        <v>0</v>
      </c>
      <c r="K107" s="38"/>
      <c r="N107" s="11"/>
    </row>
    <row r="108" spans="2:14" ht="15" customHeight="1" x14ac:dyDescent="0.25">
      <c r="B108" s="41"/>
      <c r="C108" s="77" t="s">
        <v>18</v>
      </c>
      <c r="D108" s="78"/>
      <c r="E108" s="42"/>
      <c r="F108" s="42"/>
      <c r="G108" s="43"/>
      <c r="H108" s="42"/>
      <c r="I108" s="42"/>
      <c r="J108" s="43">
        <f t="shared" si="14"/>
        <v>0</v>
      </c>
      <c r="K108" s="38"/>
    </row>
    <row r="109" spans="2:14" x14ac:dyDescent="0.25">
      <c r="B109" s="41"/>
      <c r="C109" s="77" t="s">
        <v>19</v>
      </c>
      <c r="D109" s="78"/>
      <c r="E109" s="42"/>
      <c r="F109" s="42"/>
      <c r="G109" s="43"/>
      <c r="H109" s="42"/>
      <c r="I109" s="42"/>
      <c r="J109" s="43">
        <f t="shared" si="14"/>
        <v>0</v>
      </c>
      <c r="K109" s="38"/>
      <c r="L109" s="39"/>
    </row>
    <row r="110" spans="2:14" x14ac:dyDescent="0.25">
      <c r="B110" s="41"/>
      <c r="C110" s="77" t="s">
        <v>111</v>
      </c>
      <c r="D110" s="78"/>
      <c r="E110" s="43"/>
      <c r="F110" s="43"/>
      <c r="G110" s="43"/>
      <c r="H110" s="43"/>
      <c r="I110" s="43"/>
      <c r="J110" s="43">
        <f t="shared" si="14"/>
        <v>0</v>
      </c>
      <c r="K110" s="38"/>
    </row>
    <row r="111" spans="2:14" ht="15" customHeight="1" x14ac:dyDescent="0.25">
      <c r="B111" s="41"/>
      <c r="C111" s="77" t="s">
        <v>112</v>
      </c>
      <c r="D111" s="78"/>
      <c r="E111" s="43"/>
      <c r="F111" s="43"/>
      <c r="G111" s="43"/>
      <c r="H111" s="43"/>
      <c r="I111" s="43"/>
      <c r="J111" s="43">
        <f t="shared" si="14"/>
        <v>0</v>
      </c>
      <c r="K111" s="38"/>
    </row>
    <row r="112" spans="2:14" ht="38.25" customHeight="1" x14ac:dyDescent="0.25">
      <c r="B112" s="41"/>
      <c r="C112" s="77" t="s">
        <v>113</v>
      </c>
      <c r="D112" s="78"/>
      <c r="E112" s="42"/>
      <c r="F112" s="42"/>
      <c r="G112" s="43"/>
      <c r="H112" s="42"/>
      <c r="I112" s="42"/>
      <c r="J112" s="43">
        <f t="shared" si="14"/>
        <v>0</v>
      </c>
      <c r="K112" s="38"/>
    </row>
    <row r="113" spans="2:12" ht="23.25" customHeight="1" x14ac:dyDescent="0.25">
      <c r="B113" s="41"/>
      <c r="C113" s="77" t="s">
        <v>103</v>
      </c>
      <c r="D113" s="78"/>
      <c r="E113" s="42"/>
      <c r="F113" s="42"/>
      <c r="G113" s="43"/>
      <c r="H113" s="42"/>
      <c r="I113" s="42"/>
      <c r="J113" s="43"/>
      <c r="K113" s="38"/>
    </row>
    <row r="114" spans="2:12" ht="69" customHeight="1" x14ac:dyDescent="0.25">
      <c r="B114" s="79" t="s">
        <v>114</v>
      </c>
      <c r="C114" s="80"/>
      <c r="D114" s="81"/>
      <c r="E114" s="44">
        <f>E116+E120+E197</f>
        <v>998590360.23000014</v>
      </c>
      <c r="F114" s="44">
        <f t="shared" ref="F114:I114" si="15">F116+F120+F197</f>
        <v>-60223290.579999998</v>
      </c>
      <c r="G114" s="44">
        <f t="shared" si="15"/>
        <v>938367069.64999998</v>
      </c>
      <c r="H114" s="44">
        <f t="shared" si="15"/>
        <v>795203244.61000001</v>
      </c>
      <c r="I114" s="44">
        <f t="shared" si="15"/>
        <v>457624759.0999999</v>
      </c>
      <c r="J114" s="44">
        <f>J116+J120+J197</f>
        <v>-540965601.12999976</v>
      </c>
      <c r="K114" s="2"/>
      <c r="L114" s="45"/>
    </row>
    <row r="115" spans="2:12" ht="15" customHeight="1" x14ac:dyDescent="0.25">
      <c r="B115" s="46"/>
      <c r="C115" s="77" t="s">
        <v>17</v>
      </c>
      <c r="D115" s="78"/>
      <c r="E115" s="42">
        <v>0</v>
      </c>
      <c r="F115" s="42">
        <v>0</v>
      </c>
      <c r="G115" s="43">
        <v>0</v>
      </c>
      <c r="H115" s="42">
        <v>0</v>
      </c>
      <c r="I115" s="42">
        <v>0</v>
      </c>
      <c r="J115" s="43">
        <v>0</v>
      </c>
      <c r="K115" s="2"/>
    </row>
    <row r="116" spans="2:12" x14ac:dyDescent="0.25">
      <c r="B116" s="46"/>
      <c r="C116" s="70" t="s">
        <v>115</v>
      </c>
      <c r="D116" s="71"/>
      <c r="E116" s="47">
        <f>SUM(E117:E119)</f>
        <v>500000</v>
      </c>
      <c r="F116" s="47">
        <f t="shared" ref="F116:J116" si="16">SUM(F117:F119)</f>
        <v>615364.10999999987</v>
      </c>
      <c r="G116" s="47">
        <f t="shared" si="16"/>
        <v>1115364.1099999999</v>
      </c>
      <c r="H116" s="47">
        <f t="shared" si="16"/>
        <v>741389.68999999983</v>
      </c>
      <c r="I116" s="47">
        <f t="shared" si="16"/>
        <v>741389.68999999983</v>
      </c>
      <c r="J116" s="47">
        <f t="shared" si="16"/>
        <v>241389.68999999989</v>
      </c>
      <c r="K116" s="2"/>
    </row>
    <row r="117" spans="2:12" ht="15" customHeight="1" x14ac:dyDescent="0.25">
      <c r="B117" s="46"/>
      <c r="C117" s="62" t="s">
        <v>21</v>
      </c>
      <c r="D117" s="63"/>
      <c r="E117" s="18">
        <v>200000</v>
      </c>
      <c r="F117" s="18">
        <v>0</v>
      </c>
      <c r="G117" s="48">
        <f>E117+F117</f>
        <v>200000</v>
      </c>
      <c r="H117" s="49">
        <v>125119.29999999999</v>
      </c>
      <c r="I117" s="49">
        <v>125119.29999999999</v>
      </c>
      <c r="J117" s="48">
        <f>I117-E117</f>
        <v>-74880.700000000012</v>
      </c>
      <c r="K117" s="2"/>
    </row>
    <row r="118" spans="2:12" ht="15" customHeight="1" x14ac:dyDescent="0.25">
      <c r="B118" s="46"/>
      <c r="C118" s="62" t="s">
        <v>22</v>
      </c>
      <c r="D118" s="63"/>
      <c r="E118" s="18">
        <v>300000</v>
      </c>
      <c r="F118" s="18">
        <v>0</v>
      </c>
      <c r="G118" s="48">
        <f t="shared" ref="G118:G119" si="17">E118+F118</f>
        <v>300000</v>
      </c>
      <c r="H118" s="49">
        <v>906.2800000000002</v>
      </c>
      <c r="I118" s="49">
        <v>906.2800000000002</v>
      </c>
      <c r="J118" s="48">
        <f t="shared" ref="J118:J119" si="18">I118-E118</f>
        <v>-299093.71999999997</v>
      </c>
      <c r="K118" s="2"/>
    </row>
    <row r="119" spans="2:12" ht="15" customHeight="1" x14ac:dyDescent="0.25">
      <c r="B119" s="46"/>
      <c r="C119" s="62" t="s">
        <v>23</v>
      </c>
      <c r="D119" s="63"/>
      <c r="E119" s="18">
        <v>0</v>
      </c>
      <c r="F119" s="18">
        <v>615364.10999999987</v>
      </c>
      <c r="G119" s="48">
        <f t="shared" si="17"/>
        <v>615364.10999999987</v>
      </c>
      <c r="H119" s="49">
        <v>615364.10999999987</v>
      </c>
      <c r="I119" s="49">
        <v>615364.10999999987</v>
      </c>
      <c r="J119" s="48">
        <f t="shared" si="18"/>
        <v>615364.10999999987</v>
      </c>
      <c r="K119" s="2"/>
    </row>
    <row r="120" spans="2:12" ht="26.25" customHeight="1" x14ac:dyDescent="0.25">
      <c r="B120" s="50"/>
      <c r="C120" s="70" t="s">
        <v>116</v>
      </c>
      <c r="D120" s="71"/>
      <c r="E120" s="47">
        <f>E121+E195</f>
        <v>978090360.23000014</v>
      </c>
      <c r="F120" s="47">
        <f t="shared" ref="F120:J120" si="19">F121+F195</f>
        <v>-50838654.689999998</v>
      </c>
      <c r="G120" s="47">
        <f t="shared" si="19"/>
        <v>927251705.53999996</v>
      </c>
      <c r="H120" s="47">
        <f t="shared" si="19"/>
        <v>787679734.91999996</v>
      </c>
      <c r="I120" s="47">
        <f t="shared" si="19"/>
        <v>450101249.40999991</v>
      </c>
      <c r="J120" s="47">
        <f t="shared" si="19"/>
        <v>-527989110.81999975</v>
      </c>
      <c r="K120" s="2"/>
    </row>
    <row r="121" spans="2:12" ht="22.5" customHeight="1" x14ac:dyDescent="0.25">
      <c r="B121" s="50"/>
      <c r="C121" s="75" t="s">
        <v>117</v>
      </c>
      <c r="D121" s="76"/>
      <c r="E121" s="51">
        <f>SUM(E122:E194)</f>
        <v>978090360.23000014</v>
      </c>
      <c r="F121" s="51">
        <f t="shared" ref="F121:J121" si="20">SUM(F122:F194)</f>
        <v>-50934168.009999998</v>
      </c>
      <c r="G121" s="51">
        <f t="shared" si="20"/>
        <v>927156192.21999991</v>
      </c>
      <c r="H121" s="51">
        <f t="shared" si="20"/>
        <v>787584221.5999999</v>
      </c>
      <c r="I121" s="51">
        <f t="shared" si="20"/>
        <v>450005736.08999991</v>
      </c>
      <c r="J121" s="51">
        <f t="shared" si="20"/>
        <v>-528084624.13999975</v>
      </c>
      <c r="K121" s="2"/>
    </row>
    <row r="122" spans="2:12" ht="15" customHeight="1" x14ac:dyDescent="0.25">
      <c r="B122" s="50"/>
      <c r="C122" s="62" t="s">
        <v>27</v>
      </c>
      <c r="D122" s="63"/>
      <c r="E122" s="49">
        <v>457086396.32000005</v>
      </c>
      <c r="F122" s="49">
        <v>-9010281.2200000007</v>
      </c>
      <c r="G122" s="48">
        <f t="shared" ref="G122:G185" si="21">E122+F122</f>
        <v>448076115.10000002</v>
      </c>
      <c r="H122" s="49">
        <v>399790138.11999995</v>
      </c>
      <c r="I122" s="49">
        <v>215512303.79999995</v>
      </c>
      <c r="J122" s="48">
        <f t="shared" ref="J122:J185" si="22">I122-E122</f>
        <v>-241574092.5200001</v>
      </c>
      <c r="K122" s="2"/>
    </row>
    <row r="123" spans="2:12" ht="15" customHeight="1" x14ac:dyDescent="0.25">
      <c r="B123" s="50"/>
      <c r="C123" s="62" t="s">
        <v>28</v>
      </c>
      <c r="D123" s="63"/>
      <c r="E123" s="49">
        <v>293914353.62</v>
      </c>
      <c r="F123" s="49">
        <v>-9010281.1899999995</v>
      </c>
      <c r="G123" s="48">
        <f t="shared" si="21"/>
        <v>284904072.43000001</v>
      </c>
      <c r="H123" s="49">
        <v>237130791.97</v>
      </c>
      <c r="I123" s="49">
        <v>147976183.83000001</v>
      </c>
      <c r="J123" s="48">
        <f t="shared" si="22"/>
        <v>-145938169.78999999</v>
      </c>
      <c r="K123" s="2"/>
    </row>
    <row r="124" spans="2:12" ht="15" customHeight="1" x14ac:dyDescent="0.25">
      <c r="B124" s="50"/>
      <c r="C124" s="62" t="s">
        <v>29</v>
      </c>
      <c r="D124" s="63"/>
      <c r="E124" s="49">
        <v>60462422.299999997</v>
      </c>
      <c r="F124" s="49">
        <v>-9010281.1999999993</v>
      </c>
      <c r="G124" s="48">
        <f t="shared" si="21"/>
        <v>51452141.099999994</v>
      </c>
      <c r="H124" s="49">
        <v>50215948.339999989</v>
      </c>
      <c r="I124" s="49">
        <v>26124840.27</v>
      </c>
      <c r="J124" s="48">
        <f t="shared" si="22"/>
        <v>-34337582.030000001</v>
      </c>
      <c r="K124" s="2"/>
    </row>
    <row r="125" spans="2:12" ht="15" customHeight="1" x14ac:dyDescent="0.25">
      <c r="B125" s="50"/>
      <c r="C125" s="62" t="s">
        <v>30</v>
      </c>
      <c r="D125" s="63"/>
      <c r="E125" s="49">
        <v>49196269.860000007</v>
      </c>
      <c r="F125" s="49">
        <v>-9010281.1899999995</v>
      </c>
      <c r="G125" s="48">
        <f t="shared" si="21"/>
        <v>40185988.670000009</v>
      </c>
      <c r="H125" s="49">
        <v>37390157.999999993</v>
      </c>
      <c r="I125" s="49">
        <v>24748030.590000004</v>
      </c>
      <c r="J125" s="48">
        <f t="shared" si="22"/>
        <v>-24448239.270000003</v>
      </c>
      <c r="K125" s="2"/>
    </row>
    <row r="126" spans="2:12" ht="15" customHeight="1" x14ac:dyDescent="0.25">
      <c r="B126" s="50"/>
      <c r="C126" s="62" t="s">
        <v>31</v>
      </c>
      <c r="D126" s="63"/>
      <c r="E126" s="49">
        <v>21413791.060000002</v>
      </c>
      <c r="F126" s="49">
        <v>0</v>
      </c>
      <c r="G126" s="48">
        <f t="shared" si="21"/>
        <v>21413791.060000002</v>
      </c>
      <c r="H126" s="49">
        <v>17522047.739999998</v>
      </c>
      <c r="I126" s="49">
        <v>10224546.890000001</v>
      </c>
      <c r="J126" s="48">
        <f t="shared" si="22"/>
        <v>-11189244.170000002</v>
      </c>
      <c r="K126" s="2"/>
    </row>
    <row r="127" spans="2:12" ht="15" customHeight="1" x14ac:dyDescent="0.25">
      <c r="B127" s="50"/>
      <c r="C127" s="62" t="s">
        <v>32</v>
      </c>
      <c r="D127" s="63"/>
      <c r="E127" s="49">
        <v>3000000</v>
      </c>
      <c r="F127" s="49">
        <v>0</v>
      </c>
      <c r="G127" s="48">
        <f t="shared" si="21"/>
        <v>3000000</v>
      </c>
      <c r="H127" s="49">
        <v>4025379.0300000003</v>
      </c>
      <c r="I127" s="49">
        <v>4025379.0300000003</v>
      </c>
      <c r="J127" s="48">
        <f t="shared" si="22"/>
        <v>1025379.0300000003</v>
      </c>
      <c r="K127" s="2"/>
    </row>
    <row r="128" spans="2:12" ht="15" customHeight="1" x14ac:dyDescent="0.25">
      <c r="B128" s="50"/>
      <c r="C128" s="62" t="s">
        <v>33</v>
      </c>
      <c r="D128" s="63"/>
      <c r="E128" s="49">
        <v>1000000</v>
      </c>
      <c r="F128" s="49">
        <v>0</v>
      </c>
      <c r="G128" s="48">
        <f t="shared" si="21"/>
        <v>1000000</v>
      </c>
      <c r="H128" s="49">
        <v>5906676.9800000004</v>
      </c>
      <c r="I128" s="49">
        <v>72568.100000000006</v>
      </c>
      <c r="J128" s="48">
        <f t="shared" si="22"/>
        <v>-927431.9</v>
      </c>
      <c r="K128" s="2"/>
    </row>
    <row r="129" spans="2:11" ht="15" customHeight="1" x14ac:dyDescent="0.25">
      <c r="B129" s="50"/>
      <c r="C129" s="62" t="s">
        <v>34</v>
      </c>
      <c r="D129" s="63"/>
      <c r="E129" s="49">
        <v>647814.15999999992</v>
      </c>
      <c r="F129" s="49">
        <v>0</v>
      </c>
      <c r="G129" s="48">
        <f t="shared" si="21"/>
        <v>647814.15999999992</v>
      </c>
      <c r="H129" s="49">
        <v>890181.56</v>
      </c>
      <c r="I129" s="49">
        <v>890181.56</v>
      </c>
      <c r="J129" s="48">
        <f t="shared" si="22"/>
        <v>242367.40000000014</v>
      </c>
      <c r="K129" s="2"/>
    </row>
    <row r="130" spans="2:11" ht="15" customHeight="1" x14ac:dyDescent="0.25">
      <c r="B130" s="50"/>
      <c r="C130" s="62" t="s">
        <v>35</v>
      </c>
      <c r="D130" s="63"/>
      <c r="E130" s="49">
        <v>37080.090000000004</v>
      </c>
      <c r="F130" s="49">
        <v>0</v>
      </c>
      <c r="G130" s="48">
        <f t="shared" si="21"/>
        <v>37080.090000000004</v>
      </c>
      <c r="H130" s="49">
        <v>64239.849999999991</v>
      </c>
      <c r="I130" s="49">
        <v>64239.849999999991</v>
      </c>
      <c r="J130" s="48">
        <f t="shared" si="22"/>
        <v>27159.759999999987</v>
      </c>
      <c r="K130" s="2"/>
    </row>
    <row r="131" spans="2:11" ht="15" customHeight="1" x14ac:dyDescent="0.25">
      <c r="B131" s="50"/>
      <c r="C131" s="62" t="s">
        <v>36</v>
      </c>
      <c r="D131" s="63"/>
      <c r="E131" s="49">
        <v>744797.31999999983</v>
      </c>
      <c r="F131" s="49">
        <v>0</v>
      </c>
      <c r="G131" s="48">
        <f t="shared" si="21"/>
        <v>744797.31999999983</v>
      </c>
      <c r="H131" s="49">
        <v>343561.55999999994</v>
      </c>
      <c r="I131" s="49">
        <v>343561.55999999994</v>
      </c>
      <c r="J131" s="48">
        <f t="shared" si="22"/>
        <v>-401235.75999999989</v>
      </c>
      <c r="K131" s="2"/>
    </row>
    <row r="132" spans="2:11" ht="15" customHeight="1" x14ac:dyDescent="0.25">
      <c r="B132" s="50"/>
      <c r="C132" s="62" t="s">
        <v>37</v>
      </c>
      <c r="D132" s="63"/>
      <c r="E132" s="49">
        <v>18329425.359999999</v>
      </c>
      <c r="F132" s="49">
        <v>0</v>
      </c>
      <c r="G132" s="48">
        <f t="shared" si="21"/>
        <v>18329425.359999999</v>
      </c>
      <c r="H132" s="49">
        <v>14281197.840000002</v>
      </c>
      <c r="I132" s="49">
        <v>0</v>
      </c>
      <c r="J132" s="48">
        <f t="shared" si="22"/>
        <v>-18329425.359999999</v>
      </c>
      <c r="K132" s="2"/>
    </row>
    <row r="133" spans="2:11" ht="15" customHeight="1" x14ac:dyDescent="0.25">
      <c r="B133" s="50"/>
      <c r="C133" s="62" t="s">
        <v>38</v>
      </c>
      <c r="D133" s="63"/>
      <c r="E133" s="49">
        <v>18494.36</v>
      </c>
      <c r="F133" s="49">
        <v>0</v>
      </c>
      <c r="G133" s="48">
        <f t="shared" si="21"/>
        <v>18494.36</v>
      </c>
      <c r="H133" s="49">
        <v>16622.719999999998</v>
      </c>
      <c r="I133" s="49">
        <v>16622.719999999998</v>
      </c>
      <c r="J133" s="48">
        <f t="shared" si="22"/>
        <v>-1871.6400000000031</v>
      </c>
      <c r="K133" s="2"/>
    </row>
    <row r="134" spans="2:11" ht="15" customHeight="1" x14ac:dyDescent="0.25">
      <c r="B134" s="50"/>
      <c r="C134" s="62" t="s">
        <v>39</v>
      </c>
      <c r="D134" s="63"/>
      <c r="E134" s="49">
        <v>3868000</v>
      </c>
      <c r="F134" s="49">
        <v>0</v>
      </c>
      <c r="G134" s="48">
        <f t="shared" si="21"/>
        <v>3868000</v>
      </c>
      <c r="H134" s="49">
        <v>2011951.98</v>
      </c>
      <c r="I134" s="49">
        <v>2011951.98</v>
      </c>
      <c r="J134" s="48">
        <f t="shared" si="22"/>
        <v>-1856048.02</v>
      </c>
      <c r="K134" s="2"/>
    </row>
    <row r="135" spans="2:11" ht="15" customHeight="1" x14ac:dyDescent="0.25">
      <c r="B135" s="50"/>
      <c r="C135" s="62" t="s">
        <v>40</v>
      </c>
      <c r="D135" s="63"/>
      <c r="E135" s="49">
        <v>288000</v>
      </c>
      <c r="F135" s="49">
        <v>0</v>
      </c>
      <c r="G135" s="48">
        <f t="shared" si="21"/>
        <v>288000</v>
      </c>
      <c r="H135" s="49">
        <v>155528.03</v>
      </c>
      <c r="I135" s="49">
        <v>155528.03</v>
      </c>
      <c r="J135" s="48">
        <f t="shared" si="22"/>
        <v>-132471.97</v>
      </c>
      <c r="K135" s="2"/>
    </row>
    <row r="136" spans="2:11" ht="15" customHeight="1" x14ac:dyDescent="0.25">
      <c r="B136" s="50"/>
      <c r="C136" s="62" t="s">
        <v>41</v>
      </c>
      <c r="D136" s="63"/>
      <c r="E136" s="49">
        <v>3931200</v>
      </c>
      <c r="F136" s="49">
        <v>0</v>
      </c>
      <c r="G136" s="48">
        <f t="shared" si="21"/>
        <v>3931200</v>
      </c>
      <c r="H136" s="49">
        <v>1985583.6</v>
      </c>
      <c r="I136" s="49">
        <v>1985583.6</v>
      </c>
      <c r="J136" s="48">
        <f t="shared" si="22"/>
        <v>-1945616.4</v>
      </c>
      <c r="K136" s="2"/>
    </row>
    <row r="137" spans="2:11" ht="15" customHeight="1" x14ac:dyDescent="0.25">
      <c r="B137" s="50"/>
      <c r="C137" s="62" t="s">
        <v>42</v>
      </c>
      <c r="D137" s="63"/>
      <c r="E137" s="49">
        <v>280800.01</v>
      </c>
      <c r="F137" s="49">
        <v>0</v>
      </c>
      <c r="G137" s="48">
        <f t="shared" si="21"/>
        <v>280800.01</v>
      </c>
      <c r="H137" s="49">
        <v>146925.43</v>
      </c>
      <c r="I137" s="49">
        <v>146925.43</v>
      </c>
      <c r="J137" s="48">
        <f t="shared" si="22"/>
        <v>-133874.58000000002</v>
      </c>
      <c r="K137" s="2"/>
    </row>
    <row r="138" spans="2:11" ht="15" customHeight="1" x14ac:dyDescent="0.25">
      <c r="B138" s="50"/>
      <c r="C138" s="62" t="s">
        <v>43</v>
      </c>
      <c r="D138" s="63"/>
      <c r="E138" s="49">
        <v>339916.70999999996</v>
      </c>
      <c r="F138" s="49">
        <v>0</v>
      </c>
      <c r="G138" s="48">
        <f t="shared" si="21"/>
        <v>339916.70999999996</v>
      </c>
      <c r="H138" s="49">
        <v>285269.81</v>
      </c>
      <c r="I138" s="49">
        <v>285269.81</v>
      </c>
      <c r="J138" s="48">
        <f t="shared" si="22"/>
        <v>-54646.899999999965</v>
      </c>
      <c r="K138" s="2"/>
    </row>
    <row r="139" spans="2:11" ht="15" customHeight="1" x14ac:dyDescent="0.25">
      <c r="B139" s="50"/>
      <c r="C139" s="62" t="s">
        <v>44</v>
      </c>
      <c r="D139" s="63"/>
      <c r="E139" s="49">
        <v>14526.939999999997</v>
      </c>
      <c r="F139" s="49">
        <v>0</v>
      </c>
      <c r="G139" s="48">
        <f t="shared" si="21"/>
        <v>14526.939999999997</v>
      </c>
      <c r="H139" s="49">
        <v>0</v>
      </c>
      <c r="I139" s="49">
        <v>0</v>
      </c>
      <c r="J139" s="48">
        <f t="shared" si="22"/>
        <v>-14526.939999999997</v>
      </c>
      <c r="K139" s="2"/>
    </row>
    <row r="140" spans="2:11" ht="15" customHeight="1" x14ac:dyDescent="0.25">
      <c r="B140" s="50"/>
      <c r="C140" s="62" t="s">
        <v>45</v>
      </c>
      <c r="D140" s="63"/>
      <c r="E140" s="49">
        <v>389495.22000000003</v>
      </c>
      <c r="F140" s="49">
        <v>0</v>
      </c>
      <c r="G140" s="48">
        <f t="shared" si="21"/>
        <v>389495.22000000003</v>
      </c>
      <c r="H140" s="49">
        <v>179600.61000000002</v>
      </c>
      <c r="I140" s="49">
        <v>179600.61000000002</v>
      </c>
      <c r="J140" s="48">
        <f t="shared" si="22"/>
        <v>-209894.61000000002</v>
      </c>
      <c r="K140" s="2"/>
    </row>
    <row r="141" spans="2:11" ht="15" customHeight="1" x14ac:dyDescent="0.25">
      <c r="B141" s="50"/>
      <c r="C141" s="62" t="s">
        <v>46</v>
      </c>
      <c r="D141" s="63"/>
      <c r="E141" s="49">
        <v>9500000</v>
      </c>
      <c r="F141" s="49">
        <v>0</v>
      </c>
      <c r="G141" s="48">
        <f t="shared" si="21"/>
        <v>9500000</v>
      </c>
      <c r="H141" s="49">
        <v>6059353.1899999995</v>
      </c>
      <c r="I141" s="49">
        <v>6059353.1899999995</v>
      </c>
      <c r="J141" s="48">
        <f t="shared" si="22"/>
        <v>-3440646.8100000005</v>
      </c>
      <c r="K141" s="2"/>
    </row>
    <row r="142" spans="2:11" ht="15" customHeight="1" x14ac:dyDescent="0.25">
      <c r="B142" s="50"/>
      <c r="C142" s="62" t="s">
        <v>47</v>
      </c>
      <c r="D142" s="63"/>
      <c r="E142" s="49">
        <v>1736081.0599999998</v>
      </c>
      <c r="F142" s="49">
        <v>0</v>
      </c>
      <c r="G142" s="48">
        <f t="shared" si="21"/>
        <v>1736081.0599999998</v>
      </c>
      <c r="H142" s="49">
        <v>634779.98</v>
      </c>
      <c r="I142" s="49">
        <v>634779.98</v>
      </c>
      <c r="J142" s="48">
        <f t="shared" si="22"/>
        <v>-1101301.0799999998</v>
      </c>
      <c r="K142" s="2"/>
    </row>
    <row r="143" spans="2:11" ht="15" customHeight="1" x14ac:dyDescent="0.25">
      <c r="B143" s="50"/>
      <c r="C143" s="62" t="s">
        <v>48</v>
      </c>
      <c r="D143" s="63"/>
      <c r="E143" s="49">
        <v>240371.42</v>
      </c>
      <c r="F143" s="49">
        <v>0</v>
      </c>
      <c r="G143" s="48">
        <f t="shared" si="21"/>
        <v>240371.42</v>
      </c>
      <c r="H143" s="49">
        <v>62186.34</v>
      </c>
      <c r="I143" s="49">
        <v>62186.34</v>
      </c>
      <c r="J143" s="48">
        <f t="shared" si="22"/>
        <v>-178185.08000000002</v>
      </c>
      <c r="K143" s="2"/>
    </row>
    <row r="144" spans="2:11" ht="15" customHeight="1" x14ac:dyDescent="0.25">
      <c r="B144" s="50"/>
      <c r="C144" s="62" t="s">
        <v>49</v>
      </c>
      <c r="D144" s="63"/>
      <c r="E144" s="49">
        <v>0</v>
      </c>
      <c r="F144" s="49">
        <v>700</v>
      </c>
      <c r="G144" s="48">
        <f t="shared" si="21"/>
        <v>700</v>
      </c>
      <c r="H144" s="49">
        <v>700</v>
      </c>
      <c r="I144" s="49">
        <v>700</v>
      </c>
      <c r="J144" s="48">
        <f t="shared" si="22"/>
        <v>700</v>
      </c>
      <c r="K144" s="2"/>
    </row>
    <row r="145" spans="2:11" ht="15" customHeight="1" x14ac:dyDescent="0.25">
      <c r="B145" s="50"/>
      <c r="C145" s="62" t="s">
        <v>50</v>
      </c>
      <c r="D145" s="63"/>
      <c r="E145" s="49">
        <v>67180.780000000013</v>
      </c>
      <c r="F145" s="49">
        <v>0</v>
      </c>
      <c r="G145" s="48">
        <f t="shared" si="21"/>
        <v>67180.780000000013</v>
      </c>
      <c r="H145" s="49">
        <v>69494.340000000011</v>
      </c>
      <c r="I145" s="49">
        <v>69494.340000000011</v>
      </c>
      <c r="J145" s="48">
        <f t="shared" si="22"/>
        <v>2313.5599999999977</v>
      </c>
      <c r="K145" s="2"/>
    </row>
    <row r="146" spans="2:11" ht="15" customHeight="1" x14ac:dyDescent="0.25">
      <c r="B146" s="50"/>
      <c r="C146" s="62" t="s">
        <v>51</v>
      </c>
      <c r="D146" s="63"/>
      <c r="E146" s="49">
        <v>15392.14</v>
      </c>
      <c r="F146" s="49">
        <v>0</v>
      </c>
      <c r="G146" s="48">
        <f t="shared" si="21"/>
        <v>15392.14</v>
      </c>
      <c r="H146" s="49">
        <v>13243.230000000001</v>
      </c>
      <c r="I146" s="49">
        <v>13243.230000000001</v>
      </c>
      <c r="J146" s="48">
        <f t="shared" si="22"/>
        <v>-2148.909999999998</v>
      </c>
      <c r="K146" s="2"/>
    </row>
    <row r="147" spans="2:11" ht="15" customHeight="1" x14ac:dyDescent="0.25">
      <c r="B147" s="50"/>
      <c r="C147" s="62" t="s">
        <v>52</v>
      </c>
      <c r="D147" s="63"/>
      <c r="E147" s="49">
        <v>1000000</v>
      </c>
      <c r="F147" s="49">
        <v>0</v>
      </c>
      <c r="G147" s="48">
        <f t="shared" si="21"/>
        <v>1000000</v>
      </c>
      <c r="H147" s="49">
        <v>75287.8</v>
      </c>
      <c r="I147" s="49">
        <v>75287.8</v>
      </c>
      <c r="J147" s="48">
        <f t="shared" si="22"/>
        <v>-924712.2</v>
      </c>
      <c r="K147" s="2"/>
    </row>
    <row r="148" spans="2:11" ht="15" customHeight="1" x14ac:dyDescent="0.25">
      <c r="B148" s="50"/>
      <c r="C148" s="62" t="s">
        <v>53</v>
      </c>
      <c r="D148" s="63"/>
      <c r="E148" s="49">
        <v>760000</v>
      </c>
      <c r="F148" s="49">
        <v>0</v>
      </c>
      <c r="G148" s="48">
        <f t="shared" si="21"/>
        <v>760000</v>
      </c>
      <c r="H148" s="49">
        <v>72151.070000000007</v>
      </c>
      <c r="I148" s="49">
        <v>72151.070000000007</v>
      </c>
      <c r="J148" s="48">
        <f t="shared" si="22"/>
        <v>-687848.92999999993</v>
      </c>
      <c r="K148" s="2"/>
    </row>
    <row r="149" spans="2:11" ht="15" customHeight="1" x14ac:dyDescent="0.25">
      <c r="B149" s="50"/>
      <c r="C149" s="62" t="s">
        <v>54</v>
      </c>
      <c r="D149" s="63"/>
      <c r="E149" s="49">
        <v>42293.04</v>
      </c>
      <c r="F149" s="49">
        <v>0</v>
      </c>
      <c r="G149" s="48">
        <f t="shared" si="21"/>
        <v>42293.04</v>
      </c>
      <c r="H149" s="49">
        <v>37563.199999999997</v>
      </c>
      <c r="I149" s="49">
        <v>37563.199999999997</v>
      </c>
      <c r="J149" s="48">
        <f t="shared" si="22"/>
        <v>-4729.8400000000038</v>
      </c>
      <c r="K149" s="2"/>
    </row>
    <row r="150" spans="2:11" ht="15" customHeight="1" x14ac:dyDescent="0.25">
      <c r="B150" s="50"/>
      <c r="C150" s="62" t="s">
        <v>55</v>
      </c>
      <c r="D150" s="63"/>
      <c r="E150" s="49">
        <v>5576.3499999999995</v>
      </c>
      <c r="F150" s="49">
        <v>0</v>
      </c>
      <c r="G150" s="48">
        <f t="shared" si="21"/>
        <v>5576.3499999999995</v>
      </c>
      <c r="H150" s="49">
        <v>6255.36</v>
      </c>
      <c r="I150" s="49">
        <v>6255.36</v>
      </c>
      <c r="J150" s="48">
        <f t="shared" si="22"/>
        <v>679.01000000000022</v>
      </c>
      <c r="K150" s="2"/>
    </row>
    <row r="151" spans="2:11" ht="15" customHeight="1" x14ac:dyDescent="0.25">
      <c r="B151" s="50"/>
      <c r="C151" s="62" t="s">
        <v>56</v>
      </c>
      <c r="D151" s="63"/>
      <c r="E151" s="49">
        <v>95315.85</v>
      </c>
      <c r="F151" s="49">
        <v>0</v>
      </c>
      <c r="G151" s="48">
        <f t="shared" si="21"/>
        <v>95315.85</v>
      </c>
      <c r="H151" s="49">
        <v>94538.250000000015</v>
      </c>
      <c r="I151" s="49">
        <v>94538.250000000015</v>
      </c>
      <c r="J151" s="48">
        <f t="shared" si="22"/>
        <v>-777.59999999999127</v>
      </c>
      <c r="K151" s="2"/>
    </row>
    <row r="152" spans="2:11" ht="15" customHeight="1" x14ac:dyDescent="0.25">
      <c r="B152" s="50"/>
      <c r="C152" s="62" t="s">
        <v>57</v>
      </c>
      <c r="D152" s="63"/>
      <c r="E152" s="49">
        <v>40340.329999999994</v>
      </c>
      <c r="F152" s="49">
        <v>0</v>
      </c>
      <c r="G152" s="48">
        <f t="shared" si="21"/>
        <v>40340.329999999994</v>
      </c>
      <c r="H152" s="49">
        <v>12581.21</v>
      </c>
      <c r="I152" s="49">
        <v>12581.21</v>
      </c>
      <c r="J152" s="48">
        <f t="shared" si="22"/>
        <v>-27759.119999999995</v>
      </c>
      <c r="K152" s="2"/>
    </row>
    <row r="153" spans="2:11" ht="15" customHeight="1" x14ac:dyDescent="0.25">
      <c r="B153" s="50"/>
      <c r="C153" s="62" t="s">
        <v>58</v>
      </c>
      <c r="D153" s="63"/>
      <c r="E153" s="49">
        <v>572095.88</v>
      </c>
      <c r="F153" s="49">
        <v>0</v>
      </c>
      <c r="G153" s="48">
        <f t="shared" si="21"/>
        <v>572095.88</v>
      </c>
      <c r="H153" s="49">
        <v>379835.37</v>
      </c>
      <c r="I153" s="49">
        <v>379835.37</v>
      </c>
      <c r="J153" s="48">
        <f t="shared" si="22"/>
        <v>-192260.51</v>
      </c>
      <c r="K153" s="2"/>
    </row>
    <row r="154" spans="2:11" ht="15" customHeight="1" x14ac:dyDescent="0.25">
      <c r="B154" s="50"/>
      <c r="C154" s="62" t="s">
        <v>59</v>
      </c>
      <c r="D154" s="63"/>
      <c r="E154" s="49">
        <v>38585.75</v>
      </c>
      <c r="F154" s="49">
        <v>0</v>
      </c>
      <c r="G154" s="48">
        <f t="shared" si="21"/>
        <v>38585.75</v>
      </c>
      <c r="H154" s="49">
        <v>26233.440000000002</v>
      </c>
      <c r="I154" s="49">
        <v>26233.440000000002</v>
      </c>
      <c r="J154" s="48">
        <f t="shared" si="22"/>
        <v>-12352.309999999998</v>
      </c>
      <c r="K154" s="2"/>
    </row>
    <row r="155" spans="2:11" ht="15" customHeight="1" x14ac:dyDescent="0.25">
      <c r="B155" s="50"/>
      <c r="C155" s="62" t="s">
        <v>60</v>
      </c>
      <c r="D155" s="63"/>
      <c r="E155" s="49">
        <v>331846.89</v>
      </c>
      <c r="F155" s="49">
        <v>0</v>
      </c>
      <c r="G155" s="48">
        <f t="shared" si="21"/>
        <v>331846.89</v>
      </c>
      <c r="H155" s="49">
        <v>40410.550000000003</v>
      </c>
      <c r="I155" s="49">
        <v>40410.550000000003</v>
      </c>
      <c r="J155" s="48">
        <f t="shared" si="22"/>
        <v>-291436.34000000003</v>
      </c>
      <c r="K155" s="2"/>
    </row>
    <row r="156" spans="2:11" ht="15" customHeight="1" x14ac:dyDescent="0.25">
      <c r="B156" s="50"/>
      <c r="C156" s="62" t="s">
        <v>61</v>
      </c>
      <c r="D156" s="63"/>
      <c r="E156" s="49">
        <v>0</v>
      </c>
      <c r="F156" s="49">
        <v>826.79</v>
      </c>
      <c r="G156" s="48">
        <f t="shared" si="21"/>
        <v>826.79</v>
      </c>
      <c r="H156" s="49">
        <v>826.79</v>
      </c>
      <c r="I156" s="49">
        <v>826.79</v>
      </c>
      <c r="J156" s="48">
        <f t="shared" si="22"/>
        <v>826.79</v>
      </c>
      <c r="K156" s="2"/>
    </row>
    <row r="157" spans="2:11" ht="15" customHeight="1" x14ac:dyDescent="0.25">
      <c r="B157" s="50"/>
      <c r="C157" s="62" t="s">
        <v>62</v>
      </c>
      <c r="D157" s="63"/>
      <c r="E157" s="49">
        <v>0</v>
      </c>
      <c r="F157" s="49">
        <v>140</v>
      </c>
      <c r="G157" s="48">
        <f t="shared" si="21"/>
        <v>140</v>
      </c>
      <c r="H157" s="49">
        <v>140</v>
      </c>
      <c r="I157" s="49">
        <v>140</v>
      </c>
      <c r="J157" s="48">
        <f t="shared" si="22"/>
        <v>140</v>
      </c>
      <c r="K157" s="2"/>
    </row>
    <row r="158" spans="2:11" ht="15" customHeight="1" x14ac:dyDescent="0.25">
      <c r="B158" s="50"/>
      <c r="C158" s="62" t="s">
        <v>63</v>
      </c>
      <c r="D158" s="63"/>
      <c r="E158" s="49">
        <v>390173.74</v>
      </c>
      <c r="F158" s="49">
        <v>0</v>
      </c>
      <c r="G158" s="48">
        <f t="shared" si="21"/>
        <v>390173.74</v>
      </c>
      <c r="H158" s="49">
        <v>329891.92000000004</v>
      </c>
      <c r="I158" s="49">
        <v>329891.92000000004</v>
      </c>
      <c r="J158" s="48">
        <f t="shared" si="22"/>
        <v>-60281.819999999949</v>
      </c>
      <c r="K158" s="2"/>
    </row>
    <row r="159" spans="2:11" ht="15" customHeight="1" x14ac:dyDescent="0.25">
      <c r="B159" s="50"/>
      <c r="C159" s="62" t="s">
        <v>64</v>
      </c>
      <c r="D159" s="63"/>
      <c r="E159" s="49">
        <v>66497.47</v>
      </c>
      <c r="F159" s="49">
        <v>0</v>
      </c>
      <c r="G159" s="48">
        <f t="shared" si="21"/>
        <v>66497.47</v>
      </c>
      <c r="H159" s="49">
        <v>51987.67</v>
      </c>
      <c r="I159" s="49">
        <v>51987.67</v>
      </c>
      <c r="J159" s="48">
        <f t="shared" si="22"/>
        <v>-14509.800000000003</v>
      </c>
      <c r="K159" s="2"/>
    </row>
    <row r="160" spans="2:11" ht="15" customHeight="1" x14ac:dyDescent="0.25">
      <c r="B160" s="50"/>
      <c r="C160" s="62" t="s">
        <v>65</v>
      </c>
      <c r="D160" s="63"/>
      <c r="E160" s="49">
        <v>53963.15</v>
      </c>
      <c r="F160" s="49">
        <v>0</v>
      </c>
      <c r="G160" s="48">
        <f t="shared" si="21"/>
        <v>53963.15</v>
      </c>
      <c r="H160" s="49">
        <v>32167.5</v>
      </c>
      <c r="I160" s="49">
        <v>32167.5</v>
      </c>
      <c r="J160" s="48">
        <f t="shared" si="22"/>
        <v>-21795.65</v>
      </c>
      <c r="K160" s="2"/>
    </row>
    <row r="161" spans="2:11" ht="15" customHeight="1" x14ac:dyDescent="0.25">
      <c r="B161" s="50"/>
      <c r="C161" s="62" t="s">
        <v>66</v>
      </c>
      <c r="D161" s="63"/>
      <c r="E161" s="49">
        <v>4646.9500000000007</v>
      </c>
      <c r="F161" s="49">
        <v>0</v>
      </c>
      <c r="G161" s="48">
        <f t="shared" si="21"/>
        <v>4646.9500000000007</v>
      </c>
      <c r="H161" s="49">
        <v>5112.7999999999993</v>
      </c>
      <c r="I161" s="49">
        <v>5112.7999999999993</v>
      </c>
      <c r="J161" s="48">
        <f t="shared" si="22"/>
        <v>465.84999999999854</v>
      </c>
      <c r="K161" s="2"/>
    </row>
    <row r="162" spans="2:11" ht="15" customHeight="1" x14ac:dyDescent="0.25">
      <c r="B162" s="50"/>
      <c r="C162" s="62" t="s">
        <v>67</v>
      </c>
      <c r="D162" s="63"/>
      <c r="E162" s="49">
        <v>3347677.68</v>
      </c>
      <c r="F162" s="49">
        <v>0</v>
      </c>
      <c r="G162" s="48">
        <f t="shared" si="21"/>
        <v>3347677.68</v>
      </c>
      <c r="H162" s="49">
        <v>2728643.9</v>
      </c>
      <c r="I162" s="49">
        <v>2728643.9</v>
      </c>
      <c r="J162" s="48">
        <f t="shared" si="22"/>
        <v>-619033.78000000026</v>
      </c>
      <c r="K162" s="2"/>
    </row>
    <row r="163" spans="2:11" ht="15" customHeight="1" x14ac:dyDescent="0.25">
      <c r="B163" s="50"/>
      <c r="C163" s="62" t="s">
        <v>68</v>
      </c>
      <c r="D163" s="63"/>
      <c r="E163" s="49">
        <v>107651.15</v>
      </c>
      <c r="F163" s="49">
        <v>0</v>
      </c>
      <c r="G163" s="48">
        <f t="shared" si="21"/>
        <v>107651.15</v>
      </c>
      <c r="H163" s="49">
        <v>93706</v>
      </c>
      <c r="I163" s="49">
        <v>93706</v>
      </c>
      <c r="J163" s="48">
        <f t="shared" si="22"/>
        <v>-13945.149999999994</v>
      </c>
      <c r="K163" s="2"/>
    </row>
    <row r="164" spans="2:11" ht="15" customHeight="1" x14ac:dyDescent="0.25">
      <c r="B164" s="50"/>
      <c r="C164" s="62" t="s">
        <v>69</v>
      </c>
      <c r="D164" s="63"/>
      <c r="E164" s="49">
        <v>1351.2799999999997</v>
      </c>
      <c r="F164" s="49">
        <v>0</v>
      </c>
      <c r="G164" s="48">
        <f t="shared" si="21"/>
        <v>1351.2799999999997</v>
      </c>
      <c r="H164" s="49">
        <v>140</v>
      </c>
      <c r="I164" s="49">
        <v>140</v>
      </c>
      <c r="J164" s="48">
        <f t="shared" si="22"/>
        <v>-1211.2799999999997</v>
      </c>
      <c r="K164" s="2"/>
    </row>
    <row r="165" spans="2:11" ht="15" customHeight="1" x14ac:dyDescent="0.25">
      <c r="B165" s="50"/>
      <c r="C165" s="62" t="s">
        <v>70</v>
      </c>
      <c r="D165" s="63"/>
      <c r="E165" s="49">
        <v>139.42999999999998</v>
      </c>
      <c r="F165" s="49">
        <v>0</v>
      </c>
      <c r="G165" s="48">
        <f t="shared" si="21"/>
        <v>139.42999999999998</v>
      </c>
      <c r="H165" s="49">
        <v>0</v>
      </c>
      <c r="I165" s="49">
        <v>0</v>
      </c>
      <c r="J165" s="48">
        <f t="shared" si="22"/>
        <v>-139.42999999999998</v>
      </c>
      <c r="K165" s="2"/>
    </row>
    <row r="166" spans="2:11" ht="15" customHeight="1" x14ac:dyDescent="0.25">
      <c r="B166" s="50"/>
      <c r="C166" s="62" t="s">
        <v>71</v>
      </c>
      <c r="D166" s="63"/>
      <c r="E166" s="49">
        <v>13519.44</v>
      </c>
      <c r="F166" s="49">
        <v>0</v>
      </c>
      <c r="G166" s="48">
        <f t="shared" si="21"/>
        <v>13519.44</v>
      </c>
      <c r="H166" s="49">
        <v>7488.98</v>
      </c>
      <c r="I166" s="49">
        <v>7488.98</v>
      </c>
      <c r="J166" s="48">
        <f t="shared" si="22"/>
        <v>-6030.4600000000009</v>
      </c>
      <c r="K166" s="2"/>
    </row>
    <row r="167" spans="2:11" ht="15" customHeight="1" x14ac:dyDescent="0.25">
      <c r="B167" s="50"/>
      <c r="C167" s="62" t="s">
        <v>72</v>
      </c>
      <c r="D167" s="63"/>
      <c r="E167" s="49">
        <v>2101.71</v>
      </c>
      <c r="F167" s="49">
        <v>0</v>
      </c>
      <c r="G167" s="48">
        <f t="shared" si="21"/>
        <v>2101.71</v>
      </c>
      <c r="H167" s="49">
        <v>1462.8300000000002</v>
      </c>
      <c r="I167" s="49">
        <v>1462.8300000000002</v>
      </c>
      <c r="J167" s="48">
        <f t="shared" si="22"/>
        <v>-638.87999999999988</v>
      </c>
      <c r="K167" s="2"/>
    </row>
    <row r="168" spans="2:11" ht="15" customHeight="1" x14ac:dyDescent="0.25">
      <c r="B168" s="50"/>
      <c r="C168" s="62" t="s">
        <v>73</v>
      </c>
      <c r="D168" s="63"/>
      <c r="E168" s="49">
        <v>2187045.71</v>
      </c>
      <c r="F168" s="49">
        <v>0</v>
      </c>
      <c r="G168" s="48">
        <f t="shared" si="21"/>
        <v>2187045.71</v>
      </c>
      <c r="H168" s="49">
        <v>705522.1399999999</v>
      </c>
      <c r="I168" s="49">
        <v>705522.1399999999</v>
      </c>
      <c r="J168" s="48">
        <f t="shared" si="22"/>
        <v>-1481523.57</v>
      </c>
      <c r="K168" s="2"/>
    </row>
    <row r="169" spans="2:11" ht="15" customHeight="1" x14ac:dyDescent="0.25">
      <c r="B169" s="50"/>
      <c r="C169" s="62" t="s">
        <v>74</v>
      </c>
      <c r="D169" s="63"/>
      <c r="E169" s="49">
        <v>3535.43</v>
      </c>
      <c r="F169" s="49">
        <v>0</v>
      </c>
      <c r="G169" s="48">
        <f t="shared" si="21"/>
        <v>3535.43</v>
      </c>
      <c r="H169" s="49">
        <v>316.83999999999997</v>
      </c>
      <c r="I169" s="49">
        <v>316.83999999999997</v>
      </c>
      <c r="J169" s="48">
        <f t="shared" si="22"/>
        <v>-3218.5899999999997</v>
      </c>
      <c r="K169" s="2"/>
    </row>
    <row r="170" spans="2:11" ht="15" customHeight="1" x14ac:dyDescent="0.25">
      <c r="B170" s="50"/>
      <c r="C170" s="62" t="s">
        <v>75</v>
      </c>
      <c r="D170" s="63"/>
      <c r="E170" s="49">
        <v>16034.82</v>
      </c>
      <c r="F170" s="49">
        <v>0</v>
      </c>
      <c r="G170" s="48">
        <f t="shared" si="21"/>
        <v>16034.82</v>
      </c>
      <c r="H170" s="49">
        <v>10182.23</v>
      </c>
      <c r="I170" s="49">
        <v>10182.23</v>
      </c>
      <c r="J170" s="48">
        <f t="shared" si="22"/>
        <v>-5852.59</v>
      </c>
      <c r="K170" s="2"/>
    </row>
    <row r="171" spans="2:11" ht="15" customHeight="1" x14ac:dyDescent="0.25">
      <c r="B171" s="50"/>
      <c r="C171" s="62" t="s">
        <v>76</v>
      </c>
      <c r="D171" s="63"/>
      <c r="E171" s="49">
        <v>1786.4000000000003</v>
      </c>
      <c r="F171" s="49">
        <v>0</v>
      </c>
      <c r="G171" s="48">
        <f t="shared" si="21"/>
        <v>1786.4000000000003</v>
      </c>
      <c r="H171" s="49">
        <v>1288.28</v>
      </c>
      <c r="I171" s="49">
        <v>1288.28</v>
      </c>
      <c r="J171" s="48">
        <f t="shared" si="22"/>
        <v>-498.12000000000035</v>
      </c>
      <c r="K171" s="2"/>
    </row>
    <row r="172" spans="2:11" ht="15" customHeight="1" x14ac:dyDescent="0.25">
      <c r="B172" s="50"/>
      <c r="C172" s="62" t="s">
        <v>77</v>
      </c>
      <c r="D172" s="63"/>
      <c r="E172" s="49">
        <v>200000</v>
      </c>
      <c r="F172" s="49">
        <v>0</v>
      </c>
      <c r="G172" s="48">
        <f t="shared" si="21"/>
        <v>200000</v>
      </c>
      <c r="H172" s="49">
        <v>15270.69</v>
      </c>
      <c r="I172" s="49">
        <v>15270.69</v>
      </c>
      <c r="J172" s="48">
        <f t="shared" si="22"/>
        <v>-184729.31</v>
      </c>
      <c r="K172" s="2"/>
    </row>
    <row r="173" spans="2:11" ht="15" customHeight="1" x14ac:dyDescent="0.25">
      <c r="B173" s="50"/>
      <c r="C173" s="62" t="s">
        <v>78</v>
      </c>
      <c r="D173" s="63"/>
      <c r="E173" s="49">
        <v>800000</v>
      </c>
      <c r="F173" s="49">
        <v>0</v>
      </c>
      <c r="G173" s="48">
        <f t="shared" si="21"/>
        <v>800000</v>
      </c>
      <c r="H173" s="49">
        <v>672732.06999999983</v>
      </c>
      <c r="I173" s="49">
        <v>672732.06999999983</v>
      </c>
      <c r="J173" s="48">
        <f t="shared" si="22"/>
        <v>-127267.93000000017</v>
      </c>
      <c r="K173" s="2"/>
    </row>
    <row r="174" spans="2:11" ht="15" customHeight="1" x14ac:dyDescent="0.25">
      <c r="B174" s="50"/>
      <c r="C174" s="62" t="s">
        <v>79</v>
      </c>
      <c r="D174" s="63"/>
      <c r="E174" s="49">
        <v>9993.8100000000013</v>
      </c>
      <c r="F174" s="49">
        <v>0</v>
      </c>
      <c r="G174" s="48">
        <f t="shared" si="21"/>
        <v>9993.8100000000013</v>
      </c>
      <c r="H174" s="49">
        <v>2416.8100000000004</v>
      </c>
      <c r="I174" s="49">
        <v>2416.8100000000004</v>
      </c>
      <c r="J174" s="48">
        <f t="shared" si="22"/>
        <v>-7577.0000000000009</v>
      </c>
      <c r="K174" s="2"/>
    </row>
    <row r="175" spans="2:11" ht="15" customHeight="1" x14ac:dyDescent="0.25">
      <c r="B175" s="50"/>
      <c r="C175" s="62" t="s">
        <v>80</v>
      </c>
      <c r="D175" s="63"/>
      <c r="E175" s="49">
        <v>18563.689999999999</v>
      </c>
      <c r="F175" s="49">
        <v>0</v>
      </c>
      <c r="G175" s="48">
        <f t="shared" si="21"/>
        <v>18563.689999999999</v>
      </c>
      <c r="H175" s="49">
        <v>13436.409999999996</v>
      </c>
      <c r="I175" s="49">
        <v>13436.409999999996</v>
      </c>
      <c r="J175" s="48">
        <f t="shared" si="22"/>
        <v>-5127.2800000000025</v>
      </c>
      <c r="K175" s="2"/>
    </row>
    <row r="176" spans="2:11" ht="15" customHeight="1" x14ac:dyDescent="0.25">
      <c r="B176" s="50"/>
      <c r="C176" s="62" t="s">
        <v>81</v>
      </c>
      <c r="D176" s="63"/>
      <c r="E176" s="49">
        <v>2778.42</v>
      </c>
      <c r="F176" s="49">
        <v>0</v>
      </c>
      <c r="G176" s="48">
        <f t="shared" si="21"/>
        <v>2778.42</v>
      </c>
      <c r="H176" s="49">
        <v>1278.3399999999999</v>
      </c>
      <c r="I176" s="49">
        <v>1278.3399999999999</v>
      </c>
      <c r="J176" s="48">
        <f t="shared" si="22"/>
        <v>-1500.0800000000002</v>
      </c>
      <c r="K176" s="2"/>
    </row>
    <row r="177" spans="2:11" ht="15" customHeight="1" x14ac:dyDescent="0.25">
      <c r="B177" s="50"/>
      <c r="C177" s="62" t="s">
        <v>82</v>
      </c>
      <c r="D177" s="63"/>
      <c r="E177" s="49">
        <v>737.56</v>
      </c>
      <c r="F177" s="49">
        <v>0</v>
      </c>
      <c r="G177" s="48">
        <f t="shared" si="21"/>
        <v>737.56</v>
      </c>
      <c r="H177" s="49">
        <v>175.28</v>
      </c>
      <c r="I177" s="49">
        <v>175.28</v>
      </c>
      <c r="J177" s="48">
        <f t="shared" si="22"/>
        <v>-562.28</v>
      </c>
      <c r="K177" s="2"/>
    </row>
    <row r="178" spans="2:11" ht="15" customHeight="1" x14ac:dyDescent="0.25">
      <c r="B178" s="50"/>
      <c r="C178" s="62" t="s">
        <v>83</v>
      </c>
      <c r="D178" s="63"/>
      <c r="E178" s="49">
        <v>55437.590000000011</v>
      </c>
      <c r="F178" s="49">
        <v>0</v>
      </c>
      <c r="G178" s="48">
        <f t="shared" si="21"/>
        <v>55437.590000000011</v>
      </c>
      <c r="H178" s="49">
        <v>32581.200000000001</v>
      </c>
      <c r="I178" s="49">
        <v>32581.200000000001</v>
      </c>
      <c r="J178" s="48">
        <f t="shared" si="22"/>
        <v>-22856.39000000001</v>
      </c>
      <c r="K178" s="2"/>
    </row>
    <row r="179" spans="2:11" ht="15" customHeight="1" x14ac:dyDescent="0.25">
      <c r="B179" s="50"/>
      <c r="C179" s="62" t="s">
        <v>84</v>
      </c>
      <c r="D179" s="63"/>
      <c r="E179" s="49">
        <v>14078.960000000003</v>
      </c>
      <c r="F179" s="49">
        <v>0</v>
      </c>
      <c r="G179" s="48">
        <f t="shared" si="21"/>
        <v>14078.960000000003</v>
      </c>
      <c r="H179" s="49">
        <v>22292.65</v>
      </c>
      <c r="I179" s="49">
        <v>22292.65</v>
      </c>
      <c r="J179" s="48">
        <f t="shared" si="22"/>
        <v>8213.6899999999987</v>
      </c>
      <c r="K179" s="2"/>
    </row>
    <row r="180" spans="2:11" ht="15" customHeight="1" x14ac:dyDescent="0.25">
      <c r="B180" s="50"/>
      <c r="C180" s="62" t="s">
        <v>85</v>
      </c>
      <c r="D180" s="63"/>
      <c r="E180" s="49">
        <v>278.81</v>
      </c>
      <c r="F180" s="49">
        <v>0</v>
      </c>
      <c r="G180" s="48">
        <f t="shared" si="21"/>
        <v>278.81</v>
      </c>
      <c r="H180" s="49">
        <v>260.64</v>
      </c>
      <c r="I180" s="49">
        <v>260.64</v>
      </c>
      <c r="J180" s="48">
        <f t="shared" si="22"/>
        <v>-18.170000000000016</v>
      </c>
      <c r="K180" s="2"/>
    </row>
    <row r="181" spans="2:11" ht="15" customHeight="1" x14ac:dyDescent="0.25">
      <c r="B181" s="50"/>
      <c r="C181" s="62" t="s">
        <v>86</v>
      </c>
      <c r="D181" s="63"/>
      <c r="E181" s="49">
        <v>1102.44</v>
      </c>
      <c r="F181" s="49">
        <v>0</v>
      </c>
      <c r="G181" s="48">
        <f t="shared" si="21"/>
        <v>1102.44</v>
      </c>
      <c r="H181" s="49">
        <v>521.28</v>
      </c>
      <c r="I181" s="49">
        <v>521.28</v>
      </c>
      <c r="J181" s="48">
        <f t="shared" si="22"/>
        <v>-581.16000000000008</v>
      </c>
      <c r="K181" s="2"/>
    </row>
    <row r="182" spans="2:11" ht="15" customHeight="1" x14ac:dyDescent="0.25">
      <c r="B182" s="50"/>
      <c r="C182" s="62" t="s">
        <v>87</v>
      </c>
      <c r="D182" s="63"/>
      <c r="E182" s="49">
        <v>10300000</v>
      </c>
      <c r="F182" s="49">
        <v>0</v>
      </c>
      <c r="G182" s="48">
        <f t="shared" si="21"/>
        <v>10300000</v>
      </c>
      <c r="H182" s="49">
        <v>2498922.7300000004</v>
      </c>
      <c r="I182" s="49">
        <v>2498922.7300000004</v>
      </c>
      <c r="J182" s="48">
        <f t="shared" si="22"/>
        <v>-7801077.2699999996</v>
      </c>
      <c r="K182" s="2"/>
    </row>
    <row r="183" spans="2:11" ht="15" customHeight="1" x14ac:dyDescent="0.25">
      <c r="B183" s="50"/>
      <c r="C183" s="62" t="s">
        <v>88</v>
      </c>
      <c r="D183" s="63"/>
      <c r="E183" s="49">
        <v>211999.99999999997</v>
      </c>
      <c r="F183" s="49">
        <v>0</v>
      </c>
      <c r="G183" s="48">
        <f t="shared" si="21"/>
        <v>211999.99999999997</v>
      </c>
      <c r="H183" s="49">
        <v>118159.78</v>
      </c>
      <c r="I183" s="49">
        <v>118159.78</v>
      </c>
      <c r="J183" s="48">
        <f t="shared" si="22"/>
        <v>-93840.219999999972</v>
      </c>
      <c r="K183" s="2"/>
    </row>
    <row r="184" spans="2:11" ht="15" customHeight="1" x14ac:dyDescent="0.25">
      <c r="B184" s="50"/>
      <c r="C184" s="62" t="s">
        <v>89</v>
      </c>
      <c r="D184" s="63"/>
      <c r="E184" s="49">
        <v>468000.00000000006</v>
      </c>
      <c r="F184" s="49">
        <v>0</v>
      </c>
      <c r="G184" s="48">
        <f t="shared" si="21"/>
        <v>468000.00000000006</v>
      </c>
      <c r="H184" s="49">
        <v>86446.38</v>
      </c>
      <c r="I184" s="49">
        <v>86446.38</v>
      </c>
      <c r="J184" s="48">
        <f t="shared" si="22"/>
        <v>-381553.62000000005</v>
      </c>
      <c r="K184" s="2"/>
    </row>
    <row r="185" spans="2:11" ht="15" customHeight="1" x14ac:dyDescent="0.25">
      <c r="B185" s="50"/>
      <c r="C185" s="62" t="s">
        <v>90</v>
      </c>
      <c r="D185" s="63"/>
      <c r="E185" s="49">
        <v>0</v>
      </c>
      <c r="F185" s="49">
        <v>104421.2</v>
      </c>
      <c r="G185" s="48">
        <f t="shared" si="21"/>
        <v>104421.2</v>
      </c>
      <c r="H185" s="49">
        <v>104421.2</v>
      </c>
      <c r="I185" s="49">
        <v>104421.2</v>
      </c>
      <c r="J185" s="48">
        <f t="shared" si="22"/>
        <v>104421.2</v>
      </c>
      <c r="K185" s="2"/>
    </row>
    <row r="186" spans="2:11" ht="15" customHeight="1" x14ac:dyDescent="0.25">
      <c r="B186" s="50"/>
      <c r="C186" s="62" t="s">
        <v>91</v>
      </c>
      <c r="D186" s="63"/>
      <c r="E186" s="49">
        <v>40430.269999999997</v>
      </c>
      <c r="F186" s="49">
        <v>0</v>
      </c>
      <c r="G186" s="48">
        <f t="shared" ref="G186:G194" si="23">E186+F186</f>
        <v>40430.269999999997</v>
      </c>
      <c r="H186" s="49">
        <v>0</v>
      </c>
      <c r="I186" s="49">
        <v>0</v>
      </c>
      <c r="J186" s="48">
        <f t="shared" ref="J186:J192" si="24">I186-E186</f>
        <v>-40430.269999999997</v>
      </c>
      <c r="K186" s="2"/>
    </row>
    <row r="187" spans="2:11" ht="15" customHeight="1" x14ac:dyDescent="0.25">
      <c r="B187" s="50"/>
      <c r="C187" s="62" t="s">
        <v>92</v>
      </c>
      <c r="D187" s="63"/>
      <c r="E187" s="49">
        <v>205200</v>
      </c>
      <c r="F187" s="49">
        <v>0</v>
      </c>
      <c r="G187" s="48">
        <f t="shared" si="23"/>
        <v>205200</v>
      </c>
      <c r="H187" s="49">
        <v>0</v>
      </c>
      <c r="I187" s="49">
        <v>0</v>
      </c>
      <c r="J187" s="48">
        <f t="shared" si="24"/>
        <v>-205200</v>
      </c>
      <c r="K187" s="2"/>
    </row>
    <row r="188" spans="2:11" ht="15" customHeight="1" x14ac:dyDescent="0.25">
      <c r="B188" s="50"/>
      <c r="C188" s="62" t="s">
        <v>93</v>
      </c>
      <c r="D188" s="63"/>
      <c r="E188" s="49">
        <v>500</v>
      </c>
      <c r="F188" s="49">
        <v>0</v>
      </c>
      <c r="G188" s="48">
        <f t="shared" si="23"/>
        <v>500</v>
      </c>
      <c r="H188" s="49">
        <v>650</v>
      </c>
      <c r="I188" s="49">
        <v>650</v>
      </c>
      <c r="J188" s="48">
        <f t="shared" si="24"/>
        <v>150</v>
      </c>
      <c r="K188" s="2"/>
    </row>
    <row r="189" spans="2:11" ht="15" customHeight="1" x14ac:dyDescent="0.25">
      <c r="B189" s="50"/>
      <c r="C189" s="62" t="s">
        <v>94</v>
      </c>
      <c r="D189" s="63"/>
      <c r="E189" s="49">
        <v>0</v>
      </c>
      <c r="F189" s="49">
        <v>868.8</v>
      </c>
      <c r="G189" s="48">
        <f t="shared" si="23"/>
        <v>868.8</v>
      </c>
      <c r="H189" s="49">
        <v>868.8</v>
      </c>
      <c r="I189" s="49">
        <v>868.8</v>
      </c>
      <c r="J189" s="48">
        <f t="shared" si="24"/>
        <v>868.8</v>
      </c>
      <c r="K189" s="2"/>
    </row>
    <row r="190" spans="2:11" ht="15" customHeight="1" x14ac:dyDescent="0.25">
      <c r="B190" s="50"/>
      <c r="C190" s="62" t="s">
        <v>95</v>
      </c>
      <c r="D190" s="63"/>
      <c r="E190" s="49">
        <v>31227.510000000002</v>
      </c>
      <c r="F190" s="49">
        <v>0</v>
      </c>
      <c r="G190" s="48">
        <f t="shared" si="23"/>
        <v>31227.510000000002</v>
      </c>
      <c r="H190" s="49">
        <v>34450.910000000003</v>
      </c>
      <c r="I190" s="49">
        <v>34450.910000000003</v>
      </c>
      <c r="J190" s="48">
        <f t="shared" si="24"/>
        <v>3223.4000000000015</v>
      </c>
      <c r="K190" s="2"/>
    </row>
    <row r="191" spans="2:11" ht="15" customHeight="1" x14ac:dyDescent="0.25">
      <c r="B191" s="50"/>
      <c r="C191" s="62" t="s">
        <v>96</v>
      </c>
      <c r="D191" s="63"/>
      <c r="E191" s="49">
        <v>26523.97</v>
      </c>
      <c r="F191" s="49">
        <v>0</v>
      </c>
      <c r="G191" s="48">
        <f t="shared" si="23"/>
        <v>26523.97</v>
      </c>
      <c r="H191" s="49">
        <v>10528.029999999999</v>
      </c>
      <c r="I191" s="49">
        <v>10528.03</v>
      </c>
      <c r="J191" s="48">
        <f t="shared" si="24"/>
        <v>-15995.94</v>
      </c>
      <c r="K191" s="2"/>
    </row>
    <row r="192" spans="2:11" ht="15" customHeight="1" x14ac:dyDescent="0.25">
      <c r="B192" s="50"/>
      <c r="C192" s="62" t="s">
        <v>97</v>
      </c>
      <c r="D192" s="63"/>
      <c r="E192" s="49">
        <v>50000</v>
      </c>
      <c r="F192" s="49">
        <v>0</v>
      </c>
      <c r="G192" s="48">
        <f t="shared" si="23"/>
        <v>50000</v>
      </c>
      <c r="H192" s="49">
        <v>73514.01999999999</v>
      </c>
      <c r="I192" s="49">
        <v>73514.01999999999</v>
      </c>
      <c r="J192" s="48">
        <f t="shared" si="24"/>
        <v>23514.01999999999</v>
      </c>
      <c r="K192" s="2"/>
    </row>
    <row r="193" spans="2:13" ht="15" customHeight="1" x14ac:dyDescent="0.25">
      <c r="B193" s="50"/>
      <c r="C193" s="62" t="s">
        <v>98</v>
      </c>
      <c r="D193" s="63"/>
      <c r="E193" s="49">
        <v>49520.01999999999</v>
      </c>
      <c r="F193" s="49"/>
      <c r="G193" s="48">
        <f t="shared" si="23"/>
        <v>49520.01999999999</v>
      </c>
      <c r="H193" s="49">
        <v>0</v>
      </c>
      <c r="I193" s="49">
        <v>0</v>
      </c>
      <c r="J193" s="48">
        <f>I193-E193</f>
        <v>-49520.01999999999</v>
      </c>
      <c r="K193" s="2"/>
    </row>
    <row r="194" spans="2:13" ht="15" customHeight="1" x14ac:dyDescent="0.25">
      <c r="B194" s="50"/>
      <c r="C194" s="62" t="s">
        <v>99</v>
      </c>
      <c r="D194" s="63"/>
      <c r="E194" s="49">
        <v>30000000</v>
      </c>
      <c r="F194" s="49">
        <v>-15000000</v>
      </c>
      <c r="G194" s="48">
        <f t="shared" si="23"/>
        <v>15000000</v>
      </c>
      <c r="H194" s="49">
        <v>0</v>
      </c>
      <c r="I194" s="49">
        <v>0</v>
      </c>
      <c r="J194" s="48">
        <f>I194-E194</f>
        <v>-30000000</v>
      </c>
      <c r="K194" s="2"/>
    </row>
    <row r="195" spans="2:13" ht="15" customHeight="1" x14ac:dyDescent="0.25">
      <c r="B195" s="50"/>
      <c r="C195" s="70" t="s">
        <v>100</v>
      </c>
      <c r="D195" s="71"/>
      <c r="E195" s="47">
        <f>E196</f>
        <v>0</v>
      </c>
      <c r="F195" s="47">
        <f t="shared" ref="F195:J195" si="25">F196</f>
        <v>95513.32</v>
      </c>
      <c r="G195" s="47">
        <f t="shared" si="25"/>
        <v>95513.32</v>
      </c>
      <c r="H195" s="47">
        <f>H196</f>
        <v>95513.32</v>
      </c>
      <c r="I195" s="47">
        <f t="shared" si="25"/>
        <v>95513.32</v>
      </c>
      <c r="J195" s="47">
        <f t="shared" si="25"/>
        <v>95513.32</v>
      </c>
      <c r="K195" s="2"/>
    </row>
    <row r="196" spans="2:13" ht="15" customHeight="1" x14ac:dyDescent="0.25">
      <c r="B196" s="50"/>
      <c r="C196" s="62" t="s">
        <v>101</v>
      </c>
      <c r="D196" s="63"/>
      <c r="E196" s="49"/>
      <c r="F196" s="49">
        <v>95513.32</v>
      </c>
      <c r="G196" s="48">
        <f>E196+F196</f>
        <v>95513.32</v>
      </c>
      <c r="H196" s="48">
        <v>95513.32</v>
      </c>
      <c r="I196" s="48">
        <v>95513.32</v>
      </c>
      <c r="J196" s="48">
        <f>I196-E196</f>
        <v>95513.32</v>
      </c>
      <c r="K196" s="2"/>
    </row>
    <row r="197" spans="2:13" ht="24.75" customHeight="1" x14ac:dyDescent="0.25">
      <c r="B197" s="50"/>
      <c r="C197" s="70" t="s">
        <v>103</v>
      </c>
      <c r="D197" s="71"/>
      <c r="E197" s="51">
        <v>20000000</v>
      </c>
      <c r="F197" s="47">
        <f>F96</f>
        <v>-10000000</v>
      </c>
      <c r="G197" s="52">
        <f>E197+F197</f>
        <v>10000000</v>
      </c>
      <c r="H197" s="47">
        <f>H96</f>
        <v>6782120</v>
      </c>
      <c r="I197" s="47">
        <f>I96</f>
        <v>6782120</v>
      </c>
      <c r="J197" s="52">
        <f>I197-E197</f>
        <v>-13217880</v>
      </c>
      <c r="K197" s="2"/>
    </row>
    <row r="198" spans="2:13" ht="23.25" customHeight="1" x14ac:dyDescent="0.25">
      <c r="B198" s="53"/>
      <c r="C198" s="62" t="s">
        <v>118</v>
      </c>
      <c r="D198" s="63"/>
      <c r="E198" s="54">
        <v>20000000</v>
      </c>
      <c r="F198" s="54">
        <v>-10000000</v>
      </c>
      <c r="G198" s="54">
        <f>E198+F198</f>
        <v>10000000</v>
      </c>
      <c r="H198" s="54">
        <v>6782120</v>
      </c>
      <c r="I198" s="54">
        <v>6782120</v>
      </c>
      <c r="J198" s="54">
        <f>I198-E198</f>
        <v>-13217880</v>
      </c>
      <c r="K198" s="2"/>
    </row>
    <row r="199" spans="2:13" ht="14.25" customHeight="1" x14ac:dyDescent="0.25">
      <c r="B199" s="72" t="s">
        <v>105</v>
      </c>
      <c r="C199" s="73"/>
      <c r="D199" s="74"/>
      <c r="E199" s="55">
        <f>E200</f>
        <v>0</v>
      </c>
      <c r="F199" s="55">
        <f t="shared" ref="F199:J199" si="26">F200</f>
        <v>0</v>
      </c>
      <c r="G199" s="55">
        <f t="shared" si="26"/>
        <v>0</v>
      </c>
      <c r="H199" s="55">
        <f t="shared" si="26"/>
        <v>0</v>
      </c>
      <c r="I199" s="55">
        <f t="shared" si="26"/>
        <v>0</v>
      </c>
      <c r="J199" s="55">
        <f t="shared" si="26"/>
        <v>0</v>
      </c>
      <c r="K199" s="2"/>
    </row>
    <row r="200" spans="2:13" ht="13.5" customHeight="1" x14ac:dyDescent="0.25">
      <c r="B200" s="50"/>
      <c r="C200" s="62" t="s">
        <v>105</v>
      </c>
      <c r="D200" s="63"/>
      <c r="E200" s="49">
        <v>0</v>
      </c>
      <c r="F200" s="49">
        <v>0</v>
      </c>
      <c r="G200" s="48">
        <f>E200+F200</f>
        <v>0</v>
      </c>
      <c r="H200" s="49">
        <v>0</v>
      </c>
      <c r="I200" s="49">
        <v>0</v>
      </c>
      <c r="J200" s="48">
        <f>I200-E200</f>
        <v>0</v>
      </c>
      <c r="K200" s="2"/>
    </row>
    <row r="201" spans="2:13" ht="5.25" customHeight="1" x14ac:dyDescent="0.25">
      <c r="B201" s="31"/>
      <c r="C201" s="32"/>
      <c r="D201" s="33"/>
      <c r="E201" s="34"/>
      <c r="F201" s="34"/>
      <c r="G201" s="34"/>
      <c r="H201" s="34"/>
      <c r="I201" s="34"/>
      <c r="J201" s="34"/>
      <c r="K201" s="2"/>
    </row>
    <row r="202" spans="2:13" ht="20.25" customHeight="1" x14ac:dyDescent="0.25">
      <c r="B202" s="35"/>
      <c r="C202" s="64" t="s">
        <v>106</v>
      </c>
      <c r="D202" s="65"/>
      <c r="E202" s="36">
        <f>E105+E114+E199</f>
        <v>998590360.23000014</v>
      </c>
      <c r="F202" s="36">
        <f>F105+F114+F199</f>
        <v>-60223290.579999998</v>
      </c>
      <c r="G202" s="36">
        <f>G105+G114+G199</f>
        <v>938367069.64999998</v>
      </c>
      <c r="H202" s="36">
        <f>H105+H114+H199</f>
        <v>795203244.61000001</v>
      </c>
      <c r="I202" s="36">
        <f>I105+I114+I199</f>
        <v>457624759.0999999</v>
      </c>
      <c r="J202" s="66">
        <v>0</v>
      </c>
      <c r="K202" s="2"/>
    </row>
    <row r="203" spans="2:13" ht="12.75" customHeight="1" x14ac:dyDescent="0.25">
      <c r="B203" s="56"/>
      <c r="C203" s="56"/>
      <c r="D203" s="56"/>
      <c r="E203" s="56"/>
      <c r="F203" s="56"/>
      <c r="G203" s="56"/>
      <c r="H203" s="68" t="s">
        <v>119</v>
      </c>
      <c r="I203" s="69"/>
      <c r="J203" s="67"/>
      <c r="K203" s="2"/>
      <c r="M203" s="11"/>
    </row>
    <row r="204" spans="2:13" x14ac:dyDescent="0.25">
      <c r="E204" s="11"/>
      <c r="F204" s="11"/>
      <c r="G204" s="11"/>
      <c r="H204" s="11"/>
      <c r="I204" s="11"/>
      <c r="J204" s="11"/>
    </row>
    <row r="205" spans="2:13" x14ac:dyDescent="0.25">
      <c r="C205" s="59" t="s">
        <v>121</v>
      </c>
      <c r="D205" s="59"/>
      <c r="E205" s="11"/>
      <c r="F205" s="11"/>
      <c r="G205" s="11"/>
      <c r="H205" s="11"/>
      <c r="I205" s="11"/>
      <c r="J205" s="11"/>
    </row>
    <row r="206" spans="2:13" x14ac:dyDescent="0.25">
      <c r="C206" s="59" t="s">
        <v>122</v>
      </c>
      <c r="D206" s="59"/>
      <c r="E206" s="11"/>
      <c r="F206" s="11"/>
      <c r="G206" s="11"/>
      <c r="H206" s="11"/>
      <c r="I206" s="11"/>
      <c r="J206" s="11"/>
    </row>
    <row r="207" spans="2:13" ht="36" customHeight="1" x14ac:dyDescent="0.25">
      <c r="C207" s="60" t="s">
        <v>123</v>
      </c>
      <c r="D207" s="60"/>
      <c r="E207" s="60"/>
      <c r="F207" s="60"/>
      <c r="G207" s="60"/>
      <c r="H207" s="60"/>
      <c r="I207" s="60"/>
      <c r="J207" s="60"/>
    </row>
    <row r="208" spans="2:13" x14ac:dyDescent="0.25">
      <c r="C208" s="61" t="s">
        <v>124</v>
      </c>
      <c r="D208" s="61"/>
      <c r="E208" s="61"/>
      <c r="F208" s="61"/>
      <c r="G208" s="61"/>
      <c r="H208" s="61"/>
      <c r="I208" s="61"/>
      <c r="J208" s="61"/>
    </row>
    <row r="210" spans="5:10" x14ac:dyDescent="0.25">
      <c r="E210" s="57"/>
      <c r="F210" s="57"/>
      <c r="G210" s="57"/>
      <c r="H210" s="57"/>
      <c r="I210" s="57"/>
      <c r="J210" s="11"/>
    </row>
    <row r="211" spans="5:10" x14ac:dyDescent="0.25">
      <c r="E211" s="58"/>
      <c r="F211" s="58"/>
      <c r="G211" s="58"/>
      <c r="H211" s="58"/>
    </row>
    <row r="212" spans="5:10" x14ac:dyDescent="0.25">
      <c r="E212" s="57"/>
      <c r="F212" s="57"/>
      <c r="G212" s="57"/>
      <c r="H212" s="57"/>
      <c r="I212" s="57"/>
      <c r="J212" s="57"/>
    </row>
    <row r="214" spans="5:10" x14ac:dyDescent="0.25">
      <c r="H214" s="11"/>
      <c r="I214" s="11"/>
    </row>
  </sheetData>
  <mergeCells count="204">
    <mergeCell ref="B8:D8"/>
    <mergeCell ref="B9:D9"/>
    <mergeCell ref="B10:D10"/>
    <mergeCell ref="B11:D11"/>
    <mergeCell ref="B12:D12"/>
    <mergeCell ref="C14:D14"/>
    <mergeCell ref="I1:J1"/>
    <mergeCell ref="B2:J2"/>
    <mergeCell ref="B3:J3"/>
    <mergeCell ref="B4:J4"/>
    <mergeCell ref="B5:D7"/>
    <mergeCell ref="E5:I5"/>
    <mergeCell ref="J5:J6"/>
    <mergeCell ref="C21:D21"/>
    <mergeCell ref="C22:D22"/>
    <mergeCell ref="C23:D23"/>
    <mergeCell ref="C24:D24"/>
    <mergeCell ref="C25:D25"/>
    <mergeCell ref="C26:D26"/>
    <mergeCell ref="C15:D15"/>
    <mergeCell ref="C16:D16"/>
    <mergeCell ref="B17:D17"/>
    <mergeCell ref="B18:D18"/>
    <mergeCell ref="C19:D19"/>
    <mergeCell ref="C20:D20"/>
    <mergeCell ref="C33:D33"/>
    <mergeCell ref="C34:D34"/>
    <mergeCell ref="C35:D35"/>
    <mergeCell ref="C36:D36"/>
    <mergeCell ref="C37:D37"/>
    <mergeCell ref="C38:D38"/>
    <mergeCell ref="C27:D27"/>
    <mergeCell ref="C28:D28"/>
    <mergeCell ref="C29:D29"/>
    <mergeCell ref="C30:D30"/>
    <mergeCell ref="C31:D31"/>
    <mergeCell ref="C32:D32"/>
    <mergeCell ref="C45:D45"/>
    <mergeCell ref="C46:D46"/>
    <mergeCell ref="C47:D47"/>
    <mergeCell ref="C48:D48"/>
    <mergeCell ref="C49:D49"/>
    <mergeCell ref="C50:D50"/>
    <mergeCell ref="C39:D39"/>
    <mergeCell ref="C40:D40"/>
    <mergeCell ref="C41:D41"/>
    <mergeCell ref="C42:D42"/>
    <mergeCell ref="C43:D43"/>
    <mergeCell ref="C44:D44"/>
    <mergeCell ref="C57:D57"/>
    <mergeCell ref="C58:D58"/>
    <mergeCell ref="C59:D59"/>
    <mergeCell ref="C60:D60"/>
    <mergeCell ref="C61:D61"/>
    <mergeCell ref="C62:D62"/>
    <mergeCell ref="C51:D51"/>
    <mergeCell ref="C52:D52"/>
    <mergeCell ref="C53:D53"/>
    <mergeCell ref="C54:D54"/>
    <mergeCell ref="C55:D55"/>
    <mergeCell ref="C56:D56"/>
    <mergeCell ref="C69:D69"/>
    <mergeCell ref="C70:D70"/>
    <mergeCell ref="C71:D71"/>
    <mergeCell ref="C72:D72"/>
    <mergeCell ref="C73:D73"/>
    <mergeCell ref="C74:D74"/>
    <mergeCell ref="C63:D63"/>
    <mergeCell ref="C64:D64"/>
    <mergeCell ref="C65:D65"/>
    <mergeCell ref="C66:D66"/>
    <mergeCell ref="C67:D67"/>
    <mergeCell ref="C68:D68"/>
    <mergeCell ref="C81:D81"/>
    <mergeCell ref="C82:D82"/>
    <mergeCell ref="C83:D83"/>
    <mergeCell ref="C84:D84"/>
    <mergeCell ref="C85:D85"/>
    <mergeCell ref="C86:D86"/>
    <mergeCell ref="C75:D75"/>
    <mergeCell ref="C76:D76"/>
    <mergeCell ref="C77:D77"/>
    <mergeCell ref="C78:D78"/>
    <mergeCell ref="C79:D79"/>
    <mergeCell ref="C80:D80"/>
    <mergeCell ref="C93:D93"/>
    <mergeCell ref="C94:D94"/>
    <mergeCell ref="B95:D95"/>
    <mergeCell ref="B96:D96"/>
    <mergeCell ref="C97:D97"/>
    <mergeCell ref="B98:D98"/>
    <mergeCell ref="C87:D87"/>
    <mergeCell ref="C88:D88"/>
    <mergeCell ref="C89:D89"/>
    <mergeCell ref="C90:D90"/>
    <mergeCell ref="C91:D91"/>
    <mergeCell ref="C92:D92"/>
    <mergeCell ref="B105:D105"/>
    <mergeCell ref="C106:D106"/>
    <mergeCell ref="C107:D107"/>
    <mergeCell ref="C108:D108"/>
    <mergeCell ref="C109:D109"/>
    <mergeCell ref="C110:D110"/>
    <mergeCell ref="C100:D100"/>
    <mergeCell ref="J100:J101"/>
    <mergeCell ref="H101:I101"/>
    <mergeCell ref="J102:J103"/>
    <mergeCell ref="E102:I102"/>
    <mergeCell ref="B102:D104"/>
    <mergeCell ref="C117:D117"/>
    <mergeCell ref="C118:D118"/>
    <mergeCell ref="C119:D119"/>
    <mergeCell ref="C120:D120"/>
    <mergeCell ref="C121:D121"/>
    <mergeCell ref="C122:D122"/>
    <mergeCell ref="C111:D111"/>
    <mergeCell ref="C112:D112"/>
    <mergeCell ref="C113:D113"/>
    <mergeCell ref="B114:D114"/>
    <mergeCell ref="C115:D115"/>
    <mergeCell ref="C116:D116"/>
    <mergeCell ref="C129:D129"/>
    <mergeCell ref="C130:D130"/>
    <mergeCell ref="C131:D131"/>
    <mergeCell ref="C132:D132"/>
    <mergeCell ref="C133:D133"/>
    <mergeCell ref="C134:D134"/>
    <mergeCell ref="C123:D123"/>
    <mergeCell ref="C124:D124"/>
    <mergeCell ref="C125:D125"/>
    <mergeCell ref="C126:D126"/>
    <mergeCell ref="C127:D127"/>
    <mergeCell ref="C128:D128"/>
    <mergeCell ref="C141:D141"/>
    <mergeCell ref="C142:D142"/>
    <mergeCell ref="C143:D143"/>
    <mergeCell ref="C144:D144"/>
    <mergeCell ref="C145:D145"/>
    <mergeCell ref="C146:D146"/>
    <mergeCell ref="C135:D135"/>
    <mergeCell ref="C136:D136"/>
    <mergeCell ref="C137:D137"/>
    <mergeCell ref="C138:D138"/>
    <mergeCell ref="C139:D139"/>
    <mergeCell ref="C140:D140"/>
    <mergeCell ref="C153:D153"/>
    <mergeCell ref="C154:D154"/>
    <mergeCell ref="C155:D155"/>
    <mergeCell ref="C156:D156"/>
    <mergeCell ref="C157:D157"/>
    <mergeCell ref="C158:D158"/>
    <mergeCell ref="C147:D147"/>
    <mergeCell ref="C148:D148"/>
    <mergeCell ref="C149:D149"/>
    <mergeCell ref="C150:D150"/>
    <mergeCell ref="C151:D151"/>
    <mergeCell ref="C152:D152"/>
    <mergeCell ref="C165:D165"/>
    <mergeCell ref="C166:D166"/>
    <mergeCell ref="C167:D167"/>
    <mergeCell ref="C168:D168"/>
    <mergeCell ref="C169:D169"/>
    <mergeCell ref="C170:D170"/>
    <mergeCell ref="C159:D159"/>
    <mergeCell ref="C160:D160"/>
    <mergeCell ref="C161:D161"/>
    <mergeCell ref="C162:D162"/>
    <mergeCell ref="C163:D163"/>
    <mergeCell ref="C164:D164"/>
    <mergeCell ref="C177:D177"/>
    <mergeCell ref="C178:D178"/>
    <mergeCell ref="C179:D179"/>
    <mergeCell ref="C180:D180"/>
    <mergeCell ref="C181:D181"/>
    <mergeCell ref="C182:D182"/>
    <mergeCell ref="C171:D171"/>
    <mergeCell ref="C172:D172"/>
    <mergeCell ref="C173:D173"/>
    <mergeCell ref="C174:D174"/>
    <mergeCell ref="C175:D175"/>
    <mergeCell ref="C176:D176"/>
    <mergeCell ref="C207:J207"/>
    <mergeCell ref="C208:J208"/>
    <mergeCell ref="C189:D189"/>
    <mergeCell ref="C190:D190"/>
    <mergeCell ref="C191:D191"/>
    <mergeCell ref="C192:D192"/>
    <mergeCell ref="C193:D193"/>
    <mergeCell ref="C194:D194"/>
    <mergeCell ref="C183:D183"/>
    <mergeCell ref="C184:D184"/>
    <mergeCell ref="C185:D185"/>
    <mergeCell ref="C186:D186"/>
    <mergeCell ref="C187:D187"/>
    <mergeCell ref="C188:D188"/>
    <mergeCell ref="C202:D202"/>
    <mergeCell ref="J202:J203"/>
    <mergeCell ref="H203:I203"/>
    <mergeCell ref="C195:D195"/>
    <mergeCell ref="C196:D196"/>
    <mergeCell ref="C197:D197"/>
    <mergeCell ref="C198:D198"/>
    <mergeCell ref="B199:D199"/>
    <mergeCell ref="C200:D200"/>
  </mergeCells>
  <printOptions horizontalCentered="1"/>
  <pageMargins left="0.51181102362204722" right="0.39370078740157483" top="0.6692913385826772" bottom="1.9291338582677167" header="0" footer="0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 a nivel detalle</vt:lpstr>
      <vt:lpstr>'ingresos a nivel detalle'!Títulos_a_imprimir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2021-03-18T23:05:21Z</dcterms:created>
  <dcterms:modified xsi:type="dcterms:W3CDTF">2021-04-14T17:44:23Z</dcterms:modified>
</cp:coreProperties>
</file>