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ESKTOP-9868HO9\Presupuesto Compartido\ARCHIVOS COMPARTID0S CP LETICIA\2022\Portal CAP, Transp y SIPOT 2022\Fracc. V Informacion Presupuestal\3er. trimestre 2022\"/>
    </mc:Choice>
  </mc:AlternateContent>
  <bookViews>
    <workbookView xWindow="0" yWindow="0" windowWidth="20490" windowHeight="7125"/>
  </bookViews>
  <sheets>
    <sheet name="EAI CRI" sheetId="1" r:id="rId1"/>
  </sheets>
  <definedNames>
    <definedName name="_xlnm._FilterDatabase" localSheetId="0" hidden="1">'EAI CRI'!$A$112:$WPJ$112</definedName>
    <definedName name="_xlnm.Print_Titles" localSheetId="0">'EAI CRI'!$1:$6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4" i="1" l="1"/>
  <c r="G184" i="1"/>
  <c r="G183" i="1" s="1"/>
  <c r="J183" i="1"/>
  <c r="J182" i="1"/>
  <c r="G182" i="1"/>
  <c r="J180" i="1"/>
  <c r="G180" i="1"/>
  <c r="J179" i="1"/>
  <c r="G179" i="1"/>
  <c r="J178" i="1"/>
  <c r="G178" i="1"/>
  <c r="J177" i="1"/>
  <c r="G177" i="1"/>
  <c r="J176" i="1"/>
  <c r="G176" i="1"/>
  <c r="J175" i="1"/>
  <c r="G175" i="1"/>
  <c r="J174" i="1"/>
  <c r="G174" i="1"/>
  <c r="J173" i="1"/>
  <c r="G173" i="1"/>
  <c r="J172" i="1"/>
  <c r="G172" i="1"/>
  <c r="J171" i="1"/>
  <c r="G171" i="1"/>
  <c r="J170" i="1"/>
  <c r="G170" i="1"/>
  <c r="J169" i="1"/>
  <c r="G169" i="1"/>
  <c r="J168" i="1"/>
  <c r="G168" i="1"/>
  <c r="J167" i="1"/>
  <c r="G167" i="1"/>
  <c r="J166" i="1"/>
  <c r="G166" i="1"/>
  <c r="J165" i="1"/>
  <c r="G165" i="1"/>
  <c r="J164" i="1"/>
  <c r="G164" i="1"/>
  <c r="J163" i="1"/>
  <c r="G163" i="1"/>
  <c r="J162" i="1"/>
  <c r="G162" i="1"/>
  <c r="J161" i="1"/>
  <c r="G161" i="1"/>
  <c r="J160" i="1"/>
  <c r="G160" i="1"/>
  <c r="J159" i="1"/>
  <c r="G159" i="1"/>
  <c r="J158" i="1"/>
  <c r="G158" i="1"/>
  <c r="J157" i="1"/>
  <c r="G157" i="1"/>
  <c r="J156" i="1"/>
  <c r="G156" i="1"/>
  <c r="J155" i="1"/>
  <c r="G155" i="1"/>
  <c r="J154" i="1"/>
  <c r="G154" i="1"/>
  <c r="J153" i="1"/>
  <c r="G153" i="1"/>
  <c r="J152" i="1"/>
  <c r="G152" i="1"/>
  <c r="J151" i="1"/>
  <c r="G151" i="1"/>
  <c r="J150" i="1"/>
  <c r="G150" i="1"/>
  <c r="J149" i="1"/>
  <c r="G149" i="1"/>
  <c r="J148" i="1"/>
  <c r="G148" i="1"/>
  <c r="J147" i="1"/>
  <c r="G147" i="1"/>
  <c r="J146" i="1"/>
  <c r="G146" i="1"/>
  <c r="J145" i="1"/>
  <c r="G145" i="1"/>
  <c r="J144" i="1"/>
  <c r="G144" i="1"/>
  <c r="J143" i="1"/>
  <c r="G143" i="1"/>
  <c r="J142" i="1"/>
  <c r="G142" i="1"/>
  <c r="J141" i="1"/>
  <c r="G141" i="1"/>
  <c r="J140" i="1"/>
  <c r="G140" i="1"/>
  <c r="J139" i="1"/>
  <c r="G139" i="1"/>
  <c r="J138" i="1"/>
  <c r="G138" i="1"/>
  <c r="J137" i="1"/>
  <c r="G137" i="1"/>
  <c r="J136" i="1"/>
  <c r="G136" i="1"/>
  <c r="J135" i="1"/>
  <c r="G135" i="1"/>
  <c r="J134" i="1"/>
  <c r="G134" i="1"/>
  <c r="J133" i="1"/>
  <c r="G133" i="1"/>
  <c r="J132" i="1"/>
  <c r="G132" i="1"/>
  <c r="J131" i="1"/>
  <c r="G131" i="1"/>
  <c r="J130" i="1"/>
  <c r="G130" i="1"/>
  <c r="J129" i="1"/>
  <c r="G129" i="1"/>
  <c r="J128" i="1"/>
  <c r="G128" i="1"/>
  <c r="J127" i="1"/>
  <c r="G127" i="1"/>
  <c r="J126" i="1"/>
  <c r="G126" i="1"/>
  <c r="J125" i="1"/>
  <c r="G125" i="1"/>
  <c r="J124" i="1"/>
  <c r="G124" i="1"/>
  <c r="J123" i="1"/>
  <c r="G123" i="1"/>
  <c r="J122" i="1"/>
  <c r="G122" i="1"/>
  <c r="J121" i="1"/>
  <c r="G121" i="1"/>
  <c r="J120" i="1"/>
  <c r="G120" i="1"/>
  <c r="J119" i="1"/>
  <c r="G119" i="1"/>
  <c r="J118" i="1"/>
  <c r="G118" i="1"/>
  <c r="J117" i="1"/>
  <c r="G117" i="1"/>
  <c r="J116" i="1"/>
  <c r="G116" i="1"/>
  <c r="J115" i="1"/>
  <c r="G115" i="1"/>
  <c r="J114" i="1"/>
  <c r="G114" i="1"/>
  <c r="J113" i="1"/>
  <c r="G113" i="1"/>
  <c r="J112" i="1"/>
  <c r="G112" i="1"/>
  <c r="G111" i="1" s="1"/>
  <c r="J111" i="1"/>
  <c r="I111" i="1"/>
  <c r="H111" i="1"/>
  <c r="F111" i="1"/>
  <c r="E111" i="1"/>
  <c r="J110" i="1"/>
  <c r="G110" i="1"/>
  <c r="J109" i="1"/>
  <c r="J107" i="1" s="1"/>
  <c r="G109" i="1"/>
  <c r="G107" i="1" s="1"/>
  <c r="G105" i="1" s="1"/>
  <c r="J108" i="1"/>
  <c r="G108" i="1"/>
  <c r="I107" i="1"/>
  <c r="H107" i="1"/>
  <c r="F107" i="1"/>
  <c r="E107" i="1"/>
  <c r="E105" i="1" s="1"/>
  <c r="E186" i="1" s="1"/>
  <c r="J104" i="1"/>
  <c r="G104" i="1"/>
  <c r="J103" i="1"/>
  <c r="G103" i="1"/>
  <c r="J102" i="1"/>
  <c r="G102" i="1"/>
  <c r="J101" i="1"/>
  <c r="G101" i="1"/>
  <c r="J100" i="1"/>
  <c r="G100" i="1"/>
  <c r="J99" i="1"/>
  <c r="G99" i="1"/>
  <c r="J98" i="1"/>
  <c r="G98" i="1"/>
  <c r="J97" i="1"/>
  <c r="G97" i="1"/>
  <c r="G96" i="1" s="1"/>
  <c r="G186" i="1" s="1"/>
  <c r="J96" i="1"/>
  <c r="I96" i="1"/>
  <c r="H96" i="1"/>
  <c r="F96" i="1"/>
  <c r="E96" i="1"/>
  <c r="J89" i="1"/>
  <c r="J88" i="1"/>
  <c r="J87" i="1" s="1"/>
  <c r="J181" i="1" s="1"/>
  <c r="G88" i="1"/>
  <c r="I87" i="1"/>
  <c r="I181" i="1" s="1"/>
  <c r="H87" i="1"/>
  <c r="H181" i="1" s="1"/>
  <c r="H105" i="1" s="1"/>
  <c r="G87" i="1"/>
  <c r="G181" i="1" s="1"/>
  <c r="F87" i="1"/>
  <c r="F181" i="1" s="1"/>
  <c r="E87" i="1"/>
  <c r="E181" i="1" s="1"/>
  <c r="J86" i="1"/>
  <c r="J85" i="1"/>
  <c r="G85" i="1"/>
  <c r="J84" i="1"/>
  <c r="G84" i="1"/>
  <c r="J83" i="1"/>
  <c r="G83" i="1"/>
  <c r="J82" i="1"/>
  <c r="G82" i="1"/>
  <c r="J81" i="1"/>
  <c r="G81" i="1"/>
  <c r="J80" i="1"/>
  <c r="G80" i="1"/>
  <c r="J79" i="1"/>
  <c r="G79" i="1"/>
  <c r="J78" i="1"/>
  <c r="G78" i="1"/>
  <c r="J77" i="1"/>
  <c r="G77" i="1"/>
  <c r="J76" i="1"/>
  <c r="G76" i="1"/>
  <c r="J75" i="1"/>
  <c r="G75" i="1"/>
  <c r="J74" i="1"/>
  <c r="G74" i="1"/>
  <c r="J73" i="1"/>
  <c r="G73" i="1"/>
  <c r="J72" i="1"/>
  <c r="G72" i="1"/>
  <c r="J71" i="1"/>
  <c r="G71" i="1"/>
  <c r="J70" i="1"/>
  <c r="G70" i="1"/>
  <c r="J69" i="1"/>
  <c r="G69" i="1"/>
  <c r="J68" i="1"/>
  <c r="G68" i="1"/>
  <c r="J67" i="1"/>
  <c r="G67" i="1"/>
  <c r="J66" i="1"/>
  <c r="G66" i="1"/>
  <c r="J65" i="1"/>
  <c r="G65" i="1"/>
  <c r="J64" i="1"/>
  <c r="G64" i="1"/>
  <c r="J63" i="1"/>
  <c r="G63" i="1"/>
  <c r="J62" i="1"/>
  <c r="G62" i="1"/>
  <c r="J61" i="1"/>
  <c r="G61" i="1"/>
  <c r="J60" i="1"/>
  <c r="G60" i="1"/>
  <c r="J59" i="1"/>
  <c r="G59" i="1"/>
  <c r="J58" i="1"/>
  <c r="G58" i="1"/>
  <c r="J57" i="1"/>
  <c r="G57" i="1"/>
  <c r="J56" i="1"/>
  <c r="G56" i="1"/>
  <c r="J55" i="1"/>
  <c r="G55" i="1"/>
  <c r="J54" i="1"/>
  <c r="G54" i="1"/>
  <c r="J53" i="1"/>
  <c r="G53" i="1"/>
  <c r="J52" i="1"/>
  <c r="G52" i="1"/>
  <c r="J51" i="1"/>
  <c r="G51" i="1"/>
  <c r="J50" i="1"/>
  <c r="G50" i="1"/>
  <c r="J49" i="1"/>
  <c r="G49" i="1"/>
  <c r="J48" i="1"/>
  <c r="G48" i="1"/>
  <c r="J47" i="1"/>
  <c r="G47" i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J32" i="1"/>
  <c r="G32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J16" i="1" s="1"/>
  <c r="G19" i="1"/>
  <c r="J18" i="1"/>
  <c r="G18" i="1"/>
  <c r="G16" i="1" s="1"/>
  <c r="J17" i="1"/>
  <c r="G17" i="1"/>
  <c r="I16" i="1"/>
  <c r="H16" i="1"/>
  <c r="F16" i="1"/>
  <c r="E16" i="1"/>
  <c r="J15" i="1"/>
  <c r="G15" i="1"/>
  <c r="J14" i="1"/>
  <c r="G14" i="1"/>
  <c r="J13" i="1"/>
  <c r="G13" i="1"/>
  <c r="J12" i="1"/>
  <c r="J11" i="1" s="1"/>
  <c r="G12" i="1"/>
  <c r="G11" i="1" s="1"/>
  <c r="I11" i="1"/>
  <c r="I91" i="1" s="1"/>
  <c r="H11" i="1"/>
  <c r="H91" i="1" s="1"/>
  <c r="F11" i="1"/>
  <c r="F91" i="1" s="1"/>
  <c r="E11" i="1"/>
  <c r="E91" i="1" s="1"/>
  <c r="J10" i="1"/>
  <c r="G10" i="1"/>
  <c r="J9" i="1"/>
  <c r="G9" i="1"/>
  <c r="J8" i="1"/>
  <c r="G8" i="1"/>
  <c r="J7" i="1"/>
  <c r="G7" i="1"/>
  <c r="G91" i="1" s="1"/>
  <c r="E6" i="1"/>
  <c r="I186" i="1" l="1"/>
  <c r="J105" i="1"/>
  <c r="F105" i="1"/>
  <c r="I105" i="1"/>
  <c r="F186" i="1"/>
  <c r="H186" i="1"/>
</calcChain>
</file>

<file path=xl/sharedStrings.xml><?xml version="1.0" encoding="utf-8"?>
<sst xmlns="http://schemas.openxmlformats.org/spreadsheetml/2006/main" count="209" uniqueCount="115">
  <si>
    <t>NOMBRE DEL ENTE: COMISIÓN DE AGUA POTABLE Y ALCANTARILLADO DEL MUNICIPIO DE ACAPULCO</t>
  </si>
  <si>
    <t>Estado Analítico de Ingresos</t>
  </si>
  <si>
    <t>Del 01 de Enero al 30 de Septiembre de 2022</t>
  </si>
  <si>
    <t>Estado Analítico de Ingresos Por 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</si>
  <si>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</si>
  <si>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</si>
  <si>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</si>
  <si>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</si>
  <si>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</si>
  <si>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</si>
  <si>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</si>
  <si>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</si>
  <si>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</si>
  <si>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</si>
  <si>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</si>
  <si>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</si>
  <si>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</si>
  <si>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</si>
  <si>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</si>
  <si>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</si>
  <si>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</si>
  <si>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Otros Redondeos</t>
  </si>
  <si>
    <t>Intereses Ganados Cta. Corriente</t>
  </si>
  <si>
    <t>Intereses Ganados por Inversión</t>
  </si>
  <si>
    <t>Aprovechamientos</t>
  </si>
  <si>
    <t>Ingresos por Venta de Bienes, Prestación de Servicios y Otros Ingresos</t>
  </si>
  <si>
    <t>Servicios Agua Potable tasa 0%</t>
  </si>
  <si>
    <t>Servicios Agua Potable tasa 16%</t>
  </si>
  <si>
    <t>Servicios de Alcantarillado tasa 0%</t>
  </si>
  <si>
    <t>Servicios de Alcantarillado tasa 16%</t>
  </si>
  <si>
    <t>Servicios de Saneamiento tasa 0%</t>
  </si>
  <si>
    <t>Agua No Facturada tasa 0%</t>
  </si>
  <si>
    <t>Agua No Facturada tasa 16%</t>
  </si>
  <si>
    <t>Drenaje No Facturado tasa 0%</t>
  </si>
  <si>
    <t>Drenaje No Facturado tasa 16%</t>
  </si>
  <si>
    <t>Saneamiento No Facturado tasa 0%</t>
  </si>
  <si>
    <t>Pipas de Agua tasa 16%</t>
  </si>
  <si>
    <t>Ventas de Agua Tratada tasa 16%</t>
  </si>
  <si>
    <t>Serv. de Conexion de Agua Potable tasa 0%</t>
  </si>
  <si>
    <t>Serv de Conexion de Agua Potable tasa 16%</t>
  </si>
  <si>
    <t>Serv de con. de Alcantarillado tasa 0%</t>
  </si>
  <si>
    <t>Serv de con. de Alcantarillado tasa 16%</t>
  </si>
  <si>
    <t>Gastos de Ejecucion tasa 0%</t>
  </si>
  <si>
    <t>Multas y Sanciones tasa 0%</t>
  </si>
  <si>
    <t>Recargos tasa 0%</t>
  </si>
  <si>
    <t>Reconex de Serv. Agua Potable tasa 0%</t>
  </si>
  <si>
    <t>Reconex de Serv. Agua Potable tasa 16%</t>
  </si>
  <si>
    <t>Material de Conexion tasa 0%</t>
  </si>
  <si>
    <t>Ruptura de Concreto tasa 0%</t>
  </si>
  <si>
    <t>Ruptura de Concreto tasa 16%</t>
  </si>
  <si>
    <t>Medidor de Agua tasa 0%</t>
  </si>
  <si>
    <t>Medidor de Agua tasa 16%</t>
  </si>
  <si>
    <t>Rev.d'Planosp'aut.d'proy.des.hab tasa 0%</t>
  </si>
  <si>
    <t>Rev.d'Planosp'aut.dproy.des.hab tasa 16%</t>
  </si>
  <si>
    <t>Presupuesto de Obra tasa 0%</t>
  </si>
  <si>
    <t>Presupuesto de Obra tasa 16%</t>
  </si>
  <si>
    <t>Cambio de Datos al Padron tasa 0%</t>
  </si>
  <si>
    <t>Cambio de Datos al Padron tasa 16%</t>
  </si>
  <si>
    <t>Superv.Obras Redes inter.d'Agua tasa 0%</t>
  </si>
  <si>
    <t>Superv.Obras Redes inter.d'Agua tasa 16%</t>
  </si>
  <si>
    <t>Reparacion de Medidor tasa 0%</t>
  </si>
  <si>
    <t>Reparacion de Medidor tasa 16%</t>
  </si>
  <si>
    <t>Estudio de Factibilidad tasa 0%</t>
  </si>
  <si>
    <t>Estudio de Factibilidad tasa 16%</t>
  </si>
  <si>
    <t>Constancias de No Adeudos tasa 0%</t>
  </si>
  <si>
    <t>Constancias de No Adeudos tasa 16%</t>
  </si>
  <si>
    <t>Reducción de Diámetro tasa 0%</t>
  </si>
  <si>
    <t>Reducción de Diámetro tasa 16%</t>
  </si>
  <si>
    <t>Reub. de Aparato de Medidor tasa 0%</t>
  </si>
  <si>
    <t>Reub. de Aparato de Medidor tasa 16%</t>
  </si>
  <si>
    <t>15% Fomento Educ. y Asistencia tasa 0%</t>
  </si>
  <si>
    <t>15% Fomento Educ. y Asistencia tasa 16%</t>
  </si>
  <si>
    <t>Aut.d'Proy.d'Construct.d'Redes tasa 0%</t>
  </si>
  <si>
    <t>Aut.d'Proy.d'Construct.d'Redes tasa 16%</t>
  </si>
  <si>
    <t>Descarga de Aguas Residuales tasa 0%</t>
  </si>
  <si>
    <t>Descarga de Aguas Residuales tasa 16%</t>
  </si>
  <si>
    <t>Solicitud de Inspeccion tasa 0%</t>
  </si>
  <si>
    <t>Solicitud de Inspeccion tasa 16%</t>
  </si>
  <si>
    <t>Busqueda de Datos tasa 0%</t>
  </si>
  <si>
    <t>Busqueda de Datos tasa 16%</t>
  </si>
  <si>
    <t>Baja de Toma tasa 0%</t>
  </si>
  <si>
    <t>Baja de Toma tasa 16%</t>
  </si>
  <si>
    <t>Suspension de Toma tasa 0%</t>
  </si>
  <si>
    <t>Suspension de Toma tasa 16%</t>
  </si>
  <si>
    <t>Uso y Aprov. de Inf. Agua tasa 0%</t>
  </si>
  <si>
    <t>Uso y Aprov. de Inf. Agua tasa 16%</t>
  </si>
  <si>
    <t>Uso y Aprov. de Inf. Dren. tasa 0%</t>
  </si>
  <si>
    <t>Uso y Aprov. de Inf. Dren. tasa 16%</t>
  </si>
  <si>
    <t>Pago de Gafete tasa 0%</t>
  </si>
  <si>
    <t>Limpieza de Fosas Septicas 0%</t>
  </si>
  <si>
    <t>Limpieza de Fosas Septicas 16%</t>
  </si>
  <si>
    <t>Sobrante de Caja</t>
  </si>
  <si>
    <t>20% Penalizacion por Cheque Devuelto 0%</t>
  </si>
  <si>
    <t>Devolucion de isr</t>
  </si>
  <si>
    <t>Rep. Por Daños a la Red Hidrosanit. 16%</t>
  </si>
  <si>
    <t xml:space="preserve">Participaciones, Aportaciones, Convenios, Incentivos Derivados de la Colaboración Fiscal y Fondos  Distintos de Aportaciones </t>
  </si>
  <si>
    <t>Transferencias, Asignaciones, Subsidios y Subvenciones, y Pensiones y Jubilaciones</t>
  </si>
  <si>
    <t>Derechos por Aprovechamiento de Aguas Nacionales (PRODDER)</t>
  </si>
  <si>
    <t>Ingresos Derivados de Financiamientos</t>
  </si>
  <si>
    <t>Total</t>
  </si>
  <si>
    <r>
      <t xml:space="preserve">Ingresos excedentes </t>
    </r>
    <r>
      <rPr>
        <b/>
        <sz val="9"/>
        <rFont val="Calibri"/>
        <family val="2"/>
      </rPr>
      <t>₁</t>
    </r>
  </si>
  <si>
    <t>Estado Analítico de Ingresos Por Fuente de Financiamiento</t>
  </si>
  <si>
    <t>Ampliaciones y 
Reducciones</t>
  </si>
  <si>
    <t>(1)</t>
  </si>
  <si>
    <t xml:space="preserve">Ingresos del Poder Ejecutivo Federal o Estatal y de los Municipios </t>
  </si>
  <si>
    <r>
      <t>Productos</t>
    </r>
    <r>
      <rPr>
        <vertAlign val="superscript"/>
        <sz val="9"/>
        <color indexed="8"/>
        <rFont val="Arial"/>
        <family val="2"/>
      </rPr>
      <t>1</t>
    </r>
  </si>
  <si>
    <r>
      <t>Aprovechamientos</t>
    </r>
    <r>
      <rPr>
        <vertAlign val="superscript"/>
        <sz val="9"/>
        <color indexed="8"/>
        <rFont val="Arial"/>
        <family val="2"/>
      </rPr>
      <t>2</t>
    </r>
  </si>
  <si>
    <t xml:space="preserve">Participaciones, Aportaciones, Convenios, Incentivos Derivados de la Colaboración Fiscal y Fondos de Distintas Aportaciones </t>
  </si>
  <si>
    <t>Ingresos de los Entes Públicos de los Poderes Legislativo y Judicial, de los Órganos Autónomos y del Sector Paraestatal o Paramunicipal, asÍ como de las Empresas Productivas del Estado</t>
  </si>
  <si>
    <r>
      <t>Productos</t>
    </r>
    <r>
      <rPr>
        <b/>
        <vertAlign val="superscript"/>
        <sz val="9"/>
        <color indexed="8"/>
        <rFont val="Arial"/>
        <family val="2"/>
      </rPr>
      <t>1</t>
    </r>
  </si>
  <si>
    <r>
      <t>Ingresos por Venta de Bienes, Prestación de  Servicios y Otros Ingresos</t>
    </r>
    <r>
      <rPr>
        <b/>
        <vertAlign val="superscript"/>
        <sz val="9"/>
        <color indexed="8"/>
        <rFont val="Arial"/>
        <family val="2"/>
      </rPr>
      <t>3</t>
    </r>
  </si>
  <si>
    <t>Ingresos excedentes ₁</t>
  </si>
  <si>
    <r>
      <rPr>
        <vertAlign val="superscript"/>
        <sz val="8"/>
        <color indexed="8"/>
        <rFont val="Arial"/>
        <family val="2"/>
      </rPr>
      <t>¹</t>
    </r>
    <r>
      <rPr>
        <sz val="8"/>
        <color indexed="8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</si>
  <si>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indexed="8"/>
        <rFont val="Arial"/>
        <family val="2"/>
      </rPr>
      <t xml:space="preserve">2 </t>
    </r>
    <r>
      <rPr>
        <vertAlign val="subscript"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Incluye donativos en efectivo del Poder Ejecutivo, entre otros aprovechamientos. </t>
    </r>
  </si>
  <si>
    <r>
      <rPr>
        <vertAlign val="superscript"/>
        <sz val="8"/>
        <color indexed="8"/>
        <rFont val="Arial"/>
        <family val="2"/>
      </rPr>
      <t xml:space="preserve">3 </t>
    </r>
    <r>
      <rPr>
        <sz val="8"/>
        <color indexed="8"/>
        <rFont val="Arial"/>
        <family val="2"/>
      </rPr>
      <t xml:space="preserve">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</si>
</sst>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theme="1"/>
      <name val="Arial"/>
      <family val="2"/>
    </font>
    <font>
      <vertAlign val="subscript"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8">
    <xf numFmtId="0" fontId="0" fillId="0" borderId="0" xfId="0"/>
    <xf numFmtId="0" fontId="1" fillId="0" borderId="0" xfId="3"/>
    <xf numFmtId="37" fontId="4" fillId="2" borderId="12" xfId="2" applyNumberFormat="1" applyFont="1" applyFill="1" applyBorder="1" applyAlignment="1" applyProtection="1">
      <alignment horizontal="center" vertical="center"/>
    </xf>
    <xf numFmtId="37" fontId="4" fillId="2" borderId="12" xfId="2" applyNumberFormat="1" applyFont="1" applyFill="1" applyBorder="1" applyAlignment="1" applyProtection="1">
      <alignment horizontal="center" vertical="center" wrapText="1"/>
    </xf>
    <xf numFmtId="37" fontId="4" fillId="2" borderId="17" xfId="2" applyNumberFormat="1" applyFont="1" applyFill="1" applyBorder="1" applyAlignment="1" applyProtection="1">
      <alignment horizontal="center"/>
    </xf>
    <xf numFmtId="37" fontId="4" fillId="2" borderId="18" xfId="2" applyNumberFormat="1" applyFont="1" applyFill="1" applyBorder="1" applyAlignment="1" applyProtection="1">
      <alignment horizontal="center"/>
    </xf>
    <xf numFmtId="43" fontId="6" fillId="3" borderId="6" xfId="2" applyFont="1" applyFill="1" applyBorder="1" applyAlignment="1" applyProtection="1">
      <alignment horizontal="right"/>
      <protection locked="0"/>
    </xf>
    <xf numFmtId="43" fontId="6" fillId="3" borderId="19" xfId="2" applyFont="1" applyFill="1" applyBorder="1" applyAlignment="1" applyProtection="1">
      <alignment horizontal="right"/>
    </xf>
    <xf numFmtId="43" fontId="6" fillId="3" borderId="3" xfId="2" applyFont="1" applyFill="1" applyBorder="1" applyAlignment="1" applyProtection="1">
      <alignment horizontal="right"/>
    </xf>
    <xf numFmtId="43" fontId="6" fillId="3" borderId="22" xfId="2" applyFont="1" applyFill="1" applyBorder="1" applyAlignment="1" applyProtection="1">
      <alignment horizontal="right"/>
      <protection locked="0"/>
    </xf>
    <xf numFmtId="43" fontId="6" fillId="3" borderId="22" xfId="2" applyFont="1" applyFill="1" applyBorder="1" applyAlignment="1" applyProtection="1">
      <alignment horizontal="right"/>
    </xf>
    <xf numFmtId="43" fontId="6" fillId="3" borderId="23" xfId="2" applyFont="1" applyFill="1" applyBorder="1" applyAlignment="1" applyProtection="1">
      <alignment horizontal="right"/>
    </xf>
    <xf numFmtId="43" fontId="6" fillId="0" borderId="22" xfId="2" applyFont="1" applyFill="1" applyBorder="1" applyAlignment="1" applyProtection="1">
      <alignment horizontal="right"/>
      <protection locked="0"/>
    </xf>
    <xf numFmtId="43" fontId="6" fillId="0" borderId="22" xfId="2" applyFont="1" applyFill="1" applyBorder="1" applyAlignment="1" applyProtection="1">
      <alignment horizontal="right"/>
    </xf>
    <xf numFmtId="43" fontId="7" fillId="0" borderId="22" xfId="2" applyFont="1" applyFill="1" applyBorder="1" applyAlignment="1" applyProtection="1">
      <alignment horizontal="right"/>
      <protection locked="0"/>
    </xf>
    <xf numFmtId="43" fontId="6" fillId="0" borderId="23" xfId="2" applyFont="1" applyFill="1" applyBorder="1" applyAlignment="1" applyProtection="1">
      <alignment horizontal="right"/>
    </xf>
    <xf numFmtId="0" fontId="1" fillId="0" borderId="0" xfId="3" applyFill="1"/>
    <xf numFmtId="43" fontId="8" fillId="0" borderId="22" xfId="2" applyFont="1" applyFill="1" applyBorder="1" applyAlignment="1" applyProtection="1">
      <alignment horizontal="right"/>
    </xf>
    <xf numFmtId="43" fontId="4" fillId="0" borderId="22" xfId="2" applyFont="1" applyFill="1" applyBorder="1" applyAlignment="1" applyProtection="1">
      <alignment horizontal="right"/>
    </xf>
    <xf numFmtId="43" fontId="8" fillId="0" borderId="23" xfId="2" applyFont="1" applyFill="1" applyBorder="1" applyAlignment="1" applyProtection="1">
      <alignment horizontal="right"/>
    </xf>
    <xf numFmtId="0" fontId="9" fillId="0" borderId="20" xfId="4" applyFont="1" applyFill="1" applyBorder="1" applyAlignment="1">
      <alignment horizontal="left" vertical="center" wrapText="1"/>
    </xf>
    <xf numFmtId="43" fontId="11" fillId="0" borderId="22" xfId="2" applyFont="1" applyFill="1" applyBorder="1" applyAlignment="1" applyProtection="1">
      <alignment horizontal="right"/>
    </xf>
    <xf numFmtId="43" fontId="11" fillId="0" borderId="23" xfId="2" applyFont="1" applyFill="1" applyBorder="1" applyAlignment="1" applyProtection="1">
      <alignment horizontal="right"/>
    </xf>
    <xf numFmtId="43" fontId="7" fillId="0" borderId="22" xfId="2" applyFont="1" applyFill="1" applyBorder="1" applyAlignment="1" applyProtection="1">
      <alignment horizontal="right"/>
    </xf>
    <xf numFmtId="43" fontId="8" fillId="0" borderId="22" xfId="2" applyFont="1" applyFill="1" applyBorder="1" applyAlignment="1" applyProtection="1">
      <alignment horizontal="right" vertical="center"/>
      <protection locked="0"/>
    </xf>
    <xf numFmtId="43" fontId="8" fillId="0" borderId="23" xfId="2" applyFont="1" applyFill="1" applyBorder="1" applyAlignment="1" applyProtection="1">
      <alignment horizontal="right" vertical="center"/>
      <protection locked="0"/>
    </xf>
    <xf numFmtId="43" fontId="11" fillId="0" borderId="22" xfId="2" applyFont="1" applyFill="1" applyBorder="1" applyAlignment="1" applyProtection="1">
      <alignment horizontal="right"/>
      <protection locked="0"/>
    </xf>
    <xf numFmtId="43" fontId="12" fillId="0" borderId="22" xfId="2" applyFont="1" applyFill="1" applyBorder="1" applyAlignment="1" applyProtection="1">
      <alignment horizontal="right"/>
      <protection locked="0"/>
    </xf>
    <xf numFmtId="0" fontId="1" fillId="0" borderId="0" xfId="3" applyFont="1" applyFill="1"/>
    <xf numFmtId="43" fontId="11" fillId="0" borderId="22" xfId="1" applyFont="1" applyFill="1" applyBorder="1" applyAlignment="1" applyProtection="1">
      <alignment horizontal="right"/>
      <protection locked="0"/>
    </xf>
    <xf numFmtId="43" fontId="8" fillId="0" borderId="22" xfId="2" applyFont="1" applyFill="1" applyBorder="1" applyAlignment="1" applyProtection="1">
      <alignment horizontal="right"/>
      <protection locked="0"/>
    </xf>
    <xf numFmtId="43" fontId="8" fillId="0" borderId="23" xfId="2" applyFont="1" applyFill="1" applyBorder="1" applyAlignment="1" applyProtection="1">
      <alignment horizontal="right"/>
      <protection locked="0"/>
    </xf>
    <xf numFmtId="0" fontId="6" fillId="0" borderId="24" xfId="3" applyFont="1" applyFill="1" applyBorder="1" applyAlignment="1">
      <alignment horizontal="center" vertical="center"/>
    </xf>
    <xf numFmtId="0" fontId="6" fillId="0" borderId="25" xfId="3" applyFont="1" applyFill="1" applyBorder="1" applyAlignment="1">
      <alignment horizontal="center" vertical="center"/>
    </xf>
    <xf numFmtId="0" fontId="6" fillId="0" borderId="26" xfId="3" applyFont="1" applyFill="1" applyBorder="1" applyAlignment="1">
      <alignment wrapText="1"/>
    </xf>
    <xf numFmtId="164" fontId="6" fillId="0" borderId="26" xfId="5" applyNumberFormat="1" applyFont="1" applyFill="1" applyBorder="1" applyAlignment="1">
      <alignment horizontal="center"/>
    </xf>
    <xf numFmtId="164" fontId="6" fillId="0" borderId="27" xfId="5" applyNumberFormat="1" applyFont="1" applyFill="1" applyBorder="1" applyAlignment="1">
      <alignment horizontal="center"/>
    </xf>
    <xf numFmtId="0" fontId="8" fillId="0" borderId="28" xfId="3" applyFont="1" applyFill="1" applyBorder="1" applyAlignment="1">
      <alignment horizontal="centerContinuous"/>
    </xf>
    <xf numFmtId="44" fontId="14" fillId="0" borderId="12" xfId="6" applyFont="1" applyFill="1" applyBorder="1" applyAlignment="1" applyProtection="1">
      <alignment horizontal="right" vertical="center"/>
    </xf>
    <xf numFmtId="0" fontId="1" fillId="0" borderId="14" xfId="4" applyFill="1" applyBorder="1"/>
    <xf numFmtId="0" fontId="1" fillId="0" borderId="15" xfId="4" applyFill="1" applyBorder="1"/>
    <xf numFmtId="0" fontId="15" fillId="0" borderId="15" xfId="4" applyFont="1" applyFill="1" applyBorder="1"/>
    <xf numFmtId="37" fontId="4" fillId="0" borderId="12" xfId="2" applyNumberFormat="1" applyFont="1" applyFill="1" applyBorder="1" applyAlignment="1" applyProtection="1">
      <alignment horizontal="center" vertical="center"/>
    </xf>
    <xf numFmtId="37" fontId="4" fillId="0" borderId="12" xfId="2" applyNumberFormat="1" applyFont="1" applyFill="1" applyBorder="1" applyAlignment="1" applyProtection="1">
      <alignment horizontal="center" vertical="center" wrapText="1"/>
    </xf>
    <xf numFmtId="37" fontId="4" fillId="0" borderId="17" xfId="2" applyNumberFormat="1" applyFont="1" applyFill="1" applyBorder="1" applyAlignment="1" applyProtection="1">
      <alignment horizontal="center"/>
    </xf>
    <xf numFmtId="37" fontId="4" fillId="0" borderId="18" xfId="2" applyNumberFormat="1" applyFont="1" applyFill="1" applyBorder="1" applyAlignment="1" applyProtection="1">
      <alignment horizontal="center"/>
    </xf>
    <xf numFmtId="43" fontId="17" fillId="0" borderId="35" xfId="2" applyFont="1" applyFill="1" applyBorder="1" applyAlignment="1">
      <alignment horizontal="right"/>
    </xf>
    <xf numFmtId="43" fontId="17" fillId="0" borderId="36" xfId="2" applyFont="1" applyFill="1" applyBorder="1" applyAlignment="1">
      <alignment horizontal="right"/>
    </xf>
    <xf numFmtId="0" fontId="6" fillId="0" borderId="20" xfId="3" applyFont="1" applyFill="1" applyBorder="1" applyAlignment="1">
      <alignment horizontal="center" vertical="center"/>
    </xf>
    <xf numFmtId="43" fontId="9" fillId="0" borderId="37" xfId="2" applyFont="1" applyFill="1" applyBorder="1" applyAlignment="1" applyProtection="1">
      <alignment horizontal="right" vertical="center" wrapText="1"/>
      <protection locked="0"/>
    </xf>
    <xf numFmtId="43" fontId="9" fillId="0" borderId="37" xfId="2" applyFont="1" applyFill="1" applyBorder="1" applyAlignment="1">
      <alignment horizontal="right" vertical="center" wrapText="1"/>
    </xf>
    <xf numFmtId="43" fontId="9" fillId="0" borderId="38" xfId="2" applyFont="1" applyFill="1" applyBorder="1" applyAlignment="1">
      <alignment horizontal="right" vertical="center" wrapText="1"/>
    </xf>
    <xf numFmtId="43" fontId="5" fillId="0" borderId="37" xfId="2" applyFont="1" applyFill="1" applyBorder="1" applyAlignment="1">
      <alignment horizontal="right" vertical="center" wrapText="1"/>
    </xf>
    <xf numFmtId="0" fontId="17" fillId="0" borderId="20" xfId="3" applyFont="1" applyFill="1" applyBorder="1" applyAlignment="1">
      <alignment horizontal="left"/>
    </xf>
    <xf numFmtId="43" fontId="5" fillId="0" borderId="37" xfId="2" applyFont="1" applyFill="1" applyBorder="1" applyAlignment="1" applyProtection="1">
      <alignment horizontal="right" vertical="center" wrapText="1"/>
      <protection locked="0"/>
    </xf>
    <xf numFmtId="43" fontId="5" fillId="0" borderId="38" xfId="2" applyFont="1" applyFill="1" applyBorder="1" applyAlignment="1" applyProtection="1">
      <alignment horizontal="right" vertical="center" wrapText="1"/>
      <protection locked="0"/>
    </xf>
    <xf numFmtId="43" fontId="10" fillId="0" borderId="37" xfId="2" applyFont="1" applyFill="1" applyBorder="1" applyAlignment="1">
      <alignment horizontal="right" vertical="center" wrapText="1"/>
    </xf>
    <xf numFmtId="43" fontId="10" fillId="0" borderId="38" xfId="2" applyFont="1" applyFill="1" applyBorder="1" applyAlignment="1">
      <alignment horizontal="right" vertical="center" wrapText="1"/>
    </xf>
    <xf numFmtId="0" fontId="11" fillId="0" borderId="20" xfId="3" applyFont="1" applyFill="1" applyBorder="1" applyAlignment="1">
      <alignment horizontal="center" vertical="center"/>
    </xf>
    <xf numFmtId="0" fontId="17" fillId="0" borderId="20" xfId="3" applyFont="1" applyFill="1" applyBorder="1" applyAlignment="1">
      <alignment vertical="center"/>
    </xf>
    <xf numFmtId="43" fontId="11" fillId="0" borderId="37" xfId="2" applyFont="1" applyFill="1" applyBorder="1" applyAlignment="1">
      <alignment horizontal="right"/>
    </xf>
    <xf numFmtId="43" fontId="11" fillId="0" borderId="38" xfId="2" applyFont="1" applyFill="1" applyBorder="1" applyAlignment="1">
      <alignment horizontal="right"/>
    </xf>
    <xf numFmtId="43" fontId="17" fillId="0" borderId="37" xfId="2" applyFont="1" applyFill="1" applyBorder="1" applyAlignment="1">
      <alignment horizontal="right"/>
    </xf>
    <xf numFmtId="43" fontId="9" fillId="0" borderId="37" xfId="2" applyFont="1" applyFill="1" applyBorder="1" applyAlignment="1">
      <alignment horizontal="center" vertical="center" wrapText="1"/>
    </xf>
    <xf numFmtId="43" fontId="10" fillId="0" borderId="37" xfId="2" applyFont="1" applyFill="1" applyBorder="1" applyAlignment="1" applyProtection="1">
      <alignment horizontal="right" vertical="center" wrapText="1"/>
      <protection locked="0"/>
    </xf>
    <xf numFmtId="0" fontId="8" fillId="3" borderId="28" xfId="3" applyFont="1" applyFill="1" applyBorder="1" applyAlignment="1">
      <alignment horizontal="centerContinuous"/>
    </xf>
    <xf numFmtId="0" fontId="12" fillId="3" borderId="39" xfId="4" applyFont="1" applyFill="1" applyBorder="1" applyAlignment="1">
      <alignment vertical="top" wrapText="1"/>
    </xf>
    <xf numFmtId="0" fontId="12" fillId="3" borderId="40" xfId="4" applyFont="1" applyFill="1" applyBorder="1" applyAlignment="1">
      <alignment vertical="top" wrapText="1"/>
    </xf>
    <xf numFmtId="0" fontId="12" fillId="0" borderId="40" xfId="4" applyFont="1" applyFill="1" applyBorder="1" applyAlignment="1">
      <alignment vertical="top" wrapText="1"/>
    </xf>
    <xf numFmtId="0" fontId="22" fillId="0" borderId="0" xfId="4" applyFont="1" applyAlignment="1">
      <alignment horizontal="left" wrapText="1"/>
    </xf>
    <xf numFmtId="44" fontId="22" fillId="0" borderId="0" xfId="4" applyNumberFormat="1" applyFont="1" applyAlignment="1">
      <alignment horizontal="left" wrapText="1"/>
    </xf>
    <xf numFmtId="44" fontId="1" fillId="0" borderId="0" xfId="3" applyNumberFormat="1" applyFill="1"/>
    <xf numFmtId="44" fontId="1" fillId="0" borderId="0" xfId="3" applyNumberFormat="1"/>
    <xf numFmtId="0" fontId="2" fillId="0" borderId="0" xfId="3" applyFont="1" applyFill="1"/>
    <xf numFmtId="0" fontId="2" fillId="0" borderId="0" xfId="3" applyFont="1"/>
    <xf numFmtId="43" fontId="1" fillId="0" borderId="0" xfId="1"/>
    <xf numFmtId="0" fontId="12" fillId="3" borderId="0" xfId="4" applyFont="1" applyFill="1" applyAlignment="1">
      <alignment horizontal="left" vertical="top" wrapText="1"/>
    </xf>
    <xf numFmtId="0" fontId="20" fillId="3" borderId="0" xfId="4" applyFont="1" applyFill="1" applyAlignment="1">
      <alignment horizontal="left" vertical="top" wrapText="1"/>
    </xf>
    <xf numFmtId="0" fontId="22" fillId="3" borderId="0" xfId="4" applyFont="1" applyFill="1" applyAlignment="1">
      <alignment horizontal="left" vertical="top" wrapText="1"/>
    </xf>
    <xf numFmtId="0" fontId="22" fillId="0" borderId="0" xfId="4" applyFont="1" applyAlignment="1">
      <alignment horizontal="left" wrapText="1"/>
    </xf>
    <xf numFmtId="0" fontId="5" fillId="0" borderId="21" xfId="4" applyFont="1" applyFill="1" applyBorder="1" applyAlignment="1">
      <alignment horizontal="left" vertical="center" wrapText="1"/>
    </xf>
    <xf numFmtId="0" fontId="5" fillId="0" borderId="22" xfId="4" applyFont="1" applyFill="1" applyBorder="1" applyAlignment="1">
      <alignment horizontal="left" vertical="center" wrapText="1"/>
    </xf>
    <xf numFmtId="0" fontId="10" fillId="0" borderId="21" xfId="4" applyFont="1" applyFill="1" applyBorder="1" applyAlignment="1">
      <alignment horizontal="left" vertical="center" wrapText="1"/>
    </xf>
    <xf numFmtId="0" fontId="10" fillId="0" borderId="22" xfId="4" applyFont="1" applyFill="1" applyBorder="1" applyAlignment="1">
      <alignment horizontal="left" vertical="center" wrapText="1"/>
    </xf>
    <xf numFmtId="0" fontId="8" fillId="0" borderId="20" xfId="3" applyFont="1" applyFill="1" applyBorder="1" applyAlignment="1">
      <alignment horizontal="left"/>
    </xf>
    <xf numFmtId="0" fontId="8" fillId="0" borderId="21" xfId="3" applyFont="1" applyFill="1" applyBorder="1" applyAlignment="1">
      <alignment horizontal="left"/>
    </xf>
    <xf numFmtId="0" fontId="8" fillId="0" borderId="22" xfId="3" applyFont="1" applyFill="1" applyBorder="1" applyAlignment="1">
      <alignment horizontal="left"/>
    </xf>
    <xf numFmtId="0" fontId="9" fillId="0" borderId="21" xfId="4" applyFont="1" applyFill="1" applyBorder="1" applyAlignment="1">
      <alignment horizontal="left" vertical="center" wrapText="1"/>
    </xf>
    <xf numFmtId="0" fontId="9" fillId="0" borderId="22" xfId="4" applyFont="1" applyFill="1" applyBorder="1" applyAlignment="1">
      <alignment horizontal="left" vertical="center" wrapText="1"/>
    </xf>
    <xf numFmtId="0" fontId="14" fillId="3" borderId="29" xfId="3" applyFont="1" applyFill="1" applyBorder="1" applyAlignment="1">
      <alignment horizontal="left" vertical="center" wrapText="1"/>
    </xf>
    <xf numFmtId="0" fontId="14" fillId="3" borderId="30" xfId="3" applyFont="1" applyFill="1" applyBorder="1" applyAlignment="1">
      <alignment horizontal="left" vertical="center" wrapText="1"/>
    </xf>
    <xf numFmtId="2" fontId="14" fillId="0" borderId="31" xfId="1" applyNumberFormat="1" applyFont="1" applyFill="1" applyBorder="1" applyAlignment="1" applyProtection="1">
      <alignment horizontal="center" vertical="center"/>
    </xf>
    <xf numFmtId="2" fontId="14" fillId="0" borderId="34" xfId="1" applyNumberFormat="1" applyFont="1" applyFill="1" applyBorder="1" applyAlignment="1" applyProtection="1">
      <alignment horizontal="center" vertical="center"/>
    </xf>
    <xf numFmtId="0" fontId="4" fillId="0" borderId="32" xfId="4" applyFont="1" applyFill="1" applyBorder="1" applyAlignment="1">
      <alignment horizontal="center" vertical="top" wrapText="1"/>
    </xf>
    <xf numFmtId="0" fontId="4" fillId="0" borderId="33" xfId="4" applyFont="1" applyFill="1" applyBorder="1" applyAlignment="1">
      <alignment horizontal="center" vertical="top" wrapText="1"/>
    </xf>
    <xf numFmtId="0" fontId="12" fillId="0" borderId="21" xfId="4" applyFont="1" applyFill="1" applyBorder="1" applyAlignment="1">
      <alignment horizontal="left" vertical="center" wrapText="1"/>
    </xf>
    <xf numFmtId="0" fontId="12" fillId="0" borderId="22" xfId="4" applyFont="1" applyFill="1" applyBorder="1" applyAlignment="1">
      <alignment horizontal="left" vertical="center" wrapText="1"/>
    </xf>
    <xf numFmtId="0" fontId="8" fillId="0" borderId="20" xfId="3" applyFont="1" applyFill="1" applyBorder="1" applyAlignment="1">
      <alignment horizontal="left" wrapText="1"/>
    </xf>
    <xf numFmtId="0" fontId="8" fillId="0" borderId="21" xfId="3" applyFont="1" applyFill="1" applyBorder="1" applyAlignment="1">
      <alignment horizontal="left" wrapText="1"/>
    </xf>
    <xf numFmtId="0" fontId="8" fillId="0" borderId="22" xfId="3" applyFont="1" applyFill="1" applyBorder="1" applyAlignment="1">
      <alignment horizontal="left" wrapText="1"/>
    </xf>
    <xf numFmtId="2" fontId="14" fillId="0" borderId="31" xfId="6" applyNumberFormat="1" applyFont="1" applyFill="1" applyBorder="1" applyAlignment="1" applyProtection="1">
      <alignment horizontal="center" vertical="center"/>
    </xf>
    <xf numFmtId="2" fontId="14" fillId="0" borderId="34" xfId="6" applyNumberFormat="1" applyFont="1" applyFill="1" applyBorder="1" applyAlignment="1" applyProtection="1">
      <alignment horizontal="center" vertical="center"/>
    </xf>
    <xf numFmtId="37" fontId="4" fillId="0" borderId="1" xfId="2" applyNumberFormat="1" applyFont="1" applyFill="1" applyBorder="1" applyAlignment="1" applyProtection="1">
      <alignment horizontal="center" vertical="center" wrapText="1"/>
    </xf>
    <xf numFmtId="37" fontId="4" fillId="0" borderId="2" xfId="2" applyNumberFormat="1" applyFont="1" applyFill="1" applyBorder="1" applyAlignment="1" applyProtection="1">
      <alignment horizontal="center" vertical="center"/>
    </xf>
    <xf numFmtId="37" fontId="4" fillId="0" borderId="6" xfId="2" applyNumberFormat="1" applyFont="1" applyFill="1" applyBorder="1" applyAlignment="1" applyProtection="1">
      <alignment horizontal="center" vertical="center"/>
    </xf>
    <xf numFmtId="37" fontId="4" fillId="0" borderId="4" xfId="2" applyNumberFormat="1" applyFont="1" applyFill="1" applyBorder="1" applyAlignment="1" applyProtection="1">
      <alignment horizontal="center" vertical="center"/>
    </xf>
    <xf numFmtId="37" fontId="4" fillId="0" borderId="0" xfId="2" applyNumberFormat="1" applyFont="1" applyFill="1" applyBorder="1" applyAlignment="1" applyProtection="1">
      <alignment horizontal="center" vertical="center"/>
    </xf>
    <xf numFmtId="37" fontId="4" fillId="0" borderId="11" xfId="2" applyNumberFormat="1" applyFont="1" applyFill="1" applyBorder="1" applyAlignment="1" applyProtection="1">
      <alignment horizontal="center" vertical="center"/>
    </xf>
    <xf numFmtId="37" fontId="4" fillId="0" borderId="14" xfId="2" applyNumberFormat="1" applyFont="1" applyFill="1" applyBorder="1" applyAlignment="1" applyProtection="1">
      <alignment horizontal="center" vertical="center"/>
    </xf>
    <xf numFmtId="37" fontId="4" fillId="0" borderId="15" xfId="2" applyNumberFormat="1" applyFont="1" applyFill="1" applyBorder="1" applyAlignment="1" applyProtection="1">
      <alignment horizontal="center" vertical="center"/>
    </xf>
    <xf numFmtId="37" fontId="4" fillId="0" borderId="16" xfId="2" applyNumberFormat="1" applyFont="1" applyFill="1" applyBorder="1" applyAlignment="1" applyProtection="1">
      <alignment horizontal="center" vertical="center"/>
    </xf>
    <xf numFmtId="37" fontId="4" fillId="0" borderId="7" xfId="2" applyNumberFormat="1" applyFont="1" applyFill="1" applyBorder="1" applyAlignment="1" applyProtection="1">
      <alignment horizontal="center"/>
    </xf>
    <xf numFmtId="37" fontId="4" fillId="0" borderId="8" xfId="2" applyNumberFormat="1" applyFont="1" applyFill="1" applyBorder="1" applyAlignment="1" applyProtection="1">
      <alignment horizontal="center"/>
    </xf>
    <xf numFmtId="37" fontId="4" fillId="0" borderId="9" xfId="2" applyNumberFormat="1" applyFont="1" applyFill="1" applyBorder="1" applyAlignment="1" applyProtection="1">
      <alignment horizontal="center"/>
    </xf>
    <xf numFmtId="37" fontId="4" fillId="0" borderId="10" xfId="2" applyNumberFormat="1" applyFont="1" applyFill="1" applyBorder="1" applyAlignment="1" applyProtection="1">
      <alignment horizontal="center" vertical="center" wrapText="1"/>
    </xf>
    <xf numFmtId="37" fontId="4" fillId="0" borderId="13" xfId="2" applyNumberFormat="1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>
      <alignment horizontal="left" wrapText="1"/>
    </xf>
    <xf numFmtId="0" fontId="8" fillId="0" borderId="0" xfId="3" applyFont="1" applyFill="1" applyBorder="1" applyAlignment="1">
      <alignment horizontal="left" wrapText="1"/>
    </xf>
    <xf numFmtId="0" fontId="8" fillId="0" borderId="11" xfId="3" applyFont="1" applyFill="1" applyBorder="1" applyAlignment="1">
      <alignment horizontal="left" wrapText="1"/>
    </xf>
    <xf numFmtId="0" fontId="5" fillId="0" borderId="20" xfId="4" applyFont="1" applyFill="1" applyBorder="1" applyAlignment="1">
      <alignment horizontal="left" vertical="center" wrapText="1"/>
    </xf>
    <xf numFmtId="0" fontId="14" fillId="0" borderId="29" xfId="3" applyFont="1" applyFill="1" applyBorder="1" applyAlignment="1">
      <alignment horizontal="left" vertical="center" wrapText="1"/>
    </xf>
    <xf numFmtId="0" fontId="14" fillId="0" borderId="30" xfId="3" applyFont="1" applyFill="1" applyBorder="1" applyAlignment="1">
      <alignment horizontal="left" vertical="center" wrapText="1"/>
    </xf>
    <xf numFmtId="0" fontId="5" fillId="3" borderId="1" xfId="4" applyFont="1" applyFill="1" applyBorder="1" applyAlignment="1">
      <alignment horizontal="left" vertical="center" wrapText="1"/>
    </xf>
    <xf numFmtId="0" fontId="5" fillId="3" borderId="2" xfId="4" applyFont="1" applyFill="1" applyBorder="1" applyAlignment="1">
      <alignment horizontal="left" vertical="center" wrapText="1"/>
    </xf>
    <xf numFmtId="0" fontId="5" fillId="3" borderId="6" xfId="4" applyFont="1" applyFill="1" applyBorder="1" applyAlignment="1">
      <alignment horizontal="left" vertical="center" wrapText="1"/>
    </xf>
    <xf numFmtId="0" fontId="5" fillId="3" borderId="20" xfId="4" applyFont="1" applyFill="1" applyBorder="1" applyAlignment="1">
      <alignment horizontal="left" vertical="center" wrapText="1"/>
    </xf>
    <xf numFmtId="0" fontId="5" fillId="3" borderId="21" xfId="4" applyFont="1" applyFill="1" applyBorder="1" applyAlignment="1">
      <alignment horizontal="left" vertical="center" wrapText="1"/>
    </xf>
    <xf numFmtId="0" fontId="5" fillId="3" borderId="22" xfId="4" applyFont="1" applyFill="1" applyBorder="1" applyAlignment="1">
      <alignment horizontal="left" vertical="center" wrapText="1"/>
    </xf>
    <xf numFmtId="37" fontId="3" fillId="2" borderId="1" xfId="2" applyNumberFormat="1" applyFont="1" applyFill="1" applyBorder="1" applyAlignment="1" applyProtection="1">
      <alignment horizontal="center" vertical="center"/>
    </xf>
    <xf numFmtId="37" fontId="3" fillId="2" borderId="2" xfId="2" applyNumberFormat="1" applyFont="1" applyFill="1" applyBorder="1" applyAlignment="1" applyProtection="1">
      <alignment horizontal="center" vertical="center"/>
    </xf>
    <xf numFmtId="37" fontId="3" fillId="2" borderId="3" xfId="2" applyNumberFormat="1" applyFont="1" applyFill="1" applyBorder="1" applyAlignment="1" applyProtection="1">
      <alignment horizontal="center" vertical="center"/>
    </xf>
    <xf numFmtId="37" fontId="3" fillId="2" borderId="4" xfId="2" applyNumberFormat="1" applyFont="1" applyFill="1" applyBorder="1" applyAlignment="1" applyProtection="1">
      <alignment horizontal="center"/>
    </xf>
    <xf numFmtId="37" fontId="3" fillId="2" borderId="0" xfId="2" applyNumberFormat="1" applyFont="1" applyFill="1" applyBorder="1" applyAlignment="1" applyProtection="1">
      <alignment horizontal="center"/>
    </xf>
    <xf numFmtId="37" fontId="3" fillId="2" borderId="5" xfId="2" applyNumberFormat="1" applyFont="1" applyFill="1" applyBorder="1" applyAlignment="1" applyProtection="1">
      <alignment horizontal="center"/>
    </xf>
    <xf numFmtId="37" fontId="4" fillId="2" borderId="1" xfId="2" applyNumberFormat="1" applyFont="1" applyFill="1" applyBorder="1" applyAlignment="1" applyProtection="1">
      <alignment horizontal="center" vertical="center" wrapText="1"/>
    </xf>
    <xf numFmtId="37" fontId="4" fillId="2" borderId="2" xfId="2" applyNumberFormat="1" applyFont="1" applyFill="1" applyBorder="1" applyAlignment="1" applyProtection="1">
      <alignment horizontal="center" vertical="center"/>
    </xf>
    <xf numFmtId="37" fontId="4" fillId="2" borderId="6" xfId="2" applyNumberFormat="1" applyFont="1" applyFill="1" applyBorder="1" applyAlignment="1" applyProtection="1">
      <alignment horizontal="center" vertical="center"/>
    </xf>
    <xf numFmtId="37" fontId="4" fillId="2" borderId="4" xfId="2" applyNumberFormat="1" applyFont="1" applyFill="1" applyBorder="1" applyAlignment="1" applyProtection="1">
      <alignment horizontal="center" vertical="center"/>
    </xf>
    <xf numFmtId="37" fontId="4" fillId="2" borderId="0" xfId="2" applyNumberFormat="1" applyFont="1" applyFill="1" applyBorder="1" applyAlignment="1" applyProtection="1">
      <alignment horizontal="center" vertical="center"/>
    </xf>
    <xf numFmtId="37" fontId="4" fillId="2" borderId="11" xfId="2" applyNumberFormat="1" applyFont="1" applyFill="1" applyBorder="1" applyAlignment="1" applyProtection="1">
      <alignment horizontal="center" vertical="center"/>
    </xf>
    <xf numFmtId="37" fontId="4" fillId="2" borderId="14" xfId="2" applyNumberFormat="1" applyFont="1" applyFill="1" applyBorder="1" applyAlignment="1" applyProtection="1">
      <alignment horizontal="center" vertical="center"/>
    </xf>
    <xf numFmtId="37" fontId="4" fillId="2" borderId="15" xfId="2" applyNumberFormat="1" applyFont="1" applyFill="1" applyBorder="1" applyAlignment="1" applyProtection="1">
      <alignment horizontal="center" vertical="center"/>
    </xf>
    <xf numFmtId="37" fontId="4" fillId="2" borderId="16" xfId="2" applyNumberFormat="1" applyFont="1" applyFill="1" applyBorder="1" applyAlignment="1" applyProtection="1">
      <alignment horizontal="center" vertical="center"/>
    </xf>
    <xf numFmtId="37" fontId="4" fillId="2" borderId="7" xfId="2" applyNumberFormat="1" applyFont="1" applyFill="1" applyBorder="1" applyAlignment="1" applyProtection="1">
      <alignment horizontal="center"/>
    </xf>
    <xf numFmtId="37" fontId="4" fillId="2" borderId="8" xfId="2" applyNumberFormat="1" applyFont="1" applyFill="1" applyBorder="1" applyAlignment="1" applyProtection="1">
      <alignment horizontal="center"/>
    </xf>
    <xf numFmtId="37" fontId="4" fillId="2" borderId="9" xfId="2" applyNumberFormat="1" applyFont="1" applyFill="1" applyBorder="1" applyAlignment="1" applyProtection="1">
      <alignment horizontal="center"/>
    </xf>
    <xf numFmtId="37" fontId="4" fillId="2" borderId="10" xfId="2" applyNumberFormat="1" applyFont="1" applyFill="1" applyBorder="1" applyAlignment="1" applyProtection="1">
      <alignment horizontal="center" vertical="center" wrapText="1"/>
    </xf>
    <xf numFmtId="37" fontId="4" fillId="2" borderId="13" xfId="2" applyNumberFormat="1" applyFont="1" applyFill="1" applyBorder="1" applyAlignment="1" applyProtection="1">
      <alignment horizontal="center" vertical="center" wrapText="1"/>
    </xf>
  </cellXfs>
  <cellStyles count="7">
    <cellStyle name="Millares" xfId="1" builtinId="3"/>
    <cellStyle name="Millares 2 3" xfId="5"/>
    <cellStyle name="Millares 5 2" xfId="2"/>
    <cellStyle name="Moneda 3" xfId="6"/>
    <cellStyle name="Normal" xfId="0" builtinId="0"/>
    <cellStyle name="Normal 10 2" xfId="4"/>
    <cellStyle name="Normal 9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190</xdr:row>
      <xdr:rowOff>123826</xdr:rowOff>
    </xdr:from>
    <xdr:to>
      <xdr:col>3</xdr:col>
      <xdr:colOff>914400</xdr:colOff>
      <xdr:row>196</xdr:row>
      <xdr:rowOff>171450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D526FE66-0F7E-409F-928B-26D06DF7409D}"/>
            </a:ext>
          </a:extLst>
        </xdr:cNvPr>
        <xdr:cNvSpPr txBox="1">
          <a:spLocks noChangeArrowheads="1"/>
        </xdr:cNvSpPr>
      </xdr:nvSpPr>
      <xdr:spPr bwMode="auto">
        <a:xfrm>
          <a:off x="19050" y="38109525"/>
          <a:ext cx="1943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Encargado de Control Presupuestal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1495425</xdr:colOff>
      <xdr:row>202</xdr:row>
      <xdr:rowOff>0</xdr:rowOff>
    </xdr:from>
    <xdr:to>
      <xdr:col>5</xdr:col>
      <xdr:colOff>685800</xdr:colOff>
      <xdr:row>202</xdr:row>
      <xdr:rowOff>28575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07D1D0B8-0F3A-457B-9431-7C2589450EC2}"/>
            </a:ext>
          </a:extLst>
        </xdr:cNvPr>
        <xdr:cNvSpPr txBox="1">
          <a:spLocks noChangeArrowheads="1"/>
        </xdr:cNvSpPr>
      </xdr:nvSpPr>
      <xdr:spPr bwMode="auto">
        <a:xfrm>
          <a:off x="2543175" y="38490525"/>
          <a:ext cx="20383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Alejandro Luna Vazquez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Encargado de Despacho de la Direcciòn Comercial</a:t>
          </a:r>
        </a:p>
      </xdr:txBody>
    </xdr:sp>
    <xdr:clientData/>
  </xdr:twoCellAnchor>
  <xdr:twoCellAnchor>
    <xdr:from>
      <xdr:col>8</xdr:col>
      <xdr:colOff>342900</xdr:colOff>
      <xdr:row>202</xdr:row>
      <xdr:rowOff>0</xdr:rowOff>
    </xdr:from>
    <xdr:to>
      <xdr:col>10</xdr:col>
      <xdr:colOff>0</xdr:colOff>
      <xdr:row>202</xdr:row>
      <xdr:rowOff>47625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2101674A-5BB0-4E34-A446-EA02826DB8BD}"/>
            </a:ext>
          </a:extLst>
        </xdr:cNvPr>
        <xdr:cNvSpPr txBox="1">
          <a:spLocks noChangeArrowheads="1"/>
        </xdr:cNvSpPr>
      </xdr:nvSpPr>
      <xdr:spPr bwMode="auto">
        <a:xfrm>
          <a:off x="7477125" y="38490525"/>
          <a:ext cx="18288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 Inés Organiz Navarrete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Enc. de Despacho de la Contraloria General</a:t>
          </a:r>
        </a:p>
      </xdr:txBody>
    </xdr:sp>
    <xdr:clientData/>
  </xdr:twoCellAnchor>
  <xdr:twoCellAnchor>
    <xdr:from>
      <xdr:col>3</xdr:col>
      <xdr:colOff>1362075</xdr:colOff>
      <xdr:row>190</xdr:row>
      <xdr:rowOff>123825</xdr:rowOff>
    </xdr:from>
    <xdr:to>
      <xdr:col>5</xdr:col>
      <xdr:colOff>514350</xdr:colOff>
      <xdr:row>196</xdr:row>
      <xdr:rowOff>171449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B4BBF808-ECB9-4038-B0A7-D01B66EFC195}"/>
            </a:ext>
          </a:extLst>
        </xdr:cNvPr>
        <xdr:cNvSpPr txBox="1">
          <a:spLocks noChangeArrowheads="1"/>
        </xdr:cNvSpPr>
      </xdr:nvSpPr>
      <xdr:spPr bwMode="auto">
        <a:xfrm>
          <a:off x="2409825" y="38109525"/>
          <a:ext cx="2000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Raúl Isidro Juárez Ponce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de Finanzas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895350</xdr:colOff>
      <xdr:row>190</xdr:row>
      <xdr:rowOff>123825</xdr:rowOff>
    </xdr:from>
    <xdr:to>
      <xdr:col>7</xdr:col>
      <xdr:colOff>828675</xdr:colOff>
      <xdr:row>196</xdr:row>
      <xdr:rowOff>171449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5D79DB48-EDC0-4A5A-A7CE-5D4CAC2B63F4}"/>
            </a:ext>
          </a:extLst>
        </xdr:cNvPr>
        <xdr:cNvSpPr txBox="1">
          <a:spLocks noChangeArrowheads="1"/>
        </xdr:cNvSpPr>
      </xdr:nvSpPr>
      <xdr:spPr bwMode="auto">
        <a:xfrm>
          <a:off x="4791075" y="38109525"/>
          <a:ext cx="2095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Leonel Galindo González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28575</xdr:colOff>
      <xdr:row>190</xdr:row>
      <xdr:rowOff>123825</xdr:rowOff>
    </xdr:from>
    <xdr:to>
      <xdr:col>9</xdr:col>
      <xdr:colOff>923925</xdr:colOff>
      <xdr:row>196</xdr:row>
      <xdr:rowOff>171449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9CD74C6D-1146-47E3-8017-A638985DF072}"/>
            </a:ext>
          </a:extLst>
        </xdr:cNvPr>
        <xdr:cNvSpPr txBox="1">
          <a:spLocks noChangeArrowheads="1"/>
        </xdr:cNvSpPr>
      </xdr:nvSpPr>
      <xdr:spPr bwMode="auto">
        <a:xfrm>
          <a:off x="7162800" y="38109525"/>
          <a:ext cx="1981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Adali Crùz Lòpez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57150</xdr:colOff>
      <xdr:row>202</xdr:row>
      <xdr:rowOff>57150</xdr:rowOff>
    </xdr:from>
    <xdr:to>
      <xdr:col>9</xdr:col>
      <xdr:colOff>9525</xdr:colOff>
      <xdr:row>208</xdr:row>
      <xdr:rowOff>164827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7D8B9AAC-D350-43A0-871A-2F6160145300}"/>
            </a:ext>
          </a:extLst>
        </xdr:cNvPr>
        <xdr:cNvSpPr txBox="1">
          <a:spLocks noChangeArrowheads="1"/>
        </xdr:cNvSpPr>
      </xdr:nvSpPr>
      <xdr:spPr bwMode="auto">
        <a:xfrm>
          <a:off x="6115050" y="38547675"/>
          <a:ext cx="2114550" cy="1250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L.C.P. Francisca Vázquez Juárez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Directora de Finanzas </a:t>
          </a:r>
        </a:p>
      </xdr:txBody>
    </xdr:sp>
    <xdr:clientData/>
  </xdr:twoCellAnchor>
  <xdr:twoCellAnchor>
    <xdr:from>
      <xdr:col>6</xdr:col>
      <xdr:colOff>790575</xdr:colOff>
      <xdr:row>213</xdr:row>
      <xdr:rowOff>47625</xdr:rowOff>
    </xdr:from>
    <xdr:to>
      <xdr:col>9</xdr:col>
      <xdr:colOff>419101</xdr:colOff>
      <xdr:row>218</xdr:row>
      <xdr:rowOff>161925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AA5FF0BF-D0E9-46C3-B818-467F1B4ED70A}"/>
            </a:ext>
          </a:extLst>
        </xdr:cNvPr>
        <xdr:cNvSpPr txBox="1">
          <a:spLocks noChangeArrowheads="1"/>
        </xdr:cNvSpPr>
      </xdr:nvSpPr>
      <xdr:spPr bwMode="auto">
        <a:xfrm>
          <a:off x="5676900" y="40633650"/>
          <a:ext cx="2962276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Adela Solís Martínez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Contralora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419099</xdr:colOff>
      <xdr:row>203</xdr:row>
      <xdr:rowOff>57150</xdr:rowOff>
    </xdr:from>
    <xdr:to>
      <xdr:col>3</xdr:col>
      <xdr:colOff>1666874</xdr:colOff>
      <xdr:row>212</xdr:row>
      <xdr:rowOff>85724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704849" y="38738175"/>
          <a:ext cx="2009775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104775</xdr:colOff>
      <xdr:row>213</xdr:row>
      <xdr:rowOff>38100</xdr:rowOff>
    </xdr:from>
    <xdr:to>
      <xdr:col>4</xdr:col>
      <xdr:colOff>171450</xdr:colOff>
      <xdr:row>220</xdr:row>
      <xdr:rowOff>28575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390525" y="40624125"/>
          <a:ext cx="26384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</a:t>
          </a: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. </a:t>
          </a:r>
          <a:r>
            <a:rPr lang="es-MX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Jesús Flores Guevara </a:t>
          </a: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 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229"/>
  <sheetViews>
    <sheetView showGridLines="0" tabSelected="1" workbookViewId="0">
      <selection activeCell="H11" sqref="H11"/>
    </sheetView>
  </sheetViews>
  <sheetFormatPr baseColWidth="10" defaultRowHeight="15" x14ac:dyDescent="0.25"/>
  <cols>
    <col min="1" max="1" width="0.140625" style="1" customWidth="1"/>
    <col min="2" max="2" width="4.140625" style="1" customWidth="1"/>
    <col min="3" max="3" width="11.42578125" style="1"/>
    <col min="4" max="4" width="27.140625" style="1" customWidth="1"/>
    <col min="5" max="5" width="15.5703125" style="1" customWidth="1"/>
    <col min="6" max="6" width="14.85546875" style="1" customWidth="1"/>
    <col min="7" max="7" width="17.5703125" style="1" bestFit="1" customWidth="1"/>
    <col min="8" max="8" width="16.140625" style="1" customWidth="1"/>
    <col min="9" max="10" width="16.28515625" style="1" customWidth="1"/>
    <col min="11" max="88" width="11.42578125" style="1"/>
    <col min="89" max="89" width="0.140625" style="1" customWidth="1"/>
    <col min="90" max="90" width="4.140625" style="1" customWidth="1"/>
    <col min="91" max="91" width="11.42578125" style="1"/>
    <col min="92" max="92" width="26.28515625" style="1" customWidth="1"/>
    <col min="93" max="93" width="15.5703125" style="1" customWidth="1"/>
    <col min="94" max="94" width="15.7109375" style="1" customWidth="1"/>
    <col min="95" max="95" width="15.42578125" style="1" customWidth="1"/>
    <col min="96" max="96" width="15.28515625" style="1" customWidth="1"/>
    <col min="97" max="97" width="15.7109375" style="1" customWidth="1"/>
    <col min="98" max="98" width="15.5703125" style="1" customWidth="1"/>
    <col min="99" max="99" width="11.42578125" style="1"/>
    <col min="100" max="100" width="16.85546875" style="1" bestFit="1" customWidth="1"/>
    <col min="101" max="101" width="11.42578125" style="1"/>
    <col min="102" max="102" width="16.28515625" style="1" bestFit="1" customWidth="1"/>
    <col min="103" max="344" width="11.42578125" style="1"/>
    <col min="345" max="345" width="0.140625" style="1" customWidth="1"/>
    <col min="346" max="346" width="4.140625" style="1" customWidth="1"/>
    <col min="347" max="347" width="11.42578125" style="1"/>
    <col min="348" max="348" width="26.28515625" style="1" customWidth="1"/>
    <col min="349" max="349" width="15.5703125" style="1" customWidth="1"/>
    <col min="350" max="350" width="15.7109375" style="1" customWidth="1"/>
    <col min="351" max="351" width="15.42578125" style="1" customWidth="1"/>
    <col min="352" max="352" width="15.28515625" style="1" customWidth="1"/>
    <col min="353" max="353" width="15.7109375" style="1" customWidth="1"/>
    <col min="354" max="354" width="15.5703125" style="1" customWidth="1"/>
    <col min="355" max="355" width="11.42578125" style="1"/>
    <col min="356" max="356" width="16.85546875" style="1" bestFit="1" customWidth="1"/>
    <col min="357" max="357" width="11.42578125" style="1"/>
    <col min="358" max="358" width="16.28515625" style="1" bestFit="1" customWidth="1"/>
    <col min="359" max="600" width="11.42578125" style="1"/>
    <col min="601" max="601" width="0.140625" style="1" customWidth="1"/>
    <col min="602" max="602" width="4.140625" style="1" customWidth="1"/>
    <col min="603" max="603" width="11.42578125" style="1"/>
    <col min="604" max="604" width="26.28515625" style="1" customWidth="1"/>
    <col min="605" max="605" width="15.5703125" style="1" customWidth="1"/>
    <col min="606" max="606" width="15.7109375" style="1" customWidth="1"/>
    <col min="607" max="607" width="15.42578125" style="1" customWidth="1"/>
    <col min="608" max="608" width="15.28515625" style="1" customWidth="1"/>
    <col min="609" max="609" width="15.7109375" style="1" customWidth="1"/>
    <col min="610" max="610" width="15.5703125" style="1" customWidth="1"/>
    <col min="611" max="611" width="11.42578125" style="1"/>
    <col min="612" max="612" width="16.85546875" style="1" bestFit="1" customWidth="1"/>
    <col min="613" max="613" width="11.42578125" style="1"/>
    <col min="614" max="614" width="16.28515625" style="1" bestFit="1" customWidth="1"/>
    <col min="615" max="856" width="11.42578125" style="1"/>
    <col min="857" max="857" width="0.140625" style="1" customWidth="1"/>
    <col min="858" max="858" width="4.140625" style="1" customWidth="1"/>
    <col min="859" max="859" width="11.42578125" style="1"/>
    <col min="860" max="860" width="26.28515625" style="1" customWidth="1"/>
    <col min="861" max="861" width="15.5703125" style="1" customWidth="1"/>
    <col min="862" max="862" width="15.7109375" style="1" customWidth="1"/>
    <col min="863" max="863" width="15.42578125" style="1" customWidth="1"/>
    <col min="864" max="864" width="15.28515625" style="1" customWidth="1"/>
    <col min="865" max="865" width="15.7109375" style="1" customWidth="1"/>
    <col min="866" max="866" width="15.5703125" style="1" customWidth="1"/>
    <col min="867" max="867" width="11.42578125" style="1"/>
    <col min="868" max="868" width="16.85546875" style="1" bestFit="1" customWidth="1"/>
    <col min="869" max="869" width="11.42578125" style="1"/>
    <col min="870" max="870" width="16.28515625" style="1" bestFit="1" customWidth="1"/>
    <col min="871" max="1112" width="11.42578125" style="1"/>
    <col min="1113" max="1113" width="0.140625" style="1" customWidth="1"/>
    <col min="1114" max="1114" width="4.140625" style="1" customWidth="1"/>
    <col min="1115" max="1115" width="11.42578125" style="1"/>
    <col min="1116" max="1116" width="26.28515625" style="1" customWidth="1"/>
    <col min="1117" max="1117" width="15.5703125" style="1" customWidth="1"/>
    <col min="1118" max="1118" width="15.7109375" style="1" customWidth="1"/>
    <col min="1119" max="1119" width="15.42578125" style="1" customWidth="1"/>
    <col min="1120" max="1120" width="15.28515625" style="1" customWidth="1"/>
    <col min="1121" max="1121" width="15.7109375" style="1" customWidth="1"/>
    <col min="1122" max="1122" width="15.5703125" style="1" customWidth="1"/>
    <col min="1123" max="1123" width="11.42578125" style="1"/>
    <col min="1124" max="1124" width="16.85546875" style="1" bestFit="1" customWidth="1"/>
    <col min="1125" max="1125" width="11.42578125" style="1"/>
    <col min="1126" max="1126" width="16.28515625" style="1" bestFit="1" customWidth="1"/>
    <col min="1127" max="1368" width="11.42578125" style="1"/>
    <col min="1369" max="1369" width="0.140625" style="1" customWidth="1"/>
    <col min="1370" max="1370" width="4.140625" style="1" customWidth="1"/>
    <col min="1371" max="1371" width="11.42578125" style="1"/>
    <col min="1372" max="1372" width="26.28515625" style="1" customWidth="1"/>
    <col min="1373" max="1373" width="15.5703125" style="1" customWidth="1"/>
    <col min="1374" max="1374" width="15.7109375" style="1" customWidth="1"/>
    <col min="1375" max="1375" width="15.42578125" style="1" customWidth="1"/>
    <col min="1376" max="1376" width="15.28515625" style="1" customWidth="1"/>
    <col min="1377" max="1377" width="15.7109375" style="1" customWidth="1"/>
    <col min="1378" max="1378" width="15.5703125" style="1" customWidth="1"/>
    <col min="1379" max="1379" width="11.42578125" style="1"/>
    <col min="1380" max="1380" width="16.85546875" style="1" bestFit="1" customWidth="1"/>
    <col min="1381" max="1381" width="11.42578125" style="1"/>
    <col min="1382" max="1382" width="16.28515625" style="1" bestFit="1" customWidth="1"/>
    <col min="1383" max="1624" width="11.42578125" style="1"/>
    <col min="1625" max="1625" width="0.140625" style="1" customWidth="1"/>
    <col min="1626" max="1626" width="4.140625" style="1" customWidth="1"/>
    <col min="1627" max="1627" width="11.42578125" style="1"/>
    <col min="1628" max="1628" width="26.28515625" style="1" customWidth="1"/>
    <col min="1629" max="1629" width="15.5703125" style="1" customWidth="1"/>
    <col min="1630" max="1630" width="15.7109375" style="1" customWidth="1"/>
    <col min="1631" max="1631" width="15.42578125" style="1" customWidth="1"/>
    <col min="1632" max="1632" width="15.28515625" style="1" customWidth="1"/>
    <col min="1633" max="1633" width="15.7109375" style="1" customWidth="1"/>
    <col min="1634" max="1634" width="15.5703125" style="1" customWidth="1"/>
    <col min="1635" max="1635" width="11.42578125" style="1"/>
    <col min="1636" max="1636" width="16.85546875" style="1" bestFit="1" customWidth="1"/>
    <col min="1637" max="1637" width="11.42578125" style="1"/>
    <col min="1638" max="1638" width="16.28515625" style="1" bestFit="1" customWidth="1"/>
    <col min="1639" max="1880" width="11.42578125" style="1"/>
    <col min="1881" max="1881" width="0.140625" style="1" customWidth="1"/>
    <col min="1882" max="1882" width="4.140625" style="1" customWidth="1"/>
    <col min="1883" max="1883" width="11.42578125" style="1"/>
    <col min="1884" max="1884" width="26.28515625" style="1" customWidth="1"/>
    <col min="1885" max="1885" width="15.5703125" style="1" customWidth="1"/>
    <col min="1886" max="1886" width="15.7109375" style="1" customWidth="1"/>
    <col min="1887" max="1887" width="15.42578125" style="1" customWidth="1"/>
    <col min="1888" max="1888" width="15.28515625" style="1" customWidth="1"/>
    <col min="1889" max="1889" width="15.7109375" style="1" customWidth="1"/>
    <col min="1890" max="1890" width="15.5703125" style="1" customWidth="1"/>
    <col min="1891" max="1891" width="11.42578125" style="1"/>
    <col min="1892" max="1892" width="16.85546875" style="1" bestFit="1" customWidth="1"/>
    <col min="1893" max="1893" width="11.42578125" style="1"/>
    <col min="1894" max="1894" width="16.28515625" style="1" bestFit="1" customWidth="1"/>
    <col min="1895" max="2136" width="11.42578125" style="1"/>
    <col min="2137" max="2137" width="0.140625" style="1" customWidth="1"/>
    <col min="2138" max="2138" width="4.140625" style="1" customWidth="1"/>
    <col min="2139" max="2139" width="11.42578125" style="1"/>
    <col min="2140" max="2140" width="26.28515625" style="1" customWidth="1"/>
    <col min="2141" max="2141" width="15.5703125" style="1" customWidth="1"/>
    <col min="2142" max="2142" width="15.7109375" style="1" customWidth="1"/>
    <col min="2143" max="2143" width="15.42578125" style="1" customWidth="1"/>
    <col min="2144" max="2144" width="15.28515625" style="1" customWidth="1"/>
    <col min="2145" max="2145" width="15.7109375" style="1" customWidth="1"/>
    <col min="2146" max="2146" width="15.5703125" style="1" customWidth="1"/>
    <col min="2147" max="2147" width="11.42578125" style="1"/>
    <col min="2148" max="2148" width="16.85546875" style="1" bestFit="1" customWidth="1"/>
    <col min="2149" max="2149" width="11.42578125" style="1"/>
    <col min="2150" max="2150" width="16.28515625" style="1" bestFit="1" customWidth="1"/>
    <col min="2151" max="2392" width="11.42578125" style="1"/>
    <col min="2393" max="2393" width="0.140625" style="1" customWidth="1"/>
    <col min="2394" max="2394" width="4.140625" style="1" customWidth="1"/>
    <col min="2395" max="2395" width="11.42578125" style="1"/>
    <col min="2396" max="2396" width="26.28515625" style="1" customWidth="1"/>
    <col min="2397" max="2397" width="15.5703125" style="1" customWidth="1"/>
    <col min="2398" max="2398" width="15.7109375" style="1" customWidth="1"/>
    <col min="2399" max="2399" width="15.42578125" style="1" customWidth="1"/>
    <col min="2400" max="2400" width="15.28515625" style="1" customWidth="1"/>
    <col min="2401" max="2401" width="15.7109375" style="1" customWidth="1"/>
    <col min="2402" max="2402" width="15.5703125" style="1" customWidth="1"/>
    <col min="2403" max="2403" width="11.42578125" style="1"/>
    <col min="2404" max="2404" width="16.85546875" style="1" bestFit="1" customWidth="1"/>
    <col min="2405" max="2405" width="11.42578125" style="1"/>
    <col min="2406" max="2406" width="16.28515625" style="1" bestFit="1" customWidth="1"/>
    <col min="2407" max="2648" width="11.42578125" style="1"/>
    <col min="2649" max="2649" width="0.140625" style="1" customWidth="1"/>
    <col min="2650" max="2650" width="4.140625" style="1" customWidth="1"/>
    <col min="2651" max="2651" width="11.42578125" style="1"/>
    <col min="2652" max="2652" width="26.28515625" style="1" customWidth="1"/>
    <col min="2653" max="2653" width="15.5703125" style="1" customWidth="1"/>
    <col min="2654" max="2654" width="15.7109375" style="1" customWidth="1"/>
    <col min="2655" max="2655" width="15.42578125" style="1" customWidth="1"/>
    <col min="2656" max="2656" width="15.28515625" style="1" customWidth="1"/>
    <col min="2657" max="2657" width="15.7109375" style="1" customWidth="1"/>
    <col min="2658" max="2658" width="15.5703125" style="1" customWidth="1"/>
    <col min="2659" max="2659" width="11.42578125" style="1"/>
    <col min="2660" max="2660" width="16.85546875" style="1" bestFit="1" customWidth="1"/>
    <col min="2661" max="2661" width="11.42578125" style="1"/>
    <col min="2662" max="2662" width="16.28515625" style="1" bestFit="1" customWidth="1"/>
    <col min="2663" max="2904" width="11.42578125" style="1"/>
    <col min="2905" max="2905" width="0.140625" style="1" customWidth="1"/>
    <col min="2906" max="2906" width="4.140625" style="1" customWidth="1"/>
    <col min="2907" max="2907" width="11.42578125" style="1"/>
    <col min="2908" max="2908" width="26.28515625" style="1" customWidth="1"/>
    <col min="2909" max="2909" width="15.5703125" style="1" customWidth="1"/>
    <col min="2910" max="2910" width="15.7109375" style="1" customWidth="1"/>
    <col min="2911" max="2911" width="15.42578125" style="1" customWidth="1"/>
    <col min="2912" max="2912" width="15.28515625" style="1" customWidth="1"/>
    <col min="2913" max="2913" width="15.7109375" style="1" customWidth="1"/>
    <col min="2914" max="2914" width="15.5703125" style="1" customWidth="1"/>
    <col min="2915" max="2915" width="11.42578125" style="1"/>
    <col min="2916" max="2916" width="16.85546875" style="1" bestFit="1" customWidth="1"/>
    <col min="2917" max="2917" width="11.42578125" style="1"/>
    <col min="2918" max="2918" width="16.28515625" style="1" bestFit="1" customWidth="1"/>
    <col min="2919" max="3160" width="11.42578125" style="1"/>
    <col min="3161" max="3161" width="0.140625" style="1" customWidth="1"/>
    <col min="3162" max="3162" width="4.140625" style="1" customWidth="1"/>
    <col min="3163" max="3163" width="11.42578125" style="1"/>
    <col min="3164" max="3164" width="26.28515625" style="1" customWidth="1"/>
    <col min="3165" max="3165" width="15.5703125" style="1" customWidth="1"/>
    <col min="3166" max="3166" width="15.7109375" style="1" customWidth="1"/>
    <col min="3167" max="3167" width="15.42578125" style="1" customWidth="1"/>
    <col min="3168" max="3168" width="15.28515625" style="1" customWidth="1"/>
    <col min="3169" max="3169" width="15.7109375" style="1" customWidth="1"/>
    <col min="3170" max="3170" width="15.5703125" style="1" customWidth="1"/>
    <col min="3171" max="3171" width="11.42578125" style="1"/>
    <col min="3172" max="3172" width="16.85546875" style="1" bestFit="1" customWidth="1"/>
    <col min="3173" max="3173" width="11.42578125" style="1"/>
    <col min="3174" max="3174" width="16.28515625" style="1" bestFit="1" customWidth="1"/>
    <col min="3175" max="3416" width="11.42578125" style="1"/>
    <col min="3417" max="3417" width="0.140625" style="1" customWidth="1"/>
    <col min="3418" max="3418" width="4.140625" style="1" customWidth="1"/>
    <col min="3419" max="3419" width="11.42578125" style="1"/>
    <col min="3420" max="3420" width="26.28515625" style="1" customWidth="1"/>
    <col min="3421" max="3421" width="15.5703125" style="1" customWidth="1"/>
    <col min="3422" max="3422" width="15.7109375" style="1" customWidth="1"/>
    <col min="3423" max="3423" width="15.42578125" style="1" customWidth="1"/>
    <col min="3424" max="3424" width="15.28515625" style="1" customWidth="1"/>
    <col min="3425" max="3425" width="15.7109375" style="1" customWidth="1"/>
    <col min="3426" max="3426" width="15.5703125" style="1" customWidth="1"/>
    <col min="3427" max="3427" width="11.42578125" style="1"/>
    <col min="3428" max="3428" width="16.85546875" style="1" bestFit="1" customWidth="1"/>
    <col min="3429" max="3429" width="11.42578125" style="1"/>
    <col min="3430" max="3430" width="16.28515625" style="1" bestFit="1" customWidth="1"/>
    <col min="3431" max="3672" width="11.42578125" style="1"/>
    <col min="3673" max="3673" width="0.140625" style="1" customWidth="1"/>
    <col min="3674" max="3674" width="4.140625" style="1" customWidth="1"/>
    <col min="3675" max="3675" width="11.42578125" style="1"/>
    <col min="3676" max="3676" width="26.28515625" style="1" customWidth="1"/>
    <col min="3677" max="3677" width="15.5703125" style="1" customWidth="1"/>
    <col min="3678" max="3678" width="15.7109375" style="1" customWidth="1"/>
    <col min="3679" max="3679" width="15.42578125" style="1" customWidth="1"/>
    <col min="3680" max="3680" width="15.28515625" style="1" customWidth="1"/>
    <col min="3681" max="3681" width="15.7109375" style="1" customWidth="1"/>
    <col min="3682" max="3682" width="15.5703125" style="1" customWidth="1"/>
    <col min="3683" max="3683" width="11.42578125" style="1"/>
    <col min="3684" max="3684" width="16.85546875" style="1" bestFit="1" customWidth="1"/>
    <col min="3685" max="3685" width="11.42578125" style="1"/>
    <col min="3686" max="3686" width="16.28515625" style="1" bestFit="1" customWidth="1"/>
    <col min="3687" max="3928" width="11.42578125" style="1"/>
    <col min="3929" max="3929" width="0.140625" style="1" customWidth="1"/>
    <col min="3930" max="3930" width="4.140625" style="1" customWidth="1"/>
    <col min="3931" max="3931" width="11.42578125" style="1"/>
    <col min="3932" max="3932" width="26.28515625" style="1" customWidth="1"/>
    <col min="3933" max="3933" width="15.5703125" style="1" customWidth="1"/>
    <col min="3934" max="3934" width="15.7109375" style="1" customWidth="1"/>
    <col min="3935" max="3935" width="15.42578125" style="1" customWidth="1"/>
    <col min="3936" max="3936" width="15.28515625" style="1" customWidth="1"/>
    <col min="3937" max="3937" width="15.7109375" style="1" customWidth="1"/>
    <col min="3938" max="3938" width="15.5703125" style="1" customWidth="1"/>
    <col min="3939" max="3939" width="11.42578125" style="1"/>
    <col min="3940" max="3940" width="16.85546875" style="1" bestFit="1" customWidth="1"/>
    <col min="3941" max="3941" width="11.42578125" style="1"/>
    <col min="3942" max="3942" width="16.28515625" style="1" bestFit="1" customWidth="1"/>
    <col min="3943" max="4184" width="11.42578125" style="1"/>
    <col min="4185" max="4185" width="0.140625" style="1" customWidth="1"/>
    <col min="4186" max="4186" width="4.140625" style="1" customWidth="1"/>
    <col min="4187" max="4187" width="11.42578125" style="1"/>
    <col min="4188" max="4188" width="26.28515625" style="1" customWidth="1"/>
    <col min="4189" max="4189" width="15.5703125" style="1" customWidth="1"/>
    <col min="4190" max="4190" width="15.7109375" style="1" customWidth="1"/>
    <col min="4191" max="4191" width="15.42578125" style="1" customWidth="1"/>
    <col min="4192" max="4192" width="15.28515625" style="1" customWidth="1"/>
    <col min="4193" max="4193" width="15.7109375" style="1" customWidth="1"/>
    <col min="4194" max="4194" width="15.5703125" style="1" customWidth="1"/>
    <col min="4195" max="4195" width="11.42578125" style="1"/>
    <col min="4196" max="4196" width="16.85546875" style="1" bestFit="1" customWidth="1"/>
    <col min="4197" max="4197" width="11.42578125" style="1"/>
    <col min="4198" max="4198" width="16.28515625" style="1" bestFit="1" customWidth="1"/>
    <col min="4199" max="4440" width="11.42578125" style="1"/>
    <col min="4441" max="4441" width="0.140625" style="1" customWidth="1"/>
    <col min="4442" max="4442" width="4.140625" style="1" customWidth="1"/>
    <col min="4443" max="4443" width="11.42578125" style="1"/>
    <col min="4444" max="4444" width="26.28515625" style="1" customWidth="1"/>
    <col min="4445" max="4445" width="15.5703125" style="1" customWidth="1"/>
    <col min="4446" max="4446" width="15.7109375" style="1" customWidth="1"/>
    <col min="4447" max="4447" width="15.42578125" style="1" customWidth="1"/>
    <col min="4448" max="4448" width="15.28515625" style="1" customWidth="1"/>
    <col min="4449" max="4449" width="15.7109375" style="1" customWidth="1"/>
    <col min="4450" max="4450" width="15.5703125" style="1" customWidth="1"/>
    <col min="4451" max="4451" width="11.42578125" style="1"/>
    <col min="4452" max="4452" width="16.85546875" style="1" bestFit="1" customWidth="1"/>
    <col min="4453" max="4453" width="11.42578125" style="1"/>
    <col min="4454" max="4454" width="16.28515625" style="1" bestFit="1" customWidth="1"/>
    <col min="4455" max="4696" width="11.42578125" style="1"/>
    <col min="4697" max="4697" width="0.140625" style="1" customWidth="1"/>
    <col min="4698" max="4698" width="4.140625" style="1" customWidth="1"/>
    <col min="4699" max="4699" width="11.42578125" style="1"/>
    <col min="4700" max="4700" width="26.28515625" style="1" customWidth="1"/>
    <col min="4701" max="4701" width="15.5703125" style="1" customWidth="1"/>
    <col min="4702" max="4702" width="15.7109375" style="1" customWidth="1"/>
    <col min="4703" max="4703" width="15.42578125" style="1" customWidth="1"/>
    <col min="4704" max="4704" width="15.28515625" style="1" customWidth="1"/>
    <col min="4705" max="4705" width="15.7109375" style="1" customWidth="1"/>
    <col min="4706" max="4706" width="15.5703125" style="1" customWidth="1"/>
    <col min="4707" max="4707" width="11.42578125" style="1"/>
    <col min="4708" max="4708" width="16.85546875" style="1" bestFit="1" customWidth="1"/>
    <col min="4709" max="4709" width="11.42578125" style="1"/>
    <col min="4710" max="4710" width="16.28515625" style="1" bestFit="1" customWidth="1"/>
    <col min="4711" max="4952" width="11.42578125" style="1"/>
    <col min="4953" max="4953" width="0.140625" style="1" customWidth="1"/>
    <col min="4954" max="4954" width="4.140625" style="1" customWidth="1"/>
    <col min="4955" max="4955" width="11.42578125" style="1"/>
    <col min="4956" max="4956" width="26.28515625" style="1" customWidth="1"/>
    <col min="4957" max="4957" width="15.5703125" style="1" customWidth="1"/>
    <col min="4958" max="4958" width="15.7109375" style="1" customWidth="1"/>
    <col min="4959" max="4959" width="15.42578125" style="1" customWidth="1"/>
    <col min="4960" max="4960" width="15.28515625" style="1" customWidth="1"/>
    <col min="4961" max="4961" width="15.7109375" style="1" customWidth="1"/>
    <col min="4962" max="4962" width="15.5703125" style="1" customWidth="1"/>
    <col min="4963" max="4963" width="11.42578125" style="1"/>
    <col min="4964" max="4964" width="16.85546875" style="1" bestFit="1" customWidth="1"/>
    <col min="4965" max="4965" width="11.42578125" style="1"/>
    <col min="4966" max="4966" width="16.28515625" style="1" bestFit="1" customWidth="1"/>
    <col min="4967" max="5208" width="11.42578125" style="1"/>
    <col min="5209" max="5209" width="0.140625" style="1" customWidth="1"/>
    <col min="5210" max="5210" width="4.140625" style="1" customWidth="1"/>
    <col min="5211" max="5211" width="11.42578125" style="1"/>
    <col min="5212" max="5212" width="26.28515625" style="1" customWidth="1"/>
    <col min="5213" max="5213" width="15.5703125" style="1" customWidth="1"/>
    <col min="5214" max="5214" width="15.7109375" style="1" customWidth="1"/>
    <col min="5215" max="5215" width="15.42578125" style="1" customWidth="1"/>
    <col min="5216" max="5216" width="15.28515625" style="1" customWidth="1"/>
    <col min="5217" max="5217" width="15.7109375" style="1" customWidth="1"/>
    <col min="5218" max="5218" width="15.5703125" style="1" customWidth="1"/>
    <col min="5219" max="5219" width="11.42578125" style="1"/>
    <col min="5220" max="5220" width="16.85546875" style="1" bestFit="1" customWidth="1"/>
    <col min="5221" max="5221" width="11.42578125" style="1"/>
    <col min="5222" max="5222" width="16.28515625" style="1" bestFit="1" customWidth="1"/>
    <col min="5223" max="5464" width="11.42578125" style="1"/>
    <col min="5465" max="5465" width="0.140625" style="1" customWidth="1"/>
    <col min="5466" max="5466" width="4.140625" style="1" customWidth="1"/>
    <col min="5467" max="5467" width="11.42578125" style="1"/>
    <col min="5468" max="5468" width="26.28515625" style="1" customWidth="1"/>
    <col min="5469" max="5469" width="15.5703125" style="1" customWidth="1"/>
    <col min="5470" max="5470" width="15.7109375" style="1" customWidth="1"/>
    <col min="5471" max="5471" width="15.42578125" style="1" customWidth="1"/>
    <col min="5472" max="5472" width="15.28515625" style="1" customWidth="1"/>
    <col min="5473" max="5473" width="15.7109375" style="1" customWidth="1"/>
    <col min="5474" max="5474" width="15.5703125" style="1" customWidth="1"/>
    <col min="5475" max="5475" width="11.42578125" style="1"/>
    <col min="5476" max="5476" width="16.85546875" style="1" bestFit="1" customWidth="1"/>
    <col min="5477" max="5477" width="11.42578125" style="1"/>
    <col min="5478" max="5478" width="16.28515625" style="1" bestFit="1" customWidth="1"/>
    <col min="5479" max="5720" width="11.42578125" style="1"/>
    <col min="5721" max="5721" width="0.140625" style="1" customWidth="1"/>
    <col min="5722" max="5722" width="4.140625" style="1" customWidth="1"/>
    <col min="5723" max="5723" width="11.42578125" style="1"/>
    <col min="5724" max="5724" width="26.28515625" style="1" customWidth="1"/>
    <col min="5725" max="5725" width="15.5703125" style="1" customWidth="1"/>
    <col min="5726" max="5726" width="15.7109375" style="1" customWidth="1"/>
    <col min="5727" max="5727" width="15.42578125" style="1" customWidth="1"/>
    <col min="5728" max="5728" width="15.28515625" style="1" customWidth="1"/>
    <col min="5729" max="5729" width="15.7109375" style="1" customWidth="1"/>
    <col min="5730" max="5730" width="15.5703125" style="1" customWidth="1"/>
    <col min="5731" max="5731" width="11.42578125" style="1"/>
    <col min="5732" max="5732" width="16.85546875" style="1" bestFit="1" customWidth="1"/>
    <col min="5733" max="5733" width="11.42578125" style="1"/>
    <col min="5734" max="5734" width="16.28515625" style="1" bestFit="1" customWidth="1"/>
    <col min="5735" max="5976" width="11.42578125" style="1"/>
    <col min="5977" max="5977" width="0.140625" style="1" customWidth="1"/>
    <col min="5978" max="5978" width="4.140625" style="1" customWidth="1"/>
    <col min="5979" max="5979" width="11.42578125" style="1"/>
    <col min="5980" max="5980" width="26.28515625" style="1" customWidth="1"/>
    <col min="5981" max="5981" width="15.5703125" style="1" customWidth="1"/>
    <col min="5982" max="5982" width="15.7109375" style="1" customWidth="1"/>
    <col min="5983" max="5983" width="15.42578125" style="1" customWidth="1"/>
    <col min="5984" max="5984" width="15.28515625" style="1" customWidth="1"/>
    <col min="5985" max="5985" width="15.7109375" style="1" customWidth="1"/>
    <col min="5986" max="5986" width="15.5703125" style="1" customWidth="1"/>
    <col min="5987" max="5987" width="11.42578125" style="1"/>
    <col min="5988" max="5988" width="16.85546875" style="1" bestFit="1" customWidth="1"/>
    <col min="5989" max="5989" width="11.42578125" style="1"/>
    <col min="5990" max="5990" width="16.28515625" style="1" bestFit="1" customWidth="1"/>
    <col min="5991" max="6232" width="11.42578125" style="1"/>
    <col min="6233" max="6233" width="0.140625" style="1" customWidth="1"/>
    <col min="6234" max="6234" width="4.140625" style="1" customWidth="1"/>
    <col min="6235" max="6235" width="11.42578125" style="1"/>
    <col min="6236" max="6236" width="26.28515625" style="1" customWidth="1"/>
    <col min="6237" max="6237" width="15.5703125" style="1" customWidth="1"/>
    <col min="6238" max="6238" width="15.7109375" style="1" customWidth="1"/>
    <col min="6239" max="6239" width="15.42578125" style="1" customWidth="1"/>
    <col min="6240" max="6240" width="15.28515625" style="1" customWidth="1"/>
    <col min="6241" max="6241" width="15.7109375" style="1" customWidth="1"/>
    <col min="6242" max="6242" width="15.5703125" style="1" customWidth="1"/>
    <col min="6243" max="6243" width="11.42578125" style="1"/>
    <col min="6244" max="6244" width="16.85546875" style="1" bestFit="1" customWidth="1"/>
    <col min="6245" max="6245" width="11.42578125" style="1"/>
    <col min="6246" max="6246" width="16.28515625" style="1" bestFit="1" customWidth="1"/>
    <col min="6247" max="6488" width="11.42578125" style="1"/>
    <col min="6489" max="6489" width="0.140625" style="1" customWidth="1"/>
    <col min="6490" max="6490" width="4.140625" style="1" customWidth="1"/>
    <col min="6491" max="6491" width="11.42578125" style="1"/>
    <col min="6492" max="6492" width="26.28515625" style="1" customWidth="1"/>
    <col min="6493" max="6493" width="15.5703125" style="1" customWidth="1"/>
    <col min="6494" max="6494" width="15.7109375" style="1" customWidth="1"/>
    <col min="6495" max="6495" width="15.42578125" style="1" customWidth="1"/>
    <col min="6496" max="6496" width="15.28515625" style="1" customWidth="1"/>
    <col min="6497" max="6497" width="15.7109375" style="1" customWidth="1"/>
    <col min="6498" max="6498" width="15.5703125" style="1" customWidth="1"/>
    <col min="6499" max="6499" width="11.42578125" style="1"/>
    <col min="6500" max="6500" width="16.85546875" style="1" bestFit="1" customWidth="1"/>
    <col min="6501" max="6501" width="11.42578125" style="1"/>
    <col min="6502" max="6502" width="16.28515625" style="1" bestFit="1" customWidth="1"/>
    <col min="6503" max="6744" width="11.42578125" style="1"/>
    <col min="6745" max="6745" width="0.140625" style="1" customWidth="1"/>
    <col min="6746" max="6746" width="4.140625" style="1" customWidth="1"/>
    <col min="6747" max="6747" width="11.42578125" style="1"/>
    <col min="6748" max="6748" width="26.28515625" style="1" customWidth="1"/>
    <col min="6749" max="6749" width="15.5703125" style="1" customWidth="1"/>
    <col min="6750" max="6750" width="15.7109375" style="1" customWidth="1"/>
    <col min="6751" max="6751" width="15.42578125" style="1" customWidth="1"/>
    <col min="6752" max="6752" width="15.28515625" style="1" customWidth="1"/>
    <col min="6753" max="6753" width="15.7109375" style="1" customWidth="1"/>
    <col min="6754" max="6754" width="15.5703125" style="1" customWidth="1"/>
    <col min="6755" max="6755" width="11.42578125" style="1"/>
    <col min="6756" max="6756" width="16.85546875" style="1" bestFit="1" customWidth="1"/>
    <col min="6757" max="6757" width="11.42578125" style="1"/>
    <col min="6758" max="6758" width="16.28515625" style="1" bestFit="1" customWidth="1"/>
    <col min="6759" max="7000" width="11.42578125" style="1"/>
    <col min="7001" max="7001" width="0.140625" style="1" customWidth="1"/>
    <col min="7002" max="7002" width="4.140625" style="1" customWidth="1"/>
    <col min="7003" max="7003" width="11.42578125" style="1"/>
    <col min="7004" max="7004" width="26.28515625" style="1" customWidth="1"/>
    <col min="7005" max="7005" width="15.5703125" style="1" customWidth="1"/>
    <col min="7006" max="7006" width="15.7109375" style="1" customWidth="1"/>
    <col min="7007" max="7007" width="15.42578125" style="1" customWidth="1"/>
    <col min="7008" max="7008" width="15.28515625" style="1" customWidth="1"/>
    <col min="7009" max="7009" width="15.7109375" style="1" customWidth="1"/>
    <col min="7010" max="7010" width="15.5703125" style="1" customWidth="1"/>
    <col min="7011" max="7011" width="11.42578125" style="1"/>
    <col min="7012" max="7012" width="16.85546875" style="1" bestFit="1" customWidth="1"/>
    <col min="7013" max="7013" width="11.42578125" style="1"/>
    <col min="7014" max="7014" width="16.28515625" style="1" bestFit="1" customWidth="1"/>
    <col min="7015" max="7256" width="11.42578125" style="1"/>
    <col min="7257" max="7257" width="0.140625" style="1" customWidth="1"/>
    <col min="7258" max="7258" width="4.140625" style="1" customWidth="1"/>
    <col min="7259" max="7259" width="11.42578125" style="1"/>
    <col min="7260" max="7260" width="26.28515625" style="1" customWidth="1"/>
    <col min="7261" max="7261" width="15.5703125" style="1" customWidth="1"/>
    <col min="7262" max="7262" width="15.7109375" style="1" customWidth="1"/>
    <col min="7263" max="7263" width="15.42578125" style="1" customWidth="1"/>
    <col min="7264" max="7264" width="15.28515625" style="1" customWidth="1"/>
    <col min="7265" max="7265" width="15.7109375" style="1" customWidth="1"/>
    <col min="7266" max="7266" width="15.5703125" style="1" customWidth="1"/>
    <col min="7267" max="7267" width="11.42578125" style="1"/>
    <col min="7268" max="7268" width="16.85546875" style="1" bestFit="1" customWidth="1"/>
    <col min="7269" max="7269" width="11.42578125" style="1"/>
    <col min="7270" max="7270" width="16.28515625" style="1" bestFit="1" customWidth="1"/>
    <col min="7271" max="7512" width="11.42578125" style="1"/>
    <col min="7513" max="7513" width="0.140625" style="1" customWidth="1"/>
    <col min="7514" max="7514" width="4.140625" style="1" customWidth="1"/>
    <col min="7515" max="7515" width="11.42578125" style="1"/>
    <col min="7516" max="7516" width="26.28515625" style="1" customWidth="1"/>
    <col min="7517" max="7517" width="15.5703125" style="1" customWidth="1"/>
    <col min="7518" max="7518" width="15.7109375" style="1" customWidth="1"/>
    <col min="7519" max="7519" width="15.42578125" style="1" customWidth="1"/>
    <col min="7520" max="7520" width="15.28515625" style="1" customWidth="1"/>
    <col min="7521" max="7521" width="15.7109375" style="1" customWidth="1"/>
    <col min="7522" max="7522" width="15.5703125" style="1" customWidth="1"/>
    <col min="7523" max="7523" width="11.42578125" style="1"/>
    <col min="7524" max="7524" width="16.85546875" style="1" bestFit="1" customWidth="1"/>
    <col min="7525" max="7525" width="11.42578125" style="1"/>
    <col min="7526" max="7526" width="16.28515625" style="1" bestFit="1" customWidth="1"/>
    <col min="7527" max="7768" width="11.42578125" style="1"/>
    <col min="7769" max="7769" width="0.140625" style="1" customWidth="1"/>
    <col min="7770" max="7770" width="4.140625" style="1" customWidth="1"/>
    <col min="7771" max="7771" width="11.42578125" style="1"/>
    <col min="7772" max="7772" width="26.28515625" style="1" customWidth="1"/>
    <col min="7773" max="7773" width="15.5703125" style="1" customWidth="1"/>
    <col min="7774" max="7774" width="15.7109375" style="1" customWidth="1"/>
    <col min="7775" max="7775" width="15.42578125" style="1" customWidth="1"/>
    <col min="7776" max="7776" width="15.28515625" style="1" customWidth="1"/>
    <col min="7777" max="7777" width="15.7109375" style="1" customWidth="1"/>
    <col min="7778" max="7778" width="15.5703125" style="1" customWidth="1"/>
    <col min="7779" max="7779" width="11.42578125" style="1"/>
    <col min="7780" max="7780" width="16.85546875" style="1" bestFit="1" customWidth="1"/>
    <col min="7781" max="7781" width="11.42578125" style="1"/>
    <col min="7782" max="7782" width="16.28515625" style="1" bestFit="1" customWidth="1"/>
    <col min="7783" max="8024" width="11.42578125" style="1"/>
    <col min="8025" max="8025" width="0.140625" style="1" customWidth="1"/>
    <col min="8026" max="8026" width="4.140625" style="1" customWidth="1"/>
    <col min="8027" max="8027" width="11.42578125" style="1"/>
    <col min="8028" max="8028" width="26.28515625" style="1" customWidth="1"/>
    <col min="8029" max="8029" width="15.5703125" style="1" customWidth="1"/>
    <col min="8030" max="8030" width="15.7109375" style="1" customWidth="1"/>
    <col min="8031" max="8031" width="15.42578125" style="1" customWidth="1"/>
    <col min="8032" max="8032" width="15.28515625" style="1" customWidth="1"/>
    <col min="8033" max="8033" width="15.7109375" style="1" customWidth="1"/>
    <col min="8034" max="8034" width="15.5703125" style="1" customWidth="1"/>
    <col min="8035" max="8035" width="11.42578125" style="1"/>
    <col min="8036" max="8036" width="16.85546875" style="1" bestFit="1" customWidth="1"/>
    <col min="8037" max="8037" width="11.42578125" style="1"/>
    <col min="8038" max="8038" width="16.28515625" style="1" bestFit="1" customWidth="1"/>
    <col min="8039" max="8280" width="11.42578125" style="1"/>
    <col min="8281" max="8281" width="0.140625" style="1" customWidth="1"/>
    <col min="8282" max="8282" width="4.140625" style="1" customWidth="1"/>
    <col min="8283" max="8283" width="11.42578125" style="1"/>
    <col min="8284" max="8284" width="26.28515625" style="1" customWidth="1"/>
    <col min="8285" max="8285" width="15.5703125" style="1" customWidth="1"/>
    <col min="8286" max="8286" width="15.7109375" style="1" customWidth="1"/>
    <col min="8287" max="8287" width="15.42578125" style="1" customWidth="1"/>
    <col min="8288" max="8288" width="15.28515625" style="1" customWidth="1"/>
    <col min="8289" max="8289" width="15.7109375" style="1" customWidth="1"/>
    <col min="8290" max="8290" width="15.5703125" style="1" customWidth="1"/>
    <col min="8291" max="8291" width="11.42578125" style="1"/>
    <col min="8292" max="8292" width="16.85546875" style="1" bestFit="1" customWidth="1"/>
    <col min="8293" max="8293" width="11.42578125" style="1"/>
    <col min="8294" max="8294" width="16.28515625" style="1" bestFit="1" customWidth="1"/>
    <col min="8295" max="8536" width="11.42578125" style="1"/>
    <col min="8537" max="8537" width="0.140625" style="1" customWidth="1"/>
    <col min="8538" max="8538" width="4.140625" style="1" customWidth="1"/>
    <col min="8539" max="8539" width="11.42578125" style="1"/>
    <col min="8540" max="8540" width="26.28515625" style="1" customWidth="1"/>
    <col min="8541" max="8541" width="15.5703125" style="1" customWidth="1"/>
    <col min="8542" max="8542" width="15.7109375" style="1" customWidth="1"/>
    <col min="8543" max="8543" width="15.42578125" style="1" customWidth="1"/>
    <col min="8544" max="8544" width="15.28515625" style="1" customWidth="1"/>
    <col min="8545" max="8545" width="15.7109375" style="1" customWidth="1"/>
    <col min="8546" max="8546" width="15.5703125" style="1" customWidth="1"/>
    <col min="8547" max="8547" width="11.42578125" style="1"/>
    <col min="8548" max="8548" width="16.85546875" style="1" bestFit="1" customWidth="1"/>
    <col min="8549" max="8549" width="11.42578125" style="1"/>
    <col min="8550" max="8550" width="16.28515625" style="1" bestFit="1" customWidth="1"/>
    <col min="8551" max="8792" width="11.42578125" style="1"/>
    <col min="8793" max="8793" width="0.140625" style="1" customWidth="1"/>
    <col min="8794" max="8794" width="4.140625" style="1" customWidth="1"/>
    <col min="8795" max="8795" width="11.42578125" style="1"/>
    <col min="8796" max="8796" width="26.28515625" style="1" customWidth="1"/>
    <col min="8797" max="8797" width="15.5703125" style="1" customWidth="1"/>
    <col min="8798" max="8798" width="15.7109375" style="1" customWidth="1"/>
    <col min="8799" max="8799" width="15.42578125" style="1" customWidth="1"/>
    <col min="8800" max="8800" width="15.28515625" style="1" customWidth="1"/>
    <col min="8801" max="8801" width="15.7109375" style="1" customWidth="1"/>
    <col min="8802" max="8802" width="15.5703125" style="1" customWidth="1"/>
    <col min="8803" max="8803" width="11.42578125" style="1"/>
    <col min="8804" max="8804" width="16.85546875" style="1" bestFit="1" customWidth="1"/>
    <col min="8805" max="8805" width="11.42578125" style="1"/>
    <col min="8806" max="8806" width="16.28515625" style="1" bestFit="1" customWidth="1"/>
    <col min="8807" max="9048" width="11.42578125" style="1"/>
    <col min="9049" max="9049" width="0.140625" style="1" customWidth="1"/>
    <col min="9050" max="9050" width="4.140625" style="1" customWidth="1"/>
    <col min="9051" max="9051" width="11.42578125" style="1"/>
    <col min="9052" max="9052" width="26.28515625" style="1" customWidth="1"/>
    <col min="9053" max="9053" width="15.5703125" style="1" customWidth="1"/>
    <col min="9054" max="9054" width="15.7109375" style="1" customWidth="1"/>
    <col min="9055" max="9055" width="15.42578125" style="1" customWidth="1"/>
    <col min="9056" max="9056" width="15.28515625" style="1" customWidth="1"/>
    <col min="9057" max="9057" width="15.7109375" style="1" customWidth="1"/>
    <col min="9058" max="9058" width="15.5703125" style="1" customWidth="1"/>
    <col min="9059" max="9059" width="11.42578125" style="1"/>
    <col min="9060" max="9060" width="16.85546875" style="1" bestFit="1" customWidth="1"/>
    <col min="9061" max="9061" width="11.42578125" style="1"/>
    <col min="9062" max="9062" width="16.28515625" style="1" bestFit="1" customWidth="1"/>
    <col min="9063" max="9304" width="11.42578125" style="1"/>
    <col min="9305" max="9305" width="0.140625" style="1" customWidth="1"/>
    <col min="9306" max="9306" width="4.140625" style="1" customWidth="1"/>
    <col min="9307" max="9307" width="11.42578125" style="1"/>
    <col min="9308" max="9308" width="26.28515625" style="1" customWidth="1"/>
    <col min="9309" max="9309" width="15.5703125" style="1" customWidth="1"/>
    <col min="9310" max="9310" width="15.7109375" style="1" customWidth="1"/>
    <col min="9311" max="9311" width="15.42578125" style="1" customWidth="1"/>
    <col min="9312" max="9312" width="15.28515625" style="1" customWidth="1"/>
    <col min="9313" max="9313" width="15.7109375" style="1" customWidth="1"/>
    <col min="9314" max="9314" width="15.5703125" style="1" customWidth="1"/>
    <col min="9315" max="9315" width="11.42578125" style="1"/>
    <col min="9316" max="9316" width="16.85546875" style="1" bestFit="1" customWidth="1"/>
    <col min="9317" max="9317" width="11.42578125" style="1"/>
    <col min="9318" max="9318" width="16.28515625" style="1" bestFit="1" customWidth="1"/>
    <col min="9319" max="9560" width="11.42578125" style="1"/>
    <col min="9561" max="9561" width="0.140625" style="1" customWidth="1"/>
    <col min="9562" max="9562" width="4.140625" style="1" customWidth="1"/>
    <col min="9563" max="9563" width="11.42578125" style="1"/>
    <col min="9564" max="9564" width="26.28515625" style="1" customWidth="1"/>
    <col min="9565" max="9565" width="15.5703125" style="1" customWidth="1"/>
    <col min="9566" max="9566" width="15.7109375" style="1" customWidth="1"/>
    <col min="9567" max="9567" width="15.42578125" style="1" customWidth="1"/>
    <col min="9568" max="9568" width="15.28515625" style="1" customWidth="1"/>
    <col min="9569" max="9569" width="15.7109375" style="1" customWidth="1"/>
    <col min="9570" max="9570" width="15.5703125" style="1" customWidth="1"/>
    <col min="9571" max="9571" width="11.42578125" style="1"/>
    <col min="9572" max="9572" width="16.85546875" style="1" bestFit="1" customWidth="1"/>
    <col min="9573" max="9573" width="11.42578125" style="1"/>
    <col min="9574" max="9574" width="16.28515625" style="1" bestFit="1" customWidth="1"/>
    <col min="9575" max="9816" width="11.42578125" style="1"/>
    <col min="9817" max="9817" width="0.140625" style="1" customWidth="1"/>
    <col min="9818" max="9818" width="4.140625" style="1" customWidth="1"/>
    <col min="9819" max="9819" width="11.42578125" style="1"/>
    <col min="9820" max="9820" width="26.28515625" style="1" customWidth="1"/>
    <col min="9821" max="9821" width="15.5703125" style="1" customWidth="1"/>
    <col min="9822" max="9822" width="15.7109375" style="1" customWidth="1"/>
    <col min="9823" max="9823" width="15.42578125" style="1" customWidth="1"/>
    <col min="9824" max="9824" width="15.28515625" style="1" customWidth="1"/>
    <col min="9825" max="9825" width="15.7109375" style="1" customWidth="1"/>
    <col min="9826" max="9826" width="15.5703125" style="1" customWidth="1"/>
    <col min="9827" max="9827" width="11.42578125" style="1"/>
    <col min="9828" max="9828" width="16.85546875" style="1" bestFit="1" customWidth="1"/>
    <col min="9829" max="9829" width="11.42578125" style="1"/>
    <col min="9830" max="9830" width="16.28515625" style="1" bestFit="1" customWidth="1"/>
    <col min="9831" max="10072" width="11.42578125" style="1"/>
    <col min="10073" max="10073" width="0.140625" style="1" customWidth="1"/>
    <col min="10074" max="10074" width="4.140625" style="1" customWidth="1"/>
    <col min="10075" max="10075" width="11.42578125" style="1"/>
    <col min="10076" max="10076" width="26.28515625" style="1" customWidth="1"/>
    <col min="10077" max="10077" width="15.5703125" style="1" customWidth="1"/>
    <col min="10078" max="10078" width="15.7109375" style="1" customWidth="1"/>
    <col min="10079" max="10079" width="15.42578125" style="1" customWidth="1"/>
    <col min="10080" max="10080" width="15.28515625" style="1" customWidth="1"/>
    <col min="10081" max="10081" width="15.7109375" style="1" customWidth="1"/>
    <col min="10082" max="10082" width="15.5703125" style="1" customWidth="1"/>
    <col min="10083" max="10083" width="11.42578125" style="1"/>
    <col min="10084" max="10084" width="16.85546875" style="1" bestFit="1" customWidth="1"/>
    <col min="10085" max="10085" width="11.42578125" style="1"/>
    <col min="10086" max="10086" width="16.28515625" style="1" bestFit="1" customWidth="1"/>
    <col min="10087" max="10328" width="11.42578125" style="1"/>
    <col min="10329" max="10329" width="0.140625" style="1" customWidth="1"/>
    <col min="10330" max="10330" width="4.140625" style="1" customWidth="1"/>
    <col min="10331" max="10331" width="11.42578125" style="1"/>
    <col min="10332" max="10332" width="26.28515625" style="1" customWidth="1"/>
    <col min="10333" max="10333" width="15.5703125" style="1" customWidth="1"/>
    <col min="10334" max="10334" width="15.7109375" style="1" customWidth="1"/>
    <col min="10335" max="10335" width="15.42578125" style="1" customWidth="1"/>
    <col min="10336" max="10336" width="15.28515625" style="1" customWidth="1"/>
    <col min="10337" max="10337" width="15.7109375" style="1" customWidth="1"/>
    <col min="10338" max="10338" width="15.5703125" style="1" customWidth="1"/>
    <col min="10339" max="10339" width="11.42578125" style="1"/>
    <col min="10340" max="10340" width="16.85546875" style="1" bestFit="1" customWidth="1"/>
    <col min="10341" max="10341" width="11.42578125" style="1"/>
    <col min="10342" max="10342" width="16.28515625" style="1" bestFit="1" customWidth="1"/>
    <col min="10343" max="10584" width="11.42578125" style="1"/>
    <col min="10585" max="10585" width="0.140625" style="1" customWidth="1"/>
    <col min="10586" max="10586" width="4.140625" style="1" customWidth="1"/>
    <col min="10587" max="10587" width="11.42578125" style="1"/>
    <col min="10588" max="10588" width="26.28515625" style="1" customWidth="1"/>
    <col min="10589" max="10589" width="15.5703125" style="1" customWidth="1"/>
    <col min="10590" max="10590" width="15.7109375" style="1" customWidth="1"/>
    <col min="10591" max="10591" width="15.42578125" style="1" customWidth="1"/>
    <col min="10592" max="10592" width="15.28515625" style="1" customWidth="1"/>
    <col min="10593" max="10593" width="15.7109375" style="1" customWidth="1"/>
    <col min="10594" max="10594" width="15.5703125" style="1" customWidth="1"/>
    <col min="10595" max="10595" width="11.42578125" style="1"/>
    <col min="10596" max="10596" width="16.85546875" style="1" bestFit="1" customWidth="1"/>
    <col min="10597" max="10597" width="11.42578125" style="1"/>
    <col min="10598" max="10598" width="16.28515625" style="1" bestFit="1" customWidth="1"/>
    <col min="10599" max="10840" width="11.42578125" style="1"/>
    <col min="10841" max="10841" width="0.140625" style="1" customWidth="1"/>
    <col min="10842" max="10842" width="4.140625" style="1" customWidth="1"/>
    <col min="10843" max="10843" width="11.42578125" style="1"/>
    <col min="10844" max="10844" width="26.28515625" style="1" customWidth="1"/>
    <col min="10845" max="10845" width="15.5703125" style="1" customWidth="1"/>
    <col min="10846" max="10846" width="15.7109375" style="1" customWidth="1"/>
    <col min="10847" max="10847" width="15.42578125" style="1" customWidth="1"/>
    <col min="10848" max="10848" width="15.28515625" style="1" customWidth="1"/>
    <col min="10849" max="10849" width="15.7109375" style="1" customWidth="1"/>
    <col min="10850" max="10850" width="15.5703125" style="1" customWidth="1"/>
    <col min="10851" max="10851" width="11.42578125" style="1"/>
    <col min="10852" max="10852" width="16.85546875" style="1" bestFit="1" customWidth="1"/>
    <col min="10853" max="10853" width="11.42578125" style="1"/>
    <col min="10854" max="10854" width="16.28515625" style="1" bestFit="1" customWidth="1"/>
    <col min="10855" max="11096" width="11.42578125" style="1"/>
    <col min="11097" max="11097" width="0.140625" style="1" customWidth="1"/>
    <col min="11098" max="11098" width="4.140625" style="1" customWidth="1"/>
    <col min="11099" max="11099" width="11.42578125" style="1"/>
    <col min="11100" max="11100" width="26.28515625" style="1" customWidth="1"/>
    <col min="11101" max="11101" width="15.5703125" style="1" customWidth="1"/>
    <col min="11102" max="11102" width="15.7109375" style="1" customWidth="1"/>
    <col min="11103" max="11103" width="15.42578125" style="1" customWidth="1"/>
    <col min="11104" max="11104" width="15.28515625" style="1" customWidth="1"/>
    <col min="11105" max="11105" width="15.7109375" style="1" customWidth="1"/>
    <col min="11106" max="11106" width="15.5703125" style="1" customWidth="1"/>
    <col min="11107" max="11107" width="11.42578125" style="1"/>
    <col min="11108" max="11108" width="16.85546875" style="1" bestFit="1" customWidth="1"/>
    <col min="11109" max="11109" width="11.42578125" style="1"/>
    <col min="11110" max="11110" width="16.28515625" style="1" bestFit="1" customWidth="1"/>
    <col min="11111" max="11352" width="11.42578125" style="1"/>
    <col min="11353" max="11353" width="0.140625" style="1" customWidth="1"/>
    <col min="11354" max="11354" width="4.140625" style="1" customWidth="1"/>
    <col min="11355" max="11355" width="11.42578125" style="1"/>
    <col min="11356" max="11356" width="26.28515625" style="1" customWidth="1"/>
    <col min="11357" max="11357" width="15.5703125" style="1" customWidth="1"/>
    <col min="11358" max="11358" width="15.7109375" style="1" customWidth="1"/>
    <col min="11359" max="11359" width="15.42578125" style="1" customWidth="1"/>
    <col min="11360" max="11360" width="15.28515625" style="1" customWidth="1"/>
    <col min="11361" max="11361" width="15.7109375" style="1" customWidth="1"/>
    <col min="11362" max="11362" width="15.5703125" style="1" customWidth="1"/>
    <col min="11363" max="11363" width="11.42578125" style="1"/>
    <col min="11364" max="11364" width="16.85546875" style="1" bestFit="1" customWidth="1"/>
    <col min="11365" max="11365" width="11.42578125" style="1"/>
    <col min="11366" max="11366" width="16.28515625" style="1" bestFit="1" customWidth="1"/>
    <col min="11367" max="11608" width="11.42578125" style="1"/>
    <col min="11609" max="11609" width="0.140625" style="1" customWidth="1"/>
    <col min="11610" max="11610" width="4.140625" style="1" customWidth="1"/>
    <col min="11611" max="11611" width="11.42578125" style="1"/>
    <col min="11612" max="11612" width="26.28515625" style="1" customWidth="1"/>
    <col min="11613" max="11613" width="15.5703125" style="1" customWidth="1"/>
    <col min="11614" max="11614" width="15.7109375" style="1" customWidth="1"/>
    <col min="11615" max="11615" width="15.42578125" style="1" customWidth="1"/>
    <col min="11616" max="11616" width="15.28515625" style="1" customWidth="1"/>
    <col min="11617" max="11617" width="15.7109375" style="1" customWidth="1"/>
    <col min="11618" max="11618" width="15.5703125" style="1" customWidth="1"/>
    <col min="11619" max="11619" width="11.42578125" style="1"/>
    <col min="11620" max="11620" width="16.85546875" style="1" bestFit="1" customWidth="1"/>
    <col min="11621" max="11621" width="11.42578125" style="1"/>
    <col min="11622" max="11622" width="16.28515625" style="1" bestFit="1" customWidth="1"/>
    <col min="11623" max="11864" width="11.42578125" style="1"/>
    <col min="11865" max="11865" width="0.140625" style="1" customWidth="1"/>
    <col min="11866" max="11866" width="4.140625" style="1" customWidth="1"/>
    <col min="11867" max="11867" width="11.42578125" style="1"/>
    <col min="11868" max="11868" width="26.28515625" style="1" customWidth="1"/>
    <col min="11869" max="11869" width="15.5703125" style="1" customWidth="1"/>
    <col min="11870" max="11870" width="15.7109375" style="1" customWidth="1"/>
    <col min="11871" max="11871" width="15.42578125" style="1" customWidth="1"/>
    <col min="11872" max="11872" width="15.28515625" style="1" customWidth="1"/>
    <col min="11873" max="11873" width="15.7109375" style="1" customWidth="1"/>
    <col min="11874" max="11874" width="15.5703125" style="1" customWidth="1"/>
    <col min="11875" max="11875" width="11.42578125" style="1"/>
    <col min="11876" max="11876" width="16.85546875" style="1" bestFit="1" customWidth="1"/>
    <col min="11877" max="11877" width="11.42578125" style="1"/>
    <col min="11878" max="11878" width="16.28515625" style="1" bestFit="1" customWidth="1"/>
    <col min="11879" max="12120" width="11.42578125" style="1"/>
    <col min="12121" max="12121" width="0.140625" style="1" customWidth="1"/>
    <col min="12122" max="12122" width="4.140625" style="1" customWidth="1"/>
    <col min="12123" max="12123" width="11.42578125" style="1"/>
    <col min="12124" max="12124" width="26.28515625" style="1" customWidth="1"/>
    <col min="12125" max="12125" width="15.5703125" style="1" customWidth="1"/>
    <col min="12126" max="12126" width="15.7109375" style="1" customWidth="1"/>
    <col min="12127" max="12127" width="15.42578125" style="1" customWidth="1"/>
    <col min="12128" max="12128" width="15.28515625" style="1" customWidth="1"/>
    <col min="12129" max="12129" width="15.7109375" style="1" customWidth="1"/>
    <col min="12130" max="12130" width="15.5703125" style="1" customWidth="1"/>
    <col min="12131" max="12131" width="11.42578125" style="1"/>
    <col min="12132" max="12132" width="16.85546875" style="1" bestFit="1" customWidth="1"/>
    <col min="12133" max="12133" width="11.42578125" style="1"/>
    <col min="12134" max="12134" width="16.28515625" style="1" bestFit="1" customWidth="1"/>
    <col min="12135" max="12376" width="11.42578125" style="1"/>
    <col min="12377" max="12377" width="0.140625" style="1" customWidth="1"/>
    <col min="12378" max="12378" width="4.140625" style="1" customWidth="1"/>
    <col min="12379" max="12379" width="11.42578125" style="1"/>
    <col min="12380" max="12380" width="26.28515625" style="1" customWidth="1"/>
    <col min="12381" max="12381" width="15.5703125" style="1" customWidth="1"/>
    <col min="12382" max="12382" width="15.7109375" style="1" customWidth="1"/>
    <col min="12383" max="12383" width="15.42578125" style="1" customWidth="1"/>
    <col min="12384" max="12384" width="15.28515625" style="1" customWidth="1"/>
    <col min="12385" max="12385" width="15.7109375" style="1" customWidth="1"/>
    <col min="12386" max="12386" width="15.5703125" style="1" customWidth="1"/>
    <col min="12387" max="12387" width="11.42578125" style="1"/>
    <col min="12388" max="12388" width="16.85546875" style="1" bestFit="1" customWidth="1"/>
    <col min="12389" max="12389" width="11.42578125" style="1"/>
    <col min="12390" max="12390" width="16.28515625" style="1" bestFit="1" customWidth="1"/>
    <col min="12391" max="12632" width="11.42578125" style="1"/>
    <col min="12633" max="12633" width="0.140625" style="1" customWidth="1"/>
    <col min="12634" max="12634" width="4.140625" style="1" customWidth="1"/>
    <col min="12635" max="12635" width="11.42578125" style="1"/>
    <col min="12636" max="12636" width="26.28515625" style="1" customWidth="1"/>
    <col min="12637" max="12637" width="15.5703125" style="1" customWidth="1"/>
    <col min="12638" max="12638" width="15.7109375" style="1" customWidth="1"/>
    <col min="12639" max="12639" width="15.42578125" style="1" customWidth="1"/>
    <col min="12640" max="12640" width="15.28515625" style="1" customWidth="1"/>
    <col min="12641" max="12641" width="15.7109375" style="1" customWidth="1"/>
    <col min="12642" max="12642" width="15.5703125" style="1" customWidth="1"/>
    <col min="12643" max="12643" width="11.42578125" style="1"/>
    <col min="12644" max="12644" width="16.85546875" style="1" bestFit="1" customWidth="1"/>
    <col min="12645" max="12645" width="11.42578125" style="1"/>
    <col min="12646" max="12646" width="16.28515625" style="1" bestFit="1" customWidth="1"/>
    <col min="12647" max="12888" width="11.42578125" style="1"/>
    <col min="12889" max="12889" width="0.140625" style="1" customWidth="1"/>
    <col min="12890" max="12890" width="4.140625" style="1" customWidth="1"/>
    <col min="12891" max="12891" width="11.42578125" style="1"/>
    <col min="12892" max="12892" width="26.28515625" style="1" customWidth="1"/>
    <col min="12893" max="12893" width="15.5703125" style="1" customWidth="1"/>
    <col min="12894" max="12894" width="15.7109375" style="1" customWidth="1"/>
    <col min="12895" max="12895" width="15.42578125" style="1" customWidth="1"/>
    <col min="12896" max="12896" width="15.28515625" style="1" customWidth="1"/>
    <col min="12897" max="12897" width="15.7109375" style="1" customWidth="1"/>
    <col min="12898" max="12898" width="15.5703125" style="1" customWidth="1"/>
    <col min="12899" max="12899" width="11.42578125" style="1"/>
    <col min="12900" max="12900" width="16.85546875" style="1" bestFit="1" customWidth="1"/>
    <col min="12901" max="12901" width="11.42578125" style="1"/>
    <col min="12902" max="12902" width="16.28515625" style="1" bestFit="1" customWidth="1"/>
    <col min="12903" max="13144" width="11.42578125" style="1"/>
    <col min="13145" max="13145" width="0.140625" style="1" customWidth="1"/>
    <col min="13146" max="13146" width="4.140625" style="1" customWidth="1"/>
    <col min="13147" max="13147" width="11.42578125" style="1"/>
    <col min="13148" max="13148" width="26.28515625" style="1" customWidth="1"/>
    <col min="13149" max="13149" width="15.5703125" style="1" customWidth="1"/>
    <col min="13150" max="13150" width="15.7109375" style="1" customWidth="1"/>
    <col min="13151" max="13151" width="15.42578125" style="1" customWidth="1"/>
    <col min="13152" max="13152" width="15.28515625" style="1" customWidth="1"/>
    <col min="13153" max="13153" width="15.7109375" style="1" customWidth="1"/>
    <col min="13154" max="13154" width="15.5703125" style="1" customWidth="1"/>
    <col min="13155" max="13155" width="11.42578125" style="1"/>
    <col min="13156" max="13156" width="16.85546875" style="1" bestFit="1" customWidth="1"/>
    <col min="13157" max="13157" width="11.42578125" style="1"/>
    <col min="13158" max="13158" width="16.28515625" style="1" bestFit="1" customWidth="1"/>
    <col min="13159" max="13400" width="11.42578125" style="1"/>
    <col min="13401" max="13401" width="0.140625" style="1" customWidth="1"/>
    <col min="13402" max="13402" width="4.140625" style="1" customWidth="1"/>
    <col min="13403" max="13403" width="11.42578125" style="1"/>
    <col min="13404" max="13404" width="26.28515625" style="1" customWidth="1"/>
    <col min="13405" max="13405" width="15.5703125" style="1" customWidth="1"/>
    <col min="13406" max="13406" width="15.7109375" style="1" customWidth="1"/>
    <col min="13407" max="13407" width="15.42578125" style="1" customWidth="1"/>
    <col min="13408" max="13408" width="15.28515625" style="1" customWidth="1"/>
    <col min="13409" max="13409" width="15.7109375" style="1" customWidth="1"/>
    <col min="13410" max="13410" width="15.5703125" style="1" customWidth="1"/>
    <col min="13411" max="13411" width="11.42578125" style="1"/>
    <col min="13412" max="13412" width="16.85546875" style="1" bestFit="1" customWidth="1"/>
    <col min="13413" max="13413" width="11.42578125" style="1"/>
    <col min="13414" max="13414" width="16.28515625" style="1" bestFit="1" customWidth="1"/>
    <col min="13415" max="13656" width="11.42578125" style="1"/>
    <col min="13657" max="13657" width="0.140625" style="1" customWidth="1"/>
    <col min="13658" max="13658" width="4.140625" style="1" customWidth="1"/>
    <col min="13659" max="13659" width="11.42578125" style="1"/>
    <col min="13660" max="13660" width="26.28515625" style="1" customWidth="1"/>
    <col min="13661" max="13661" width="15.5703125" style="1" customWidth="1"/>
    <col min="13662" max="13662" width="15.7109375" style="1" customWidth="1"/>
    <col min="13663" max="13663" width="15.42578125" style="1" customWidth="1"/>
    <col min="13664" max="13664" width="15.28515625" style="1" customWidth="1"/>
    <col min="13665" max="13665" width="15.7109375" style="1" customWidth="1"/>
    <col min="13666" max="13666" width="15.5703125" style="1" customWidth="1"/>
    <col min="13667" max="13667" width="11.42578125" style="1"/>
    <col min="13668" max="13668" width="16.85546875" style="1" bestFit="1" customWidth="1"/>
    <col min="13669" max="13669" width="11.42578125" style="1"/>
    <col min="13670" max="13670" width="16.28515625" style="1" bestFit="1" customWidth="1"/>
    <col min="13671" max="13912" width="11.42578125" style="1"/>
    <col min="13913" max="13913" width="0.140625" style="1" customWidth="1"/>
    <col min="13914" max="13914" width="4.140625" style="1" customWidth="1"/>
    <col min="13915" max="13915" width="11.42578125" style="1"/>
    <col min="13916" max="13916" width="26.28515625" style="1" customWidth="1"/>
    <col min="13917" max="13917" width="15.5703125" style="1" customWidth="1"/>
    <col min="13918" max="13918" width="15.7109375" style="1" customWidth="1"/>
    <col min="13919" max="13919" width="15.42578125" style="1" customWidth="1"/>
    <col min="13920" max="13920" width="15.28515625" style="1" customWidth="1"/>
    <col min="13921" max="13921" width="15.7109375" style="1" customWidth="1"/>
    <col min="13922" max="13922" width="15.5703125" style="1" customWidth="1"/>
    <col min="13923" max="13923" width="11.42578125" style="1"/>
    <col min="13924" max="13924" width="16.85546875" style="1" bestFit="1" customWidth="1"/>
    <col min="13925" max="13925" width="11.42578125" style="1"/>
    <col min="13926" max="13926" width="16.28515625" style="1" bestFit="1" customWidth="1"/>
    <col min="13927" max="14168" width="11.42578125" style="1"/>
    <col min="14169" max="14169" width="0.140625" style="1" customWidth="1"/>
    <col min="14170" max="14170" width="4.140625" style="1" customWidth="1"/>
    <col min="14171" max="14171" width="11.42578125" style="1"/>
    <col min="14172" max="14172" width="26.28515625" style="1" customWidth="1"/>
    <col min="14173" max="14173" width="15.5703125" style="1" customWidth="1"/>
    <col min="14174" max="14174" width="15.7109375" style="1" customWidth="1"/>
    <col min="14175" max="14175" width="15.42578125" style="1" customWidth="1"/>
    <col min="14176" max="14176" width="15.28515625" style="1" customWidth="1"/>
    <col min="14177" max="14177" width="15.7109375" style="1" customWidth="1"/>
    <col min="14178" max="14178" width="15.5703125" style="1" customWidth="1"/>
    <col min="14179" max="14179" width="11.42578125" style="1"/>
    <col min="14180" max="14180" width="16.85546875" style="1" bestFit="1" customWidth="1"/>
    <col min="14181" max="14181" width="11.42578125" style="1"/>
    <col min="14182" max="14182" width="16.28515625" style="1" bestFit="1" customWidth="1"/>
    <col min="14183" max="14424" width="11.42578125" style="1"/>
    <col min="14425" max="14425" width="0.140625" style="1" customWidth="1"/>
    <col min="14426" max="14426" width="4.140625" style="1" customWidth="1"/>
    <col min="14427" max="14427" width="11.42578125" style="1"/>
    <col min="14428" max="14428" width="26.28515625" style="1" customWidth="1"/>
    <col min="14429" max="14429" width="15.5703125" style="1" customWidth="1"/>
    <col min="14430" max="14430" width="15.7109375" style="1" customWidth="1"/>
    <col min="14431" max="14431" width="15.42578125" style="1" customWidth="1"/>
    <col min="14432" max="14432" width="15.28515625" style="1" customWidth="1"/>
    <col min="14433" max="14433" width="15.7109375" style="1" customWidth="1"/>
    <col min="14434" max="14434" width="15.5703125" style="1" customWidth="1"/>
    <col min="14435" max="14435" width="11.42578125" style="1"/>
    <col min="14436" max="14436" width="16.85546875" style="1" bestFit="1" customWidth="1"/>
    <col min="14437" max="14437" width="11.42578125" style="1"/>
    <col min="14438" max="14438" width="16.28515625" style="1" bestFit="1" customWidth="1"/>
    <col min="14439" max="14680" width="11.42578125" style="1"/>
    <col min="14681" max="14681" width="0.140625" style="1" customWidth="1"/>
    <col min="14682" max="14682" width="4.140625" style="1" customWidth="1"/>
    <col min="14683" max="14683" width="11.42578125" style="1"/>
    <col min="14684" max="14684" width="26.28515625" style="1" customWidth="1"/>
    <col min="14685" max="14685" width="15.5703125" style="1" customWidth="1"/>
    <col min="14686" max="14686" width="15.7109375" style="1" customWidth="1"/>
    <col min="14687" max="14687" width="15.42578125" style="1" customWidth="1"/>
    <col min="14688" max="14688" width="15.28515625" style="1" customWidth="1"/>
    <col min="14689" max="14689" width="15.7109375" style="1" customWidth="1"/>
    <col min="14690" max="14690" width="15.5703125" style="1" customWidth="1"/>
    <col min="14691" max="14691" width="11.42578125" style="1"/>
    <col min="14692" max="14692" width="16.85546875" style="1" bestFit="1" customWidth="1"/>
    <col min="14693" max="14693" width="11.42578125" style="1"/>
    <col min="14694" max="14694" width="16.28515625" style="1" bestFit="1" customWidth="1"/>
    <col min="14695" max="14936" width="11.42578125" style="1"/>
    <col min="14937" max="14937" width="0.140625" style="1" customWidth="1"/>
    <col min="14938" max="14938" width="4.140625" style="1" customWidth="1"/>
    <col min="14939" max="14939" width="11.42578125" style="1"/>
    <col min="14940" max="14940" width="26.28515625" style="1" customWidth="1"/>
    <col min="14941" max="14941" width="15.5703125" style="1" customWidth="1"/>
    <col min="14942" max="14942" width="15.7109375" style="1" customWidth="1"/>
    <col min="14943" max="14943" width="15.42578125" style="1" customWidth="1"/>
    <col min="14944" max="14944" width="15.28515625" style="1" customWidth="1"/>
    <col min="14945" max="14945" width="15.7109375" style="1" customWidth="1"/>
    <col min="14946" max="14946" width="15.5703125" style="1" customWidth="1"/>
    <col min="14947" max="14947" width="11.42578125" style="1"/>
    <col min="14948" max="14948" width="16.85546875" style="1" bestFit="1" customWidth="1"/>
    <col min="14949" max="14949" width="11.42578125" style="1"/>
    <col min="14950" max="14950" width="16.28515625" style="1" bestFit="1" customWidth="1"/>
    <col min="14951" max="15192" width="11.42578125" style="1"/>
    <col min="15193" max="15193" width="0.140625" style="1" customWidth="1"/>
    <col min="15194" max="15194" width="4.140625" style="1" customWidth="1"/>
    <col min="15195" max="15195" width="11.42578125" style="1"/>
    <col min="15196" max="15196" width="26.28515625" style="1" customWidth="1"/>
    <col min="15197" max="15197" width="15.5703125" style="1" customWidth="1"/>
    <col min="15198" max="15198" width="15.7109375" style="1" customWidth="1"/>
    <col min="15199" max="15199" width="15.42578125" style="1" customWidth="1"/>
    <col min="15200" max="15200" width="15.28515625" style="1" customWidth="1"/>
    <col min="15201" max="15201" width="15.7109375" style="1" customWidth="1"/>
    <col min="15202" max="15202" width="15.5703125" style="1" customWidth="1"/>
    <col min="15203" max="15203" width="11.42578125" style="1"/>
    <col min="15204" max="15204" width="16.85546875" style="1" bestFit="1" customWidth="1"/>
    <col min="15205" max="15205" width="11.42578125" style="1"/>
    <col min="15206" max="15206" width="16.28515625" style="1" bestFit="1" customWidth="1"/>
    <col min="15207" max="15448" width="11.42578125" style="1"/>
    <col min="15449" max="15449" width="0.140625" style="1" customWidth="1"/>
    <col min="15450" max="15450" width="4.140625" style="1" customWidth="1"/>
    <col min="15451" max="15451" width="11.42578125" style="1"/>
    <col min="15452" max="15452" width="26.28515625" style="1" customWidth="1"/>
    <col min="15453" max="15453" width="15.5703125" style="1" customWidth="1"/>
    <col min="15454" max="15454" width="15.7109375" style="1" customWidth="1"/>
    <col min="15455" max="15455" width="15.42578125" style="1" customWidth="1"/>
    <col min="15456" max="15456" width="15.28515625" style="1" customWidth="1"/>
    <col min="15457" max="15457" width="15.7109375" style="1" customWidth="1"/>
    <col min="15458" max="15458" width="15.5703125" style="1" customWidth="1"/>
    <col min="15459" max="15459" width="11.42578125" style="1"/>
    <col min="15460" max="15460" width="16.85546875" style="1" bestFit="1" customWidth="1"/>
    <col min="15461" max="15461" width="11.42578125" style="1"/>
    <col min="15462" max="15462" width="16.28515625" style="1" bestFit="1" customWidth="1"/>
    <col min="15463" max="15704" width="11.42578125" style="1"/>
    <col min="15705" max="15705" width="0.140625" style="1" customWidth="1"/>
    <col min="15706" max="15706" width="4.140625" style="1" customWidth="1"/>
    <col min="15707" max="15707" width="11.42578125" style="1"/>
    <col min="15708" max="15708" width="26.28515625" style="1" customWidth="1"/>
    <col min="15709" max="15709" width="15.5703125" style="1" customWidth="1"/>
    <col min="15710" max="15710" width="15.7109375" style="1" customWidth="1"/>
    <col min="15711" max="15711" width="15.42578125" style="1" customWidth="1"/>
    <col min="15712" max="15712" width="15.28515625" style="1" customWidth="1"/>
    <col min="15713" max="15713" width="15.7109375" style="1" customWidth="1"/>
    <col min="15714" max="15714" width="15.5703125" style="1" customWidth="1"/>
    <col min="15715" max="15715" width="11.42578125" style="1"/>
    <col min="15716" max="15716" width="16.85546875" style="1" bestFit="1" customWidth="1"/>
    <col min="15717" max="15717" width="11.42578125" style="1"/>
    <col min="15718" max="15718" width="16.28515625" style="1" bestFit="1" customWidth="1"/>
    <col min="15719" max="15960" width="11.42578125" style="1"/>
    <col min="15961" max="15961" width="0.140625" style="1" customWidth="1"/>
    <col min="15962" max="15962" width="4.140625" style="1" customWidth="1"/>
    <col min="15963" max="15963" width="11.42578125" style="1"/>
    <col min="15964" max="15964" width="26.28515625" style="1" customWidth="1"/>
    <col min="15965" max="15965" width="15.5703125" style="1" customWidth="1"/>
    <col min="15966" max="15966" width="15.7109375" style="1" customWidth="1"/>
    <col min="15967" max="15967" width="15.42578125" style="1" customWidth="1"/>
    <col min="15968" max="15968" width="15.28515625" style="1" customWidth="1"/>
    <col min="15969" max="15969" width="15.7109375" style="1" customWidth="1"/>
    <col min="15970" max="15970" width="15.5703125" style="1" customWidth="1"/>
    <col min="15971" max="15971" width="11.42578125" style="1"/>
    <col min="15972" max="15972" width="16.85546875" style="1" bestFit="1" customWidth="1"/>
    <col min="15973" max="15973" width="11.42578125" style="1"/>
    <col min="15974" max="15974" width="16.28515625" style="1" bestFit="1" customWidth="1"/>
    <col min="15975" max="16384" width="11.42578125" style="1"/>
  </cols>
  <sheetData>
    <row r="1" spans="2:10" ht="23.25" customHeight="1" x14ac:dyDescent="0.25">
      <c r="B1" s="128" t="s">
        <v>0</v>
      </c>
      <c r="C1" s="129"/>
      <c r="D1" s="129"/>
      <c r="E1" s="129"/>
      <c r="F1" s="129"/>
      <c r="G1" s="129"/>
      <c r="H1" s="129"/>
      <c r="I1" s="129"/>
      <c r="J1" s="130"/>
    </row>
    <row r="2" spans="2:10" x14ac:dyDescent="0.25">
      <c r="B2" s="131" t="s">
        <v>1</v>
      </c>
      <c r="C2" s="132"/>
      <c r="D2" s="132"/>
      <c r="E2" s="132"/>
      <c r="F2" s="132"/>
      <c r="G2" s="132"/>
      <c r="H2" s="132"/>
      <c r="I2" s="132"/>
      <c r="J2" s="133"/>
    </row>
    <row r="3" spans="2:10" ht="15.75" thickBot="1" x14ac:dyDescent="0.3">
      <c r="B3" s="131" t="s">
        <v>2</v>
      </c>
      <c r="C3" s="132"/>
      <c r="D3" s="132"/>
      <c r="E3" s="132"/>
      <c r="F3" s="132"/>
      <c r="G3" s="132"/>
      <c r="H3" s="132"/>
      <c r="I3" s="132"/>
      <c r="J3" s="133"/>
    </row>
    <row r="4" spans="2:10" x14ac:dyDescent="0.25">
      <c r="B4" s="134" t="s">
        <v>3</v>
      </c>
      <c r="C4" s="135"/>
      <c r="D4" s="136"/>
      <c r="E4" s="143" t="s">
        <v>4</v>
      </c>
      <c r="F4" s="144"/>
      <c r="G4" s="144"/>
      <c r="H4" s="144"/>
      <c r="I4" s="145"/>
      <c r="J4" s="146" t="s">
        <v>5</v>
      </c>
    </row>
    <row r="5" spans="2:10" ht="29.25" customHeight="1" x14ac:dyDescent="0.25">
      <c r="B5" s="137"/>
      <c r="C5" s="138"/>
      <c r="D5" s="139"/>
      <c r="E5" s="2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147"/>
    </row>
    <row r="6" spans="2:10" ht="15.75" thickBot="1" x14ac:dyDescent="0.3">
      <c r="B6" s="140"/>
      <c r="C6" s="141"/>
      <c r="D6" s="142"/>
      <c r="E6" s="4" t="str">
        <f>E95</f>
        <v>(1)</v>
      </c>
      <c r="F6" s="4" t="s">
        <v>11</v>
      </c>
      <c r="G6" s="4" t="s">
        <v>12</v>
      </c>
      <c r="H6" s="4" t="s">
        <v>13</v>
      </c>
      <c r="I6" s="4" t="s">
        <v>14</v>
      </c>
      <c r="J6" s="5" t="s">
        <v>15</v>
      </c>
    </row>
    <row r="7" spans="2:10" ht="15" customHeight="1" x14ac:dyDescent="0.25">
      <c r="B7" s="122" t="s">
        <v>16</v>
      </c>
      <c r="C7" s="123"/>
      <c r="D7" s="124"/>
      <c r="E7" s="6">
        <v>0</v>
      </c>
      <c r="F7" s="6">
        <v>0</v>
      </c>
      <c r="G7" s="7">
        <f>E7+F7</f>
        <v>0</v>
      </c>
      <c r="H7" s="6">
        <v>0</v>
      </c>
      <c r="I7" s="6">
        <v>0</v>
      </c>
      <c r="J7" s="8">
        <f>I7-E7</f>
        <v>0</v>
      </c>
    </row>
    <row r="8" spans="2:10" ht="15" customHeight="1" x14ac:dyDescent="0.25">
      <c r="B8" s="125" t="s">
        <v>17</v>
      </c>
      <c r="C8" s="126"/>
      <c r="D8" s="127"/>
      <c r="E8" s="9">
        <v>0</v>
      </c>
      <c r="F8" s="9">
        <v>0</v>
      </c>
      <c r="G8" s="10">
        <f>E8+F8</f>
        <v>0</v>
      </c>
      <c r="H8" s="9">
        <v>0</v>
      </c>
      <c r="I8" s="9">
        <v>0</v>
      </c>
      <c r="J8" s="11">
        <f>I8-E8</f>
        <v>0</v>
      </c>
    </row>
    <row r="9" spans="2:10" ht="15" customHeight="1" x14ac:dyDescent="0.25">
      <c r="B9" s="125" t="s">
        <v>18</v>
      </c>
      <c r="C9" s="126"/>
      <c r="D9" s="127"/>
      <c r="E9" s="9">
        <v>0</v>
      </c>
      <c r="F9" s="9">
        <v>0</v>
      </c>
      <c r="G9" s="10">
        <f>E9+F9</f>
        <v>0</v>
      </c>
      <c r="H9" s="9">
        <v>0</v>
      </c>
      <c r="I9" s="9">
        <v>0</v>
      </c>
      <c r="J9" s="11">
        <f>I9-E9</f>
        <v>0</v>
      </c>
    </row>
    <row r="10" spans="2:10" s="16" customFormat="1" ht="15" customHeight="1" x14ac:dyDescent="0.25">
      <c r="B10" s="119" t="s">
        <v>19</v>
      </c>
      <c r="C10" s="80"/>
      <c r="D10" s="81"/>
      <c r="E10" s="12">
        <v>0</v>
      </c>
      <c r="F10" s="12">
        <v>0</v>
      </c>
      <c r="G10" s="13">
        <f>E10+F10</f>
        <v>0</v>
      </c>
      <c r="H10" s="12">
        <v>0</v>
      </c>
      <c r="I10" s="14">
        <v>0</v>
      </c>
      <c r="J10" s="15">
        <f>I10-E10</f>
        <v>0</v>
      </c>
    </row>
    <row r="11" spans="2:10" s="16" customFormat="1" ht="15" customHeight="1" x14ac:dyDescent="0.25">
      <c r="B11" s="119" t="s">
        <v>20</v>
      </c>
      <c r="C11" s="80"/>
      <c r="D11" s="81"/>
      <c r="E11" s="17">
        <f t="shared" ref="E11:J11" si="0">E12+E13+E14</f>
        <v>1425470.6</v>
      </c>
      <c r="F11" s="17">
        <f t="shared" si="0"/>
        <v>0</v>
      </c>
      <c r="G11" s="17">
        <f t="shared" si="0"/>
        <v>1425470.6</v>
      </c>
      <c r="H11" s="17">
        <f t="shared" si="0"/>
        <v>75112.58</v>
      </c>
      <c r="I11" s="18">
        <f t="shared" si="0"/>
        <v>75112.58</v>
      </c>
      <c r="J11" s="19">
        <f t="shared" si="0"/>
        <v>-1350358.02</v>
      </c>
    </row>
    <row r="12" spans="2:10" s="16" customFormat="1" ht="15" customHeight="1" x14ac:dyDescent="0.25">
      <c r="B12" s="20"/>
      <c r="C12" s="82" t="s">
        <v>21</v>
      </c>
      <c r="D12" s="83"/>
      <c r="E12" s="21">
        <v>180470.6</v>
      </c>
      <c r="F12" s="21">
        <v>0</v>
      </c>
      <c r="G12" s="21">
        <f>E12+F12</f>
        <v>180470.6</v>
      </c>
      <c r="H12" s="21">
        <v>3836.86</v>
      </c>
      <c r="I12" s="21">
        <v>3836.86</v>
      </c>
      <c r="J12" s="22">
        <f>I12-E12</f>
        <v>-176633.74000000002</v>
      </c>
    </row>
    <row r="13" spans="2:10" s="16" customFormat="1" ht="15" customHeight="1" x14ac:dyDescent="0.25">
      <c r="B13" s="20"/>
      <c r="C13" s="82" t="s">
        <v>22</v>
      </c>
      <c r="D13" s="83"/>
      <c r="E13" s="21">
        <v>150000</v>
      </c>
      <c r="F13" s="21">
        <v>0</v>
      </c>
      <c r="G13" s="21">
        <f>E13+F13</f>
        <v>150000</v>
      </c>
      <c r="H13" s="21">
        <v>12279.38</v>
      </c>
      <c r="I13" s="21">
        <v>12279.38</v>
      </c>
      <c r="J13" s="22">
        <f t="shared" ref="J13:J14" si="1">I13-E13</f>
        <v>-137720.62</v>
      </c>
    </row>
    <row r="14" spans="2:10" s="16" customFormat="1" ht="15" customHeight="1" x14ac:dyDescent="0.25">
      <c r="B14" s="20"/>
      <c r="C14" s="82" t="s">
        <v>23</v>
      </c>
      <c r="D14" s="83"/>
      <c r="E14" s="21">
        <v>1095000</v>
      </c>
      <c r="F14" s="21">
        <v>0</v>
      </c>
      <c r="G14" s="21">
        <f>E14+F14</f>
        <v>1095000</v>
      </c>
      <c r="H14" s="21">
        <v>58996.34</v>
      </c>
      <c r="I14" s="21">
        <v>58996.34</v>
      </c>
      <c r="J14" s="22">
        <f t="shared" si="1"/>
        <v>-1036003.66</v>
      </c>
    </row>
    <row r="15" spans="2:10" s="16" customFormat="1" ht="15" customHeight="1" x14ac:dyDescent="0.25">
      <c r="B15" s="119" t="s">
        <v>24</v>
      </c>
      <c r="C15" s="80"/>
      <c r="D15" s="81"/>
      <c r="E15" s="13">
        <v>0</v>
      </c>
      <c r="F15" s="13">
        <v>0</v>
      </c>
      <c r="G15" s="13">
        <f>E15+F15</f>
        <v>0</v>
      </c>
      <c r="H15" s="13">
        <v>0</v>
      </c>
      <c r="I15" s="23">
        <v>0</v>
      </c>
      <c r="J15" s="15">
        <f>I15-E15</f>
        <v>0</v>
      </c>
    </row>
    <row r="16" spans="2:10" s="16" customFormat="1" ht="25.5" customHeight="1" x14ac:dyDescent="0.25">
      <c r="B16" s="119" t="s">
        <v>25</v>
      </c>
      <c r="C16" s="80"/>
      <c r="D16" s="81"/>
      <c r="E16" s="24">
        <f t="shared" ref="E16:J16" si="2">SUM(E17:E85)</f>
        <v>935343840.0599997</v>
      </c>
      <c r="F16" s="24">
        <f t="shared" si="2"/>
        <v>57659961.849999994</v>
      </c>
      <c r="G16" s="24">
        <f t="shared" si="2"/>
        <v>993003801.90999961</v>
      </c>
      <c r="H16" s="24">
        <f>SUM(H17:H85)</f>
        <v>764977247.23000002</v>
      </c>
      <c r="I16" s="24">
        <f t="shared" si="2"/>
        <v>470768040.54999983</v>
      </c>
      <c r="J16" s="25">
        <f t="shared" si="2"/>
        <v>-464575799.51000005</v>
      </c>
    </row>
    <row r="17" spans="2:10" s="28" customFormat="1" ht="15" customHeight="1" x14ac:dyDescent="0.25">
      <c r="B17" s="20"/>
      <c r="C17" s="82" t="s">
        <v>26</v>
      </c>
      <c r="D17" s="83"/>
      <c r="E17" s="26">
        <v>467625535.99000001</v>
      </c>
      <c r="F17" s="26">
        <v>0</v>
      </c>
      <c r="G17" s="21">
        <f t="shared" ref="G17:G81" si="3">E17+F17</f>
        <v>467625535.99000001</v>
      </c>
      <c r="H17" s="26">
        <v>336868414.32999998</v>
      </c>
      <c r="I17" s="27">
        <v>180137236.38999999</v>
      </c>
      <c r="J17" s="22">
        <f t="shared" ref="J17:J81" si="4">I17-E17</f>
        <v>-287488299.60000002</v>
      </c>
    </row>
    <row r="18" spans="2:10" s="28" customFormat="1" ht="15" customHeight="1" x14ac:dyDescent="0.25">
      <c r="B18" s="20"/>
      <c r="C18" s="82" t="s">
        <v>27</v>
      </c>
      <c r="D18" s="83"/>
      <c r="E18" s="26">
        <v>253916949.50999999</v>
      </c>
      <c r="F18" s="26">
        <v>0</v>
      </c>
      <c r="G18" s="21">
        <f t="shared" si="3"/>
        <v>253916949.50999999</v>
      </c>
      <c r="H18" s="26">
        <v>209509152.56</v>
      </c>
      <c r="I18" s="27">
        <v>128787662.09</v>
      </c>
      <c r="J18" s="22">
        <f t="shared" si="4"/>
        <v>-125129287.41999999</v>
      </c>
    </row>
    <row r="19" spans="2:10" s="28" customFormat="1" ht="15" customHeight="1" x14ac:dyDescent="0.25">
      <c r="B19" s="20"/>
      <c r="C19" s="82" t="s">
        <v>28</v>
      </c>
      <c r="D19" s="83"/>
      <c r="E19" s="26">
        <v>58234139.009999998</v>
      </c>
      <c r="F19" s="26">
        <v>0</v>
      </c>
      <c r="G19" s="21">
        <f t="shared" si="3"/>
        <v>58234139.009999998</v>
      </c>
      <c r="H19" s="26">
        <v>42241597.289999999</v>
      </c>
      <c r="I19" s="27">
        <v>21123060.129999999</v>
      </c>
      <c r="J19" s="22">
        <f t="shared" si="4"/>
        <v>-37111078.879999995</v>
      </c>
    </row>
    <row r="20" spans="2:10" s="28" customFormat="1" ht="15" customHeight="1" x14ac:dyDescent="0.25">
      <c r="B20" s="20"/>
      <c r="C20" s="82" t="s">
        <v>29</v>
      </c>
      <c r="D20" s="83"/>
      <c r="E20" s="26">
        <v>45518968.609999999</v>
      </c>
      <c r="F20" s="26">
        <v>0</v>
      </c>
      <c r="G20" s="21">
        <f t="shared" si="3"/>
        <v>45518968.609999999</v>
      </c>
      <c r="H20" s="26">
        <v>35075471.020000003</v>
      </c>
      <c r="I20" s="27">
        <v>21468412.579999998</v>
      </c>
      <c r="J20" s="22">
        <f t="shared" si="4"/>
        <v>-24050556.030000001</v>
      </c>
    </row>
    <row r="21" spans="2:10" s="28" customFormat="1" ht="15" customHeight="1" x14ac:dyDescent="0.25">
      <c r="B21" s="20"/>
      <c r="C21" s="82" t="s">
        <v>30</v>
      </c>
      <c r="D21" s="83"/>
      <c r="E21" s="26">
        <v>20823180.809999999</v>
      </c>
      <c r="F21" s="26">
        <v>0</v>
      </c>
      <c r="G21" s="21">
        <f t="shared" si="3"/>
        <v>20823180.809999999</v>
      </c>
      <c r="H21" s="26">
        <v>15464289.310000001</v>
      </c>
      <c r="I21" s="27">
        <v>8519826.6799999997</v>
      </c>
      <c r="J21" s="22">
        <f t="shared" si="4"/>
        <v>-12303354.129999999</v>
      </c>
    </row>
    <row r="22" spans="2:10" s="28" customFormat="1" ht="15" customHeight="1" x14ac:dyDescent="0.25">
      <c r="B22" s="20"/>
      <c r="C22" s="82" t="s">
        <v>31</v>
      </c>
      <c r="D22" s="83"/>
      <c r="E22" s="26">
        <v>9781181.5099999998</v>
      </c>
      <c r="F22" s="26">
        <v>0</v>
      </c>
      <c r="G22" s="21">
        <f t="shared" si="3"/>
        <v>9781181.5099999998</v>
      </c>
      <c r="H22" s="26">
        <v>1990270.64</v>
      </c>
      <c r="I22" s="27">
        <v>1990270.64</v>
      </c>
      <c r="J22" s="22">
        <f t="shared" si="4"/>
        <v>-7790910.8700000001</v>
      </c>
    </row>
    <row r="23" spans="2:10" s="28" customFormat="1" ht="15" customHeight="1" x14ac:dyDescent="0.25">
      <c r="B23" s="20"/>
      <c r="C23" s="82" t="s">
        <v>32</v>
      </c>
      <c r="D23" s="83"/>
      <c r="E23" s="26">
        <v>8086289.2599999998</v>
      </c>
      <c r="F23" s="26">
        <v>0</v>
      </c>
      <c r="G23" s="21">
        <f t="shared" si="3"/>
        <v>8086289.2599999998</v>
      </c>
      <c r="H23" s="26">
        <v>4381937.0999999996</v>
      </c>
      <c r="I23" s="27">
        <v>6355.44</v>
      </c>
      <c r="J23" s="22">
        <f t="shared" si="4"/>
        <v>-8079933.8199999994</v>
      </c>
    </row>
    <row r="24" spans="2:10" s="28" customFormat="1" ht="15" customHeight="1" x14ac:dyDescent="0.25">
      <c r="B24" s="20"/>
      <c r="C24" s="82" t="s">
        <v>33</v>
      </c>
      <c r="D24" s="83"/>
      <c r="E24" s="26">
        <v>399900.74</v>
      </c>
      <c r="F24" s="26">
        <v>0</v>
      </c>
      <c r="G24" s="21">
        <f t="shared" si="3"/>
        <v>399900.74</v>
      </c>
      <c r="H24" s="26">
        <v>234200.52</v>
      </c>
      <c r="I24" s="26">
        <v>234200.52</v>
      </c>
      <c r="J24" s="22">
        <f t="shared" si="4"/>
        <v>-165700.22</v>
      </c>
    </row>
    <row r="25" spans="2:10" s="28" customFormat="1" ht="15" customHeight="1" x14ac:dyDescent="0.25">
      <c r="B25" s="20"/>
      <c r="C25" s="82" t="s">
        <v>34</v>
      </c>
      <c r="D25" s="83"/>
      <c r="E25" s="26">
        <v>52043.81</v>
      </c>
      <c r="F25" s="26">
        <v>0</v>
      </c>
      <c r="G25" s="21">
        <f t="shared" si="3"/>
        <v>52043.81</v>
      </c>
      <c r="H25" s="26">
        <v>512392.28</v>
      </c>
      <c r="I25" s="26">
        <v>512392.28</v>
      </c>
      <c r="J25" s="22">
        <f t="shared" si="4"/>
        <v>460348.47000000003</v>
      </c>
    </row>
    <row r="26" spans="2:10" s="28" customFormat="1" ht="15" customHeight="1" x14ac:dyDescent="0.25">
      <c r="B26" s="20"/>
      <c r="C26" s="82" t="s">
        <v>35</v>
      </c>
      <c r="D26" s="83"/>
      <c r="E26" s="26">
        <v>1660109.23</v>
      </c>
      <c r="F26" s="26">
        <v>0</v>
      </c>
      <c r="G26" s="21">
        <f t="shared" si="3"/>
        <v>1660109.23</v>
      </c>
      <c r="H26" s="26">
        <v>1793068.06</v>
      </c>
      <c r="I26" s="26">
        <v>1793068.06</v>
      </c>
      <c r="J26" s="22">
        <f t="shared" si="4"/>
        <v>132958.83000000007</v>
      </c>
    </row>
    <row r="27" spans="2:10" s="28" customFormat="1" ht="15" customHeight="1" x14ac:dyDescent="0.25">
      <c r="B27" s="20"/>
      <c r="C27" s="82" t="s">
        <v>36</v>
      </c>
      <c r="D27" s="83"/>
      <c r="E27" s="26">
        <v>16860000</v>
      </c>
      <c r="F27" s="26">
        <v>0</v>
      </c>
      <c r="G27" s="21">
        <f t="shared" si="3"/>
        <v>16860000</v>
      </c>
      <c r="H27" s="26">
        <v>10710898.380000001</v>
      </c>
      <c r="I27" s="27">
        <v>0</v>
      </c>
      <c r="J27" s="22">
        <f t="shared" si="4"/>
        <v>-16860000</v>
      </c>
    </row>
    <row r="28" spans="2:10" s="28" customFormat="1" ht="15" customHeight="1" x14ac:dyDescent="0.25">
      <c r="B28" s="20"/>
      <c r="C28" s="82" t="s">
        <v>37</v>
      </c>
      <c r="D28" s="83"/>
      <c r="E28" s="26">
        <v>11259.64</v>
      </c>
      <c r="F28" s="26">
        <v>0</v>
      </c>
      <c r="G28" s="21">
        <f t="shared" si="3"/>
        <v>11259.64</v>
      </c>
      <c r="H28" s="26">
        <v>0</v>
      </c>
      <c r="I28" s="27">
        <v>0</v>
      </c>
      <c r="J28" s="22">
        <f t="shared" si="4"/>
        <v>-11259.64</v>
      </c>
    </row>
    <row r="29" spans="2:10" s="28" customFormat="1" ht="15" customHeight="1" x14ac:dyDescent="0.25">
      <c r="B29" s="20"/>
      <c r="C29" s="82" t="s">
        <v>38</v>
      </c>
      <c r="D29" s="83"/>
      <c r="E29" s="26">
        <v>3000000</v>
      </c>
      <c r="F29" s="26">
        <v>0</v>
      </c>
      <c r="G29" s="21">
        <f t="shared" si="3"/>
        <v>3000000</v>
      </c>
      <c r="H29" s="26">
        <v>2376683.98</v>
      </c>
      <c r="I29" s="26">
        <v>2376683.98</v>
      </c>
      <c r="J29" s="22">
        <f t="shared" si="4"/>
        <v>-623316.02</v>
      </c>
    </row>
    <row r="30" spans="2:10" s="28" customFormat="1" ht="15" customHeight="1" x14ac:dyDescent="0.25">
      <c r="B30" s="20"/>
      <c r="C30" s="82" t="s">
        <v>39</v>
      </c>
      <c r="D30" s="83"/>
      <c r="E30" s="26">
        <v>600000</v>
      </c>
      <c r="F30" s="26">
        <v>0</v>
      </c>
      <c r="G30" s="21">
        <f t="shared" si="3"/>
        <v>600000</v>
      </c>
      <c r="H30" s="26">
        <v>296646.94</v>
      </c>
      <c r="I30" s="26">
        <v>296646.94</v>
      </c>
      <c r="J30" s="22">
        <f t="shared" si="4"/>
        <v>-303353.06</v>
      </c>
    </row>
    <row r="31" spans="2:10" s="28" customFormat="1" ht="15" customHeight="1" x14ac:dyDescent="0.25">
      <c r="B31" s="20"/>
      <c r="C31" s="82" t="s">
        <v>40</v>
      </c>
      <c r="D31" s="83"/>
      <c r="E31" s="26">
        <v>3000000</v>
      </c>
      <c r="F31" s="26">
        <v>0</v>
      </c>
      <c r="G31" s="21">
        <f t="shared" si="3"/>
        <v>3000000</v>
      </c>
      <c r="H31" s="26">
        <v>1619179.96</v>
      </c>
      <c r="I31" s="26">
        <v>1619179.96</v>
      </c>
      <c r="J31" s="22">
        <f t="shared" si="4"/>
        <v>-1380820.04</v>
      </c>
    </row>
    <row r="32" spans="2:10" s="28" customFormat="1" ht="15" customHeight="1" x14ac:dyDescent="0.25">
      <c r="B32" s="20"/>
      <c r="C32" s="82" t="s">
        <v>41</v>
      </c>
      <c r="D32" s="83"/>
      <c r="E32" s="26">
        <v>600000</v>
      </c>
      <c r="F32" s="26">
        <v>0</v>
      </c>
      <c r="G32" s="21">
        <f t="shared" si="3"/>
        <v>600000</v>
      </c>
      <c r="H32" s="26">
        <v>232239.75</v>
      </c>
      <c r="I32" s="26">
        <v>232239.75</v>
      </c>
      <c r="J32" s="22">
        <f t="shared" si="4"/>
        <v>-367760.25</v>
      </c>
    </row>
    <row r="33" spans="2:10" s="28" customFormat="1" ht="15" customHeight="1" x14ac:dyDescent="0.25">
      <c r="B33" s="20"/>
      <c r="C33" s="82" t="s">
        <v>42</v>
      </c>
      <c r="D33" s="83"/>
      <c r="E33" s="26">
        <v>419980.22</v>
      </c>
      <c r="F33" s="26">
        <v>0</v>
      </c>
      <c r="G33" s="21">
        <f t="shared" si="3"/>
        <v>419980.22</v>
      </c>
      <c r="H33" s="26">
        <v>297503.88</v>
      </c>
      <c r="I33" s="26">
        <v>297503.88</v>
      </c>
      <c r="J33" s="22">
        <f t="shared" si="4"/>
        <v>-122476.33999999997</v>
      </c>
    </row>
    <row r="34" spans="2:10" s="28" customFormat="1" ht="15" customHeight="1" x14ac:dyDescent="0.25">
      <c r="B34" s="20"/>
      <c r="C34" s="82" t="s">
        <v>43</v>
      </c>
      <c r="D34" s="83"/>
      <c r="E34" s="26">
        <v>107103.23</v>
      </c>
      <c r="F34" s="26">
        <v>0</v>
      </c>
      <c r="G34" s="21">
        <f t="shared" si="3"/>
        <v>107103.23</v>
      </c>
      <c r="H34" s="26">
        <v>178097.12</v>
      </c>
      <c r="I34" s="26">
        <v>178097.12</v>
      </c>
      <c r="J34" s="22">
        <f t="shared" si="4"/>
        <v>70993.89</v>
      </c>
    </row>
    <row r="35" spans="2:10" s="28" customFormat="1" ht="15" customHeight="1" x14ac:dyDescent="0.25">
      <c r="B35" s="20"/>
      <c r="C35" s="82" t="s">
        <v>44</v>
      </c>
      <c r="D35" s="83"/>
      <c r="E35" s="26">
        <v>8400000</v>
      </c>
      <c r="F35" s="26">
        <v>0</v>
      </c>
      <c r="G35" s="21">
        <f t="shared" si="3"/>
        <v>8400000</v>
      </c>
      <c r="H35" s="26">
        <v>7916778.1900000004</v>
      </c>
      <c r="I35" s="26">
        <v>7916778.1900000004</v>
      </c>
      <c r="J35" s="22">
        <f t="shared" si="4"/>
        <v>-483221.80999999959</v>
      </c>
    </row>
    <row r="36" spans="2:10" s="28" customFormat="1" ht="15" customHeight="1" x14ac:dyDescent="0.25">
      <c r="B36" s="20"/>
      <c r="C36" s="82" t="s">
        <v>45</v>
      </c>
      <c r="D36" s="83"/>
      <c r="E36" s="26">
        <v>724845.36</v>
      </c>
      <c r="F36" s="26">
        <v>0</v>
      </c>
      <c r="G36" s="21">
        <f t="shared" si="3"/>
        <v>724845.36</v>
      </c>
      <c r="H36" s="26">
        <v>1281860.26</v>
      </c>
      <c r="I36" s="26">
        <v>1281860.26</v>
      </c>
      <c r="J36" s="22">
        <f t="shared" si="4"/>
        <v>557014.9</v>
      </c>
    </row>
    <row r="37" spans="2:10" s="28" customFormat="1" ht="15" customHeight="1" x14ac:dyDescent="0.25">
      <c r="B37" s="20"/>
      <c r="C37" s="82" t="s">
        <v>46</v>
      </c>
      <c r="D37" s="83"/>
      <c r="E37" s="26">
        <v>85813.28</v>
      </c>
      <c r="F37" s="26">
        <v>0</v>
      </c>
      <c r="G37" s="21">
        <f t="shared" si="3"/>
        <v>85813.28</v>
      </c>
      <c r="H37" s="26">
        <v>145098.78</v>
      </c>
      <c r="I37" s="26">
        <v>145098.78</v>
      </c>
      <c r="J37" s="22">
        <f t="shared" si="4"/>
        <v>59285.5</v>
      </c>
    </row>
    <row r="38" spans="2:10" s="28" customFormat="1" ht="15" customHeight="1" x14ac:dyDescent="0.25">
      <c r="B38" s="20"/>
      <c r="C38" s="82" t="s">
        <v>47</v>
      </c>
      <c r="D38" s="83"/>
      <c r="E38" s="26">
        <v>0</v>
      </c>
      <c r="F38" s="26">
        <v>0</v>
      </c>
      <c r="G38" s="21">
        <f t="shared" si="3"/>
        <v>0</v>
      </c>
      <c r="H38" s="26">
        <v>800</v>
      </c>
      <c r="I38" s="26">
        <v>800</v>
      </c>
      <c r="J38" s="22">
        <f t="shared" si="4"/>
        <v>800</v>
      </c>
    </row>
    <row r="39" spans="2:10" s="28" customFormat="1" ht="15" customHeight="1" x14ac:dyDescent="0.25">
      <c r="B39" s="20"/>
      <c r="C39" s="82" t="s">
        <v>48</v>
      </c>
      <c r="D39" s="83"/>
      <c r="E39" s="26">
        <v>92042.92</v>
      </c>
      <c r="F39" s="26">
        <v>0</v>
      </c>
      <c r="G39" s="21">
        <f t="shared" si="3"/>
        <v>92042.92</v>
      </c>
      <c r="H39" s="26">
        <v>29340.15</v>
      </c>
      <c r="I39" s="26">
        <v>29340.15</v>
      </c>
      <c r="J39" s="22">
        <f t="shared" si="4"/>
        <v>-62702.77</v>
      </c>
    </row>
    <row r="40" spans="2:10" s="28" customFormat="1" ht="15" customHeight="1" x14ac:dyDescent="0.25">
      <c r="B40" s="20"/>
      <c r="C40" s="82" t="s">
        <v>49</v>
      </c>
      <c r="D40" s="83"/>
      <c r="E40" s="26">
        <v>30010.39</v>
      </c>
      <c r="F40" s="26">
        <v>0</v>
      </c>
      <c r="G40" s="21">
        <f t="shared" si="3"/>
        <v>30010.39</v>
      </c>
      <c r="H40" s="26">
        <v>10584.2</v>
      </c>
      <c r="I40" s="26">
        <v>10584.2</v>
      </c>
      <c r="J40" s="22">
        <f t="shared" si="4"/>
        <v>-19426.189999999999</v>
      </c>
    </row>
    <row r="41" spans="2:10" s="28" customFormat="1" ht="15" customHeight="1" x14ac:dyDescent="0.25">
      <c r="B41" s="20"/>
      <c r="C41" s="82" t="s">
        <v>50</v>
      </c>
      <c r="D41" s="83"/>
      <c r="E41" s="26">
        <v>1200000</v>
      </c>
      <c r="F41" s="26">
        <v>0</v>
      </c>
      <c r="G41" s="21">
        <f t="shared" si="3"/>
        <v>1200000</v>
      </c>
      <c r="H41" s="26">
        <v>108724.81</v>
      </c>
      <c r="I41" s="26">
        <v>108724.81</v>
      </c>
      <c r="J41" s="22">
        <f t="shared" si="4"/>
        <v>-1091275.19</v>
      </c>
    </row>
    <row r="42" spans="2:10" s="28" customFormat="1" ht="15" customHeight="1" x14ac:dyDescent="0.25">
      <c r="B42" s="20"/>
      <c r="C42" s="82" t="s">
        <v>51</v>
      </c>
      <c r="D42" s="83"/>
      <c r="E42" s="26">
        <v>1200000</v>
      </c>
      <c r="F42" s="26">
        <v>0</v>
      </c>
      <c r="G42" s="21">
        <f t="shared" si="3"/>
        <v>1200000</v>
      </c>
      <c r="H42" s="26">
        <v>114283.95</v>
      </c>
      <c r="I42" s="26">
        <v>114283.95</v>
      </c>
      <c r="J42" s="22">
        <f t="shared" si="4"/>
        <v>-1085716.05</v>
      </c>
    </row>
    <row r="43" spans="2:10" s="28" customFormat="1" ht="15" customHeight="1" x14ac:dyDescent="0.25">
      <c r="B43" s="20"/>
      <c r="C43" s="82" t="s">
        <v>52</v>
      </c>
      <c r="D43" s="83"/>
      <c r="E43" s="26">
        <v>64963.21</v>
      </c>
      <c r="F43" s="26">
        <v>0</v>
      </c>
      <c r="G43" s="21">
        <f t="shared" si="3"/>
        <v>64963.21</v>
      </c>
      <c r="H43" s="29">
        <v>30674.92</v>
      </c>
      <c r="I43" s="29">
        <v>30674.92</v>
      </c>
      <c r="J43" s="22">
        <f t="shared" si="4"/>
        <v>-34288.29</v>
      </c>
    </row>
    <row r="44" spans="2:10" s="28" customFormat="1" ht="15" customHeight="1" x14ac:dyDescent="0.25">
      <c r="B44" s="20"/>
      <c r="C44" s="82" t="s">
        <v>53</v>
      </c>
      <c r="D44" s="83"/>
      <c r="E44" s="26">
        <v>21983.919999999998</v>
      </c>
      <c r="F44" s="26">
        <v>0</v>
      </c>
      <c r="G44" s="21">
        <f t="shared" si="3"/>
        <v>21983.919999999998</v>
      </c>
      <c r="H44" s="26">
        <v>7482.95</v>
      </c>
      <c r="I44" s="26">
        <v>7482.95</v>
      </c>
      <c r="J44" s="22">
        <f t="shared" si="4"/>
        <v>-14500.969999999998</v>
      </c>
    </row>
    <row r="45" spans="2:10" s="28" customFormat="1" ht="15" customHeight="1" x14ac:dyDescent="0.25">
      <c r="B45" s="20"/>
      <c r="C45" s="82" t="s">
        <v>54</v>
      </c>
      <c r="D45" s="83"/>
      <c r="E45" s="26">
        <v>278955.18</v>
      </c>
      <c r="F45" s="26">
        <v>0</v>
      </c>
      <c r="G45" s="21">
        <f t="shared" si="3"/>
        <v>278955.18</v>
      </c>
      <c r="H45" s="26">
        <v>125993.23</v>
      </c>
      <c r="I45" s="26">
        <v>125993.23</v>
      </c>
      <c r="J45" s="22">
        <f t="shared" si="4"/>
        <v>-152961.95000000001</v>
      </c>
    </row>
    <row r="46" spans="2:10" s="28" customFormat="1" ht="15" customHeight="1" x14ac:dyDescent="0.25">
      <c r="B46" s="20"/>
      <c r="C46" s="82" t="s">
        <v>55</v>
      </c>
      <c r="D46" s="83"/>
      <c r="E46" s="26">
        <v>204947.28</v>
      </c>
      <c r="F46" s="26">
        <v>0</v>
      </c>
      <c r="G46" s="21">
        <f t="shared" si="3"/>
        <v>204947.28</v>
      </c>
      <c r="H46" s="26">
        <v>64526.55</v>
      </c>
      <c r="I46" s="26">
        <v>64526.55</v>
      </c>
      <c r="J46" s="22">
        <f t="shared" si="4"/>
        <v>-140420.72999999998</v>
      </c>
    </row>
    <row r="47" spans="2:10" s="28" customFormat="1" ht="15" customHeight="1" x14ac:dyDescent="0.25">
      <c r="B47" s="20"/>
      <c r="C47" s="82" t="s">
        <v>56</v>
      </c>
      <c r="D47" s="83"/>
      <c r="E47" s="26">
        <v>741226.02</v>
      </c>
      <c r="F47" s="26">
        <v>0</v>
      </c>
      <c r="G47" s="21">
        <f t="shared" si="3"/>
        <v>741226.02</v>
      </c>
      <c r="H47" s="26">
        <v>429792.4</v>
      </c>
      <c r="I47" s="26">
        <v>429792.4</v>
      </c>
      <c r="J47" s="22">
        <f t="shared" si="4"/>
        <v>-311433.62</v>
      </c>
    </row>
    <row r="48" spans="2:10" s="28" customFormat="1" ht="15" customHeight="1" x14ac:dyDescent="0.25">
      <c r="B48" s="20"/>
      <c r="C48" s="82" t="s">
        <v>57</v>
      </c>
      <c r="D48" s="83"/>
      <c r="E48" s="26">
        <v>37677.47</v>
      </c>
      <c r="F48" s="26">
        <v>0</v>
      </c>
      <c r="G48" s="21">
        <f t="shared" si="3"/>
        <v>37677.47</v>
      </c>
      <c r="H48" s="26">
        <v>22272.15</v>
      </c>
      <c r="I48" s="26">
        <v>22272.15</v>
      </c>
      <c r="J48" s="22">
        <f t="shared" si="4"/>
        <v>-15405.32</v>
      </c>
    </row>
    <row r="49" spans="2:10" s="28" customFormat="1" ht="15" customHeight="1" x14ac:dyDescent="0.25">
      <c r="B49" s="20"/>
      <c r="C49" s="82" t="s">
        <v>58</v>
      </c>
      <c r="D49" s="83"/>
      <c r="E49" s="26">
        <v>201406.31</v>
      </c>
      <c r="F49" s="26">
        <v>0</v>
      </c>
      <c r="G49" s="21">
        <f t="shared" si="3"/>
        <v>201406.31</v>
      </c>
      <c r="H49" s="26">
        <v>517253.78</v>
      </c>
      <c r="I49" s="26">
        <v>517253.78</v>
      </c>
      <c r="J49" s="22">
        <f t="shared" si="4"/>
        <v>315847.47000000003</v>
      </c>
    </row>
    <row r="50" spans="2:10" s="28" customFormat="1" ht="15" customHeight="1" x14ac:dyDescent="0.25">
      <c r="B50" s="20"/>
      <c r="C50" s="82" t="s">
        <v>59</v>
      </c>
      <c r="D50" s="83"/>
      <c r="E50" s="26">
        <v>30931.040000000001</v>
      </c>
      <c r="F50" s="26">
        <v>0</v>
      </c>
      <c r="G50" s="21">
        <f t="shared" si="3"/>
        <v>30931.040000000001</v>
      </c>
      <c r="H50" s="26">
        <v>15696.42</v>
      </c>
      <c r="I50" s="26">
        <v>15696.42</v>
      </c>
      <c r="J50" s="22">
        <f t="shared" si="4"/>
        <v>-15234.62</v>
      </c>
    </row>
    <row r="51" spans="2:10" s="28" customFormat="1" ht="15" customHeight="1" x14ac:dyDescent="0.25">
      <c r="B51" s="20"/>
      <c r="C51" s="82" t="s">
        <v>60</v>
      </c>
      <c r="D51" s="83"/>
      <c r="E51" s="26">
        <v>451512.18</v>
      </c>
      <c r="F51" s="26">
        <v>0</v>
      </c>
      <c r="G51" s="21">
        <f t="shared" si="3"/>
        <v>451512.18</v>
      </c>
      <c r="H51" s="26">
        <v>271417.63</v>
      </c>
      <c r="I51" s="26">
        <v>271417.63</v>
      </c>
      <c r="J51" s="22">
        <f t="shared" si="4"/>
        <v>-180094.55</v>
      </c>
    </row>
    <row r="52" spans="2:10" s="28" customFormat="1" ht="15" customHeight="1" x14ac:dyDescent="0.25">
      <c r="B52" s="20"/>
      <c r="C52" s="82" t="s">
        <v>61</v>
      </c>
      <c r="D52" s="83"/>
      <c r="E52" s="26">
        <v>79031.8</v>
      </c>
      <c r="F52" s="26">
        <v>0</v>
      </c>
      <c r="G52" s="21">
        <f t="shared" si="3"/>
        <v>79031.8</v>
      </c>
      <c r="H52" s="26">
        <v>42190.55</v>
      </c>
      <c r="I52" s="26">
        <v>42190.55</v>
      </c>
      <c r="J52" s="22">
        <f t="shared" si="4"/>
        <v>-36841.25</v>
      </c>
    </row>
    <row r="53" spans="2:10" s="28" customFormat="1" ht="15" customHeight="1" x14ac:dyDescent="0.25">
      <c r="B53" s="20"/>
      <c r="C53" s="82" t="s">
        <v>62</v>
      </c>
      <c r="D53" s="83"/>
      <c r="E53" s="26">
        <v>55172.93</v>
      </c>
      <c r="F53" s="26">
        <v>0</v>
      </c>
      <c r="G53" s="21">
        <f t="shared" si="3"/>
        <v>55172.93</v>
      </c>
      <c r="H53" s="26">
        <v>29708.240000000002</v>
      </c>
      <c r="I53" s="26">
        <v>29708.240000000002</v>
      </c>
      <c r="J53" s="22">
        <f t="shared" si="4"/>
        <v>-25464.69</v>
      </c>
    </row>
    <row r="54" spans="2:10" s="28" customFormat="1" ht="15" customHeight="1" x14ac:dyDescent="0.25">
      <c r="B54" s="20"/>
      <c r="C54" s="82" t="s">
        <v>63</v>
      </c>
      <c r="D54" s="83"/>
      <c r="E54" s="26">
        <v>17343.900000000001</v>
      </c>
      <c r="F54" s="26">
        <v>0</v>
      </c>
      <c r="G54" s="21">
        <f t="shared" si="3"/>
        <v>17343.900000000001</v>
      </c>
      <c r="H54" s="26">
        <v>5773.2</v>
      </c>
      <c r="I54" s="26">
        <v>5773.2</v>
      </c>
      <c r="J54" s="22">
        <f t="shared" si="4"/>
        <v>-11570.7</v>
      </c>
    </row>
    <row r="55" spans="2:10" s="28" customFormat="1" ht="15" customHeight="1" x14ac:dyDescent="0.25">
      <c r="B55" s="20"/>
      <c r="C55" s="82" t="s">
        <v>64</v>
      </c>
      <c r="D55" s="83"/>
      <c r="E55" s="26">
        <v>4641988.75</v>
      </c>
      <c r="F55" s="26">
        <v>0</v>
      </c>
      <c r="G55" s="21">
        <f t="shared" si="3"/>
        <v>4641988.75</v>
      </c>
      <c r="H55" s="26">
        <v>2487644.58</v>
      </c>
      <c r="I55" s="26">
        <v>2487644.58</v>
      </c>
      <c r="J55" s="22">
        <f t="shared" si="4"/>
        <v>-2154344.17</v>
      </c>
    </row>
    <row r="56" spans="2:10" s="28" customFormat="1" ht="15" customHeight="1" x14ac:dyDescent="0.25">
      <c r="B56" s="20"/>
      <c r="C56" s="82" t="s">
        <v>65</v>
      </c>
      <c r="D56" s="83"/>
      <c r="E56" s="26">
        <v>136324.64000000001</v>
      </c>
      <c r="F56" s="26">
        <v>0</v>
      </c>
      <c r="G56" s="21">
        <f t="shared" si="3"/>
        <v>136324.64000000001</v>
      </c>
      <c r="H56" s="26">
        <v>62986.53</v>
      </c>
      <c r="I56" s="26">
        <v>62986.53</v>
      </c>
      <c r="J56" s="22">
        <f t="shared" si="4"/>
        <v>-73338.110000000015</v>
      </c>
    </row>
    <row r="57" spans="2:10" s="28" customFormat="1" ht="15" customHeight="1" x14ac:dyDescent="0.25">
      <c r="B57" s="20"/>
      <c r="C57" s="82" t="s">
        <v>66</v>
      </c>
      <c r="D57" s="83"/>
      <c r="E57" s="26">
        <v>0</v>
      </c>
      <c r="F57" s="26">
        <v>1924.4</v>
      </c>
      <c r="G57" s="21">
        <f t="shared" si="3"/>
        <v>1924.4</v>
      </c>
      <c r="H57" s="26">
        <v>3367.7</v>
      </c>
      <c r="I57" s="26">
        <v>3367.7</v>
      </c>
      <c r="J57" s="22">
        <f t="shared" si="4"/>
        <v>3367.7</v>
      </c>
    </row>
    <row r="58" spans="2:10" s="28" customFormat="1" ht="15" customHeight="1" x14ac:dyDescent="0.25">
      <c r="B58" s="20"/>
      <c r="C58" s="82" t="s">
        <v>67</v>
      </c>
      <c r="D58" s="83"/>
      <c r="E58" s="26">
        <v>0</v>
      </c>
      <c r="F58" s="26">
        <v>481.1</v>
      </c>
      <c r="G58" s="21">
        <f t="shared" si="3"/>
        <v>481.1</v>
      </c>
      <c r="H58" s="26">
        <v>2886.6</v>
      </c>
      <c r="I58" s="26">
        <v>2886.6</v>
      </c>
      <c r="J58" s="22">
        <f t="shared" si="4"/>
        <v>2886.6</v>
      </c>
    </row>
    <row r="59" spans="2:10" s="28" customFormat="1" ht="15" customHeight="1" x14ac:dyDescent="0.25">
      <c r="B59" s="20"/>
      <c r="C59" s="82" t="s">
        <v>68</v>
      </c>
      <c r="D59" s="83"/>
      <c r="E59" s="26">
        <v>9116.94</v>
      </c>
      <c r="F59" s="26">
        <v>0</v>
      </c>
      <c r="G59" s="21">
        <f t="shared" si="3"/>
        <v>9116.94</v>
      </c>
      <c r="H59" s="26">
        <v>9589</v>
      </c>
      <c r="I59" s="26">
        <v>9589</v>
      </c>
      <c r="J59" s="22">
        <f t="shared" si="4"/>
        <v>472.05999999999949</v>
      </c>
    </row>
    <row r="60" spans="2:10" s="28" customFormat="1" ht="15" customHeight="1" x14ac:dyDescent="0.25">
      <c r="B60" s="20"/>
      <c r="C60" s="82" t="s">
        <v>69</v>
      </c>
      <c r="D60" s="83"/>
      <c r="E60" s="26">
        <v>2008.94</v>
      </c>
      <c r="F60" s="26">
        <v>0</v>
      </c>
      <c r="G60" s="21">
        <f t="shared" si="3"/>
        <v>2008.94</v>
      </c>
      <c r="H60" s="26">
        <v>4811</v>
      </c>
      <c r="I60" s="26">
        <v>4811</v>
      </c>
      <c r="J60" s="22">
        <f t="shared" si="4"/>
        <v>2802.06</v>
      </c>
    </row>
    <row r="61" spans="2:10" s="28" customFormat="1" ht="15" customHeight="1" x14ac:dyDescent="0.25">
      <c r="B61" s="20"/>
      <c r="C61" s="82" t="s">
        <v>70</v>
      </c>
      <c r="D61" s="83"/>
      <c r="E61" s="26">
        <v>1850824.33</v>
      </c>
      <c r="F61" s="26">
        <v>0</v>
      </c>
      <c r="G61" s="21">
        <f t="shared" si="3"/>
        <v>1850824.33</v>
      </c>
      <c r="H61" s="26">
        <v>497744.23</v>
      </c>
      <c r="I61" s="26">
        <v>497744.23</v>
      </c>
      <c r="J61" s="22">
        <f t="shared" si="4"/>
        <v>-1353080.1</v>
      </c>
    </row>
    <row r="62" spans="2:10" s="28" customFormat="1" ht="15" customHeight="1" x14ac:dyDescent="0.25">
      <c r="B62" s="20"/>
      <c r="C62" s="82" t="s">
        <v>71</v>
      </c>
      <c r="D62" s="83"/>
      <c r="E62" s="26">
        <v>2561.6999999999998</v>
      </c>
      <c r="F62" s="26">
        <v>967.73</v>
      </c>
      <c r="G62" s="21">
        <f t="shared" si="3"/>
        <v>3529.43</v>
      </c>
      <c r="H62" s="26">
        <v>4952.6000000000004</v>
      </c>
      <c r="I62" s="26">
        <v>4952.6000000000004</v>
      </c>
      <c r="J62" s="22">
        <f t="shared" si="4"/>
        <v>2390.9000000000005</v>
      </c>
    </row>
    <row r="63" spans="2:10" s="28" customFormat="1" ht="15" customHeight="1" x14ac:dyDescent="0.25">
      <c r="B63" s="20"/>
      <c r="C63" s="82" t="s">
        <v>72</v>
      </c>
      <c r="D63" s="83"/>
      <c r="E63" s="26">
        <v>16086.35</v>
      </c>
      <c r="F63" s="26">
        <v>0</v>
      </c>
      <c r="G63" s="21">
        <f t="shared" si="3"/>
        <v>16086.35</v>
      </c>
      <c r="H63" s="26">
        <v>9297.16</v>
      </c>
      <c r="I63" s="26">
        <v>9297.16</v>
      </c>
      <c r="J63" s="22">
        <f t="shared" si="4"/>
        <v>-6789.1900000000005</v>
      </c>
    </row>
    <row r="64" spans="2:10" s="28" customFormat="1" ht="15" customHeight="1" x14ac:dyDescent="0.25">
      <c r="B64" s="20"/>
      <c r="C64" s="82" t="s">
        <v>73</v>
      </c>
      <c r="D64" s="83"/>
      <c r="E64" s="26">
        <v>5598.36</v>
      </c>
      <c r="F64" s="26">
        <v>0</v>
      </c>
      <c r="G64" s="21">
        <f t="shared" si="3"/>
        <v>5598.36</v>
      </c>
      <c r="H64" s="26">
        <v>1008.39</v>
      </c>
      <c r="I64" s="26">
        <v>1008.39</v>
      </c>
      <c r="J64" s="22">
        <f t="shared" si="4"/>
        <v>-4589.9699999999993</v>
      </c>
    </row>
    <row r="65" spans="2:10" s="28" customFormat="1" ht="15" customHeight="1" x14ac:dyDescent="0.25">
      <c r="B65" s="20"/>
      <c r="C65" s="82" t="s">
        <v>74</v>
      </c>
      <c r="D65" s="83"/>
      <c r="E65" s="26">
        <v>134950.17000000001</v>
      </c>
      <c r="F65" s="26">
        <v>0</v>
      </c>
      <c r="G65" s="21">
        <f t="shared" si="3"/>
        <v>134950.17000000001</v>
      </c>
      <c r="H65" s="26">
        <v>51073.21</v>
      </c>
      <c r="I65" s="26">
        <v>51073.21</v>
      </c>
      <c r="J65" s="22">
        <f t="shared" si="4"/>
        <v>-83876.960000000021</v>
      </c>
    </row>
    <row r="66" spans="2:10" s="28" customFormat="1" ht="15" customHeight="1" x14ac:dyDescent="0.25">
      <c r="B66" s="20"/>
      <c r="C66" s="82" t="s">
        <v>75</v>
      </c>
      <c r="D66" s="83"/>
      <c r="E66" s="26">
        <v>706552.4</v>
      </c>
      <c r="F66" s="26">
        <v>0</v>
      </c>
      <c r="G66" s="21">
        <f t="shared" si="3"/>
        <v>706552.4</v>
      </c>
      <c r="H66" s="26">
        <v>385873.97</v>
      </c>
      <c r="I66" s="26">
        <v>385873.97</v>
      </c>
      <c r="J66" s="22">
        <f t="shared" si="4"/>
        <v>-320678.43000000005</v>
      </c>
    </row>
    <row r="67" spans="2:10" s="28" customFormat="1" ht="15" customHeight="1" x14ac:dyDescent="0.25">
      <c r="B67" s="20"/>
      <c r="C67" s="82" t="s">
        <v>76</v>
      </c>
      <c r="D67" s="83"/>
      <c r="E67" s="26">
        <v>1819.89</v>
      </c>
      <c r="F67" s="26">
        <v>0</v>
      </c>
      <c r="G67" s="21">
        <f t="shared" si="3"/>
        <v>1819.89</v>
      </c>
      <c r="H67" s="26">
        <v>4358.5600000000004</v>
      </c>
      <c r="I67" s="26">
        <v>4358.5600000000004</v>
      </c>
      <c r="J67" s="22">
        <f t="shared" si="4"/>
        <v>2538.67</v>
      </c>
    </row>
    <row r="68" spans="2:10" s="28" customFormat="1" ht="15" customHeight="1" x14ac:dyDescent="0.25">
      <c r="B68" s="20"/>
      <c r="C68" s="82" t="s">
        <v>77</v>
      </c>
      <c r="D68" s="83"/>
      <c r="E68" s="26">
        <v>17718.02</v>
      </c>
      <c r="F68" s="26">
        <v>0</v>
      </c>
      <c r="G68" s="21">
        <f t="shared" si="3"/>
        <v>17718.02</v>
      </c>
      <c r="H68" s="26">
        <v>16241.9</v>
      </c>
      <c r="I68" s="26">
        <v>16241.9</v>
      </c>
      <c r="J68" s="22">
        <f t="shared" si="4"/>
        <v>-1476.1200000000008</v>
      </c>
    </row>
    <row r="69" spans="2:10" s="28" customFormat="1" ht="15" customHeight="1" x14ac:dyDescent="0.25">
      <c r="B69" s="20"/>
      <c r="C69" s="82" t="s">
        <v>78</v>
      </c>
      <c r="D69" s="83"/>
      <c r="E69" s="26">
        <v>1436.56</v>
      </c>
      <c r="F69" s="26">
        <v>0</v>
      </c>
      <c r="G69" s="21">
        <f t="shared" si="3"/>
        <v>1436.56</v>
      </c>
      <c r="H69" s="29">
        <v>919.4</v>
      </c>
      <c r="I69" s="29">
        <v>919.4</v>
      </c>
      <c r="J69" s="22">
        <f t="shared" si="4"/>
        <v>-517.16</v>
      </c>
    </row>
    <row r="70" spans="2:10" s="28" customFormat="1" ht="15" customHeight="1" x14ac:dyDescent="0.25">
      <c r="B70" s="20"/>
      <c r="C70" s="82" t="s">
        <v>79</v>
      </c>
      <c r="D70" s="83"/>
      <c r="E70" s="26">
        <v>763.4</v>
      </c>
      <c r="F70" s="26">
        <v>0</v>
      </c>
      <c r="G70" s="21">
        <f t="shared" si="3"/>
        <v>763.4</v>
      </c>
      <c r="H70" s="29">
        <v>242.44</v>
      </c>
      <c r="I70" s="29">
        <v>242.44</v>
      </c>
      <c r="J70" s="22">
        <f t="shared" si="4"/>
        <v>-520.96</v>
      </c>
    </row>
    <row r="71" spans="2:10" s="28" customFormat="1" ht="15" customHeight="1" x14ac:dyDescent="0.25">
      <c r="B71" s="20"/>
      <c r="C71" s="82" t="s">
        <v>80</v>
      </c>
      <c r="D71" s="83"/>
      <c r="E71" s="26">
        <v>90762.46</v>
      </c>
      <c r="F71" s="26">
        <v>0</v>
      </c>
      <c r="G71" s="21">
        <f t="shared" si="3"/>
        <v>90762.46</v>
      </c>
      <c r="H71" s="26">
        <v>41218.69</v>
      </c>
      <c r="I71" s="26">
        <v>41218.69</v>
      </c>
      <c r="J71" s="22">
        <f t="shared" si="4"/>
        <v>-49543.770000000004</v>
      </c>
    </row>
    <row r="72" spans="2:10" s="28" customFormat="1" ht="15" customHeight="1" x14ac:dyDescent="0.25">
      <c r="B72" s="20"/>
      <c r="C72" s="82" t="s">
        <v>81</v>
      </c>
      <c r="D72" s="83"/>
      <c r="E72" s="26">
        <v>64785.49</v>
      </c>
      <c r="F72" s="26">
        <v>0</v>
      </c>
      <c r="G72" s="21">
        <f t="shared" si="3"/>
        <v>64785.49</v>
      </c>
      <c r="H72" s="26">
        <v>23153.24</v>
      </c>
      <c r="I72" s="26">
        <v>23153.24</v>
      </c>
      <c r="J72" s="22">
        <f t="shared" si="4"/>
        <v>-41632.25</v>
      </c>
    </row>
    <row r="73" spans="2:10" s="28" customFormat="1" ht="15" customHeight="1" x14ac:dyDescent="0.25">
      <c r="B73" s="20"/>
      <c r="C73" s="95" t="s">
        <v>82</v>
      </c>
      <c r="D73" s="96"/>
      <c r="E73" s="26">
        <v>1161.73</v>
      </c>
      <c r="F73" s="26">
        <v>0</v>
      </c>
      <c r="G73" s="21">
        <f t="shared" si="3"/>
        <v>1161.73</v>
      </c>
      <c r="H73" s="26">
        <v>577.32000000000005</v>
      </c>
      <c r="I73" s="26">
        <v>577.32000000000005</v>
      </c>
      <c r="J73" s="22">
        <f t="shared" si="4"/>
        <v>-584.41</v>
      </c>
    </row>
    <row r="74" spans="2:10" s="28" customFormat="1" ht="15" customHeight="1" x14ac:dyDescent="0.25">
      <c r="B74" s="20"/>
      <c r="C74" s="95" t="s">
        <v>83</v>
      </c>
      <c r="D74" s="96"/>
      <c r="E74" s="26">
        <v>1539.33</v>
      </c>
      <c r="F74" s="26">
        <v>0</v>
      </c>
      <c r="G74" s="21">
        <f t="shared" si="3"/>
        <v>1539.33</v>
      </c>
      <c r="H74" s="26">
        <v>1154.6400000000001</v>
      </c>
      <c r="I74" s="26">
        <v>1154.6400000000001</v>
      </c>
      <c r="J74" s="22">
        <f t="shared" si="4"/>
        <v>-384.68999999999983</v>
      </c>
    </row>
    <row r="75" spans="2:10" s="28" customFormat="1" ht="15" customHeight="1" x14ac:dyDescent="0.25">
      <c r="B75" s="20"/>
      <c r="C75" s="82" t="s">
        <v>84</v>
      </c>
      <c r="D75" s="83"/>
      <c r="E75" s="26">
        <v>5400000</v>
      </c>
      <c r="F75" s="26">
        <v>0</v>
      </c>
      <c r="G75" s="21">
        <f t="shared" si="3"/>
        <v>5400000</v>
      </c>
      <c r="H75" s="26">
        <v>12717333.220000001</v>
      </c>
      <c r="I75" s="26">
        <v>12717333.220000001</v>
      </c>
      <c r="J75" s="22">
        <f t="shared" si="4"/>
        <v>7317333.2200000007</v>
      </c>
    </row>
    <row r="76" spans="2:10" s="28" customFormat="1" ht="15" customHeight="1" x14ac:dyDescent="0.25">
      <c r="B76" s="20"/>
      <c r="C76" s="82" t="s">
        <v>85</v>
      </c>
      <c r="D76" s="83"/>
      <c r="E76" s="26">
        <v>600000</v>
      </c>
      <c r="F76" s="26">
        <v>0</v>
      </c>
      <c r="G76" s="21">
        <f t="shared" si="3"/>
        <v>600000</v>
      </c>
      <c r="H76" s="26">
        <v>579377.24</v>
      </c>
      <c r="I76" s="26">
        <v>579377.24</v>
      </c>
      <c r="J76" s="22">
        <f t="shared" si="4"/>
        <v>-20622.760000000009</v>
      </c>
    </row>
    <row r="77" spans="2:10" s="28" customFormat="1" ht="15" customHeight="1" x14ac:dyDescent="0.25">
      <c r="B77" s="20"/>
      <c r="C77" s="82" t="s">
        <v>86</v>
      </c>
      <c r="D77" s="83"/>
      <c r="E77" s="26">
        <v>600000</v>
      </c>
      <c r="F77" s="26">
        <v>0</v>
      </c>
      <c r="G77" s="21">
        <f t="shared" si="3"/>
        <v>600000</v>
      </c>
      <c r="H77" s="26">
        <v>359512.26</v>
      </c>
      <c r="I77" s="26">
        <v>359512.26</v>
      </c>
      <c r="J77" s="22">
        <f t="shared" si="4"/>
        <v>-240487.74</v>
      </c>
    </row>
    <row r="78" spans="2:10" s="28" customFormat="1" ht="15" customHeight="1" x14ac:dyDescent="0.25">
      <c r="B78" s="20"/>
      <c r="C78" s="82" t="s">
        <v>87</v>
      </c>
      <c r="D78" s="83"/>
      <c r="E78" s="26">
        <v>1200000</v>
      </c>
      <c r="F78" s="26">
        <v>0</v>
      </c>
      <c r="G78" s="21">
        <f t="shared" si="3"/>
        <v>1200000</v>
      </c>
      <c r="H78" s="26">
        <v>51177.7</v>
      </c>
      <c r="I78" s="26">
        <v>51177.7</v>
      </c>
      <c r="J78" s="22">
        <f t="shared" si="4"/>
        <v>-1148822.3</v>
      </c>
    </row>
    <row r="79" spans="2:10" s="28" customFormat="1" ht="15" customHeight="1" x14ac:dyDescent="0.25">
      <c r="B79" s="20"/>
      <c r="C79" s="82" t="s">
        <v>88</v>
      </c>
      <c r="D79" s="83"/>
      <c r="E79" s="26">
        <v>700</v>
      </c>
      <c r="F79" s="26">
        <v>0</v>
      </c>
      <c r="G79" s="21">
        <f t="shared" si="3"/>
        <v>700</v>
      </c>
      <c r="H79" s="26">
        <v>850</v>
      </c>
      <c r="I79" s="26">
        <v>850</v>
      </c>
      <c r="J79" s="22">
        <f t="shared" si="4"/>
        <v>150</v>
      </c>
    </row>
    <row r="80" spans="2:10" s="28" customFormat="1" ht="15" customHeight="1" x14ac:dyDescent="0.25">
      <c r="B80" s="20"/>
      <c r="C80" s="82" t="s">
        <v>89</v>
      </c>
      <c r="D80" s="83"/>
      <c r="E80" s="26">
        <v>0</v>
      </c>
      <c r="F80" s="26">
        <v>0</v>
      </c>
      <c r="G80" s="21">
        <f t="shared" si="3"/>
        <v>0</v>
      </c>
      <c r="H80" s="26">
        <v>2000</v>
      </c>
      <c r="I80" s="26">
        <v>2000</v>
      </c>
      <c r="J80" s="22">
        <f t="shared" si="4"/>
        <v>2000</v>
      </c>
    </row>
    <row r="81" spans="2:10" s="28" customFormat="1" ht="15" customHeight="1" x14ac:dyDescent="0.25">
      <c r="B81" s="20"/>
      <c r="C81" s="82" t="s">
        <v>90</v>
      </c>
      <c r="D81" s="83"/>
      <c r="E81" s="26">
        <v>60806.47</v>
      </c>
      <c r="F81" s="26">
        <v>0</v>
      </c>
      <c r="G81" s="21">
        <f t="shared" si="3"/>
        <v>60806.47</v>
      </c>
      <c r="H81" s="26">
        <v>16209</v>
      </c>
      <c r="I81" s="26">
        <v>16209</v>
      </c>
      <c r="J81" s="22">
        <f t="shared" si="4"/>
        <v>-44597.47</v>
      </c>
    </row>
    <row r="82" spans="2:10" s="28" customFormat="1" ht="15" customHeight="1" x14ac:dyDescent="0.25">
      <c r="B82" s="20"/>
      <c r="C82" s="82" t="s">
        <v>91</v>
      </c>
      <c r="D82" s="83"/>
      <c r="E82" s="26">
        <v>28955.46</v>
      </c>
      <c r="F82" s="26">
        <v>0</v>
      </c>
      <c r="G82" s="21">
        <f t="shared" ref="G82:G85" si="5">E82+F82</f>
        <v>28955.46</v>
      </c>
      <c r="H82" s="26">
        <v>23419</v>
      </c>
      <c r="I82" s="26">
        <v>23419</v>
      </c>
      <c r="J82" s="22">
        <f t="shared" ref="J82:J86" si="6">I82-E82</f>
        <v>-5536.4599999999991</v>
      </c>
    </row>
    <row r="83" spans="2:10" s="28" customFormat="1" ht="15" customHeight="1" x14ac:dyDescent="0.25">
      <c r="B83" s="20"/>
      <c r="C83" s="82" t="s">
        <v>92</v>
      </c>
      <c r="D83" s="83"/>
      <c r="E83" s="26">
        <v>152873.91</v>
      </c>
      <c r="F83" s="26">
        <v>0</v>
      </c>
      <c r="G83" s="21">
        <f t="shared" si="5"/>
        <v>152873.91</v>
      </c>
      <c r="H83" s="26">
        <v>9383.5499999999993</v>
      </c>
      <c r="I83" s="26">
        <v>9383.5499999999993</v>
      </c>
      <c r="J83" s="22">
        <f t="shared" si="6"/>
        <v>-143490.36000000002</v>
      </c>
    </row>
    <row r="84" spans="2:10" s="28" customFormat="1" ht="15" customHeight="1" x14ac:dyDescent="0.25">
      <c r="B84" s="20"/>
      <c r="C84" s="82" t="s">
        <v>93</v>
      </c>
      <c r="D84" s="83"/>
      <c r="E84" s="26">
        <v>15000000</v>
      </c>
      <c r="F84" s="26">
        <v>57400403</v>
      </c>
      <c r="G84" s="21">
        <f t="shared" si="5"/>
        <v>72400403</v>
      </c>
      <c r="H84" s="26">
        <v>72400403</v>
      </c>
      <c r="I84" s="26">
        <v>72400403</v>
      </c>
      <c r="J84" s="22">
        <f>I84-E84</f>
        <v>57400403</v>
      </c>
    </row>
    <row r="85" spans="2:10" s="28" customFormat="1" ht="15" customHeight="1" x14ac:dyDescent="0.25">
      <c r="B85" s="20"/>
      <c r="C85" s="82" t="s">
        <v>94</v>
      </c>
      <c r="D85" s="83"/>
      <c r="E85" s="26">
        <v>0</v>
      </c>
      <c r="F85" s="26">
        <v>256185.62</v>
      </c>
      <c r="G85" s="21">
        <f t="shared" si="5"/>
        <v>256185.62</v>
      </c>
      <c r="H85" s="26">
        <v>256185.62</v>
      </c>
      <c r="I85" s="26">
        <v>256185.62</v>
      </c>
      <c r="J85" s="22">
        <f t="shared" si="6"/>
        <v>256185.62</v>
      </c>
    </row>
    <row r="86" spans="2:10" s="16" customFormat="1" ht="36.75" customHeight="1" x14ac:dyDescent="0.25">
      <c r="B86" s="119" t="s">
        <v>95</v>
      </c>
      <c r="C86" s="80"/>
      <c r="D86" s="81"/>
      <c r="E86" s="12">
        <v>0</v>
      </c>
      <c r="F86" s="12">
        <v>0</v>
      </c>
      <c r="G86" s="13">
        <v>0</v>
      </c>
      <c r="H86" s="12">
        <v>0</v>
      </c>
      <c r="I86" s="14">
        <v>0</v>
      </c>
      <c r="J86" s="15">
        <f t="shared" si="6"/>
        <v>0</v>
      </c>
    </row>
    <row r="87" spans="2:10" s="16" customFormat="1" ht="25.5" customHeight="1" x14ac:dyDescent="0.25">
      <c r="B87" s="119" t="s">
        <v>96</v>
      </c>
      <c r="C87" s="80"/>
      <c r="D87" s="81"/>
      <c r="E87" s="30">
        <f t="shared" ref="E87:J87" si="7">E88</f>
        <v>10000000</v>
      </c>
      <c r="F87" s="30">
        <f t="shared" si="7"/>
        <v>0</v>
      </c>
      <c r="G87" s="30">
        <f t="shared" si="7"/>
        <v>10000000</v>
      </c>
      <c r="H87" s="30">
        <f t="shared" si="7"/>
        <v>0</v>
      </c>
      <c r="I87" s="30">
        <f t="shared" si="7"/>
        <v>0</v>
      </c>
      <c r="J87" s="31">
        <f t="shared" si="7"/>
        <v>-10000000</v>
      </c>
    </row>
    <row r="88" spans="2:10" s="16" customFormat="1" ht="25.5" customHeight="1" x14ac:dyDescent="0.25">
      <c r="B88" s="20"/>
      <c r="C88" s="82" t="s">
        <v>97</v>
      </c>
      <c r="D88" s="83"/>
      <c r="E88" s="26">
        <v>10000000</v>
      </c>
      <c r="F88" s="26">
        <v>0</v>
      </c>
      <c r="G88" s="21">
        <f>E88+F88</f>
        <v>10000000</v>
      </c>
      <c r="H88" s="26"/>
      <c r="I88" s="26"/>
      <c r="J88" s="22">
        <f>I88-E88</f>
        <v>-10000000</v>
      </c>
    </row>
    <row r="89" spans="2:10" s="16" customFormat="1" ht="15" customHeight="1" x14ac:dyDescent="0.25">
      <c r="B89" s="119" t="s">
        <v>98</v>
      </c>
      <c r="C89" s="80"/>
      <c r="D89" s="81"/>
      <c r="E89" s="12">
        <v>0</v>
      </c>
      <c r="F89" s="12">
        <v>0</v>
      </c>
      <c r="G89" s="13">
        <v>0</v>
      </c>
      <c r="H89" s="12">
        <v>0</v>
      </c>
      <c r="I89" s="12">
        <v>0</v>
      </c>
      <c r="J89" s="15">
        <f>I89-E89</f>
        <v>0</v>
      </c>
    </row>
    <row r="90" spans="2:10" s="16" customFormat="1" ht="11.25" customHeight="1" x14ac:dyDescent="0.25">
      <c r="B90" s="32"/>
      <c r="C90" s="33"/>
      <c r="D90" s="34"/>
      <c r="E90" s="35"/>
      <c r="F90" s="35"/>
      <c r="G90" s="35"/>
      <c r="H90" s="35"/>
      <c r="I90" s="35"/>
      <c r="J90" s="36"/>
    </row>
    <row r="91" spans="2:10" s="16" customFormat="1" ht="20.25" customHeight="1" x14ac:dyDescent="0.25">
      <c r="B91" s="37"/>
      <c r="C91" s="120" t="s">
        <v>99</v>
      </c>
      <c r="D91" s="121"/>
      <c r="E91" s="38">
        <f>E7+E10+E11+E16+E86+E87+E89</f>
        <v>946769310.65999973</v>
      </c>
      <c r="F91" s="38">
        <f>F7+F10+F11+F16+F86+F87+F89</f>
        <v>57659961.849999994</v>
      </c>
      <c r="G91" s="38">
        <f>G7+G10+G11+G16+G86+G87+G89</f>
        <v>1004429272.5099996</v>
      </c>
      <c r="H91" s="38">
        <f>H7+H10+H11+H16+H86+H87+H89</f>
        <v>765052359.81000006</v>
      </c>
      <c r="I91" s="38">
        <f>I7+I10+I11+I16+I86+I87+I89</f>
        <v>470843153.12999982</v>
      </c>
      <c r="J91" s="100">
        <v>0</v>
      </c>
    </row>
    <row r="92" spans="2:10" s="16" customFormat="1" ht="12.75" customHeight="1" thickBot="1" x14ac:dyDescent="0.3">
      <c r="B92" s="39"/>
      <c r="C92" s="40"/>
      <c r="D92" s="40"/>
      <c r="E92" s="41"/>
      <c r="F92" s="41"/>
      <c r="G92" s="41"/>
      <c r="H92" s="93" t="s">
        <v>100</v>
      </c>
      <c r="I92" s="94"/>
      <c r="J92" s="101"/>
    </row>
    <row r="93" spans="2:10" s="16" customFormat="1" x14ac:dyDescent="0.25">
      <c r="B93" s="102" t="s">
        <v>101</v>
      </c>
      <c r="C93" s="103"/>
      <c r="D93" s="104"/>
      <c r="E93" s="111" t="s">
        <v>4</v>
      </c>
      <c r="F93" s="112"/>
      <c r="G93" s="112"/>
      <c r="H93" s="112"/>
      <c r="I93" s="113"/>
      <c r="J93" s="114" t="s">
        <v>5</v>
      </c>
    </row>
    <row r="94" spans="2:10" s="16" customFormat="1" ht="24" x14ac:dyDescent="0.25">
      <c r="B94" s="105"/>
      <c r="C94" s="106"/>
      <c r="D94" s="107"/>
      <c r="E94" s="42" t="s">
        <v>6</v>
      </c>
      <c r="F94" s="43" t="s">
        <v>102</v>
      </c>
      <c r="G94" s="42" t="s">
        <v>8</v>
      </c>
      <c r="H94" s="42" t="s">
        <v>9</v>
      </c>
      <c r="I94" s="42" t="s">
        <v>10</v>
      </c>
      <c r="J94" s="115"/>
    </row>
    <row r="95" spans="2:10" s="16" customFormat="1" ht="14.25" customHeight="1" thickBot="1" x14ac:dyDescent="0.3">
      <c r="B95" s="108"/>
      <c r="C95" s="109"/>
      <c r="D95" s="110"/>
      <c r="E95" s="44" t="s">
        <v>103</v>
      </c>
      <c r="F95" s="44" t="s">
        <v>11</v>
      </c>
      <c r="G95" s="44" t="s">
        <v>12</v>
      </c>
      <c r="H95" s="44" t="s">
        <v>13</v>
      </c>
      <c r="I95" s="44" t="s">
        <v>14</v>
      </c>
      <c r="J95" s="45" t="s">
        <v>15</v>
      </c>
    </row>
    <row r="96" spans="2:10" s="16" customFormat="1" ht="24" customHeight="1" x14ac:dyDescent="0.25">
      <c r="B96" s="116" t="s">
        <v>104</v>
      </c>
      <c r="C96" s="117"/>
      <c r="D96" s="118"/>
      <c r="E96" s="46">
        <f t="shared" ref="E96:J96" si="8">E97+E98+E99+E100+E101+E102+E103+E104</f>
        <v>0</v>
      </c>
      <c r="F96" s="46">
        <f t="shared" si="8"/>
        <v>0</v>
      </c>
      <c r="G96" s="46">
        <f t="shared" si="8"/>
        <v>0</v>
      </c>
      <c r="H96" s="46">
        <f t="shared" si="8"/>
        <v>0</v>
      </c>
      <c r="I96" s="46">
        <f t="shared" si="8"/>
        <v>0</v>
      </c>
      <c r="J96" s="47">
        <f t="shared" si="8"/>
        <v>0</v>
      </c>
    </row>
    <row r="97" spans="2:10" s="16" customFormat="1" x14ac:dyDescent="0.25">
      <c r="B97" s="48"/>
      <c r="C97" s="87" t="s">
        <v>16</v>
      </c>
      <c r="D97" s="88"/>
      <c r="E97" s="49">
        <v>0</v>
      </c>
      <c r="F97" s="49">
        <v>0</v>
      </c>
      <c r="G97" s="50">
        <f t="shared" ref="G97:G104" si="9">E97+F97</f>
        <v>0</v>
      </c>
      <c r="H97" s="49">
        <v>0</v>
      </c>
      <c r="I97" s="49">
        <v>0</v>
      </c>
      <c r="J97" s="51">
        <f t="shared" ref="J97:J104" si="10">I97-E97</f>
        <v>0</v>
      </c>
    </row>
    <row r="98" spans="2:10" s="16" customFormat="1" x14ac:dyDescent="0.25">
      <c r="B98" s="48"/>
      <c r="C98" s="87" t="s">
        <v>17</v>
      </c>
      <c r="D98" s="88"/>
      <c r="E98" s="49">
        <v>0</v>
      </c>
      <c r="F98" s="49">
        <v>0</v>
      </c>
      <c r="G98" s="50">
        <f t="shared" si="9"/>
        <v>0</v>
      </c>
      <c r="H98" s="49">
        <v>0</v>
      </c>
      <c r="I98" s="49">
        <v>0</v>
      </c>
      <c r="J98" s="51">
        <f t="shared" si="10"/>
        <v>0</v>
      </c>
    </row>
    <row r="99" spans="2:10" s="16" customFormat="1" x14ac:dyDescent="0.25">
      <c r="B99" s="48"/>
      <c r="C99" s="87" t="s">
        <v>18</v>
      </c>
      <c r="D99" s="88"/>
      <c r="E99" s="49">
        <v>0</v>
      </c>
      <c r="F99" s="49">
        <v>0</v>
      </c>
      <c r="G99" s="50">
        <f t="shared" si="9"/>
        <v>0</v>
      </c>
      <c r="H99" s="49">
        <v>0</v>
      </c>
      <c r="I99" s="49">
        <v>0</v>
      </c>
      <c r="J99" s="51">
        <f t="shared" si="10"/>
        <v>0</v>
      </c>
    </row>
    <row r="100" spans="2:10" s="16" customFormat="1" x14ac:dyDescent="0.25">
      <c r="B100" s="48"/>
      <c r="C100" s="87" t="s">
        <v>19</v>
      </c>
      <c r="D100" s="88"/>
      <c r="E100" s="49">
        <v>0</v>
      </c>
      <c r="F100" s="49">
        <v>0</v>
      </c>
      <c r="G100" s="50">
        <f t="shared" si="9"/>
        <v>0</v>
      </c>
      <c r="H100" s="49">
        <v>0</v>
      </c>
      <c r="I100" s="49">
        <v>0</v>
      </c>
      <c r="J100" s="51">
        <f t="shared" si="10"/>
        <v>0</v>
      </c>
    </row>
    <row r="101" spans="2:10" s="16" customFormat="1" x14ac:dyDescent="0.25">
      <c r="B101" s="48"/>
      <c r="C101" s="87" t="s">
        <v>105</v>
      </c>
      <c r="D101" s="88"/>
      <c r="E101" s="50">
        <v>0</v>
      </c>
      <c r="F101" s="49">
        <v>0</v>
      </c>
      <c r="G101" s="50">
        <f t="shared" si="9"/>
        <v>0</v>
      </c>
      <c r="H101" s="49">
        <v>0</v>
      </c>
      <c r="I101" s="49">
        <v>0</v>
      </c>
      <c r="J101" s="51">
        <f t="shared" si="10"/>
        <v>0</v>
      </c>
    </row>
    <row r="102" spans="2:10" s="16" customFormat="1" x14ac:dyDescent="0.25">
      <c r="B102" s="48"/>
      <c r="C102" s="87" t="s">
        <v>106</v>
      </c>
      <c r="D102" s="88"/>
      <c r="E102" s="50">
        <v>0</v>
      </c>
      <c r="F102" s="49">
        <v>0</v>
      </c>
      <c r="G102" s="50">
        <f t="shared" si="9"/>
        <v>0</v>
      </c>
      <c r="H102" s="49">
        <v>0</v>
      </c>
      <c r="I102" s="49">
        <v>0</v>
      </c>
      <c r="J102" s="51">
        <f t="shared" si="10"/>
        <v>0</v>
      </c>
    </row>
    <row r="103" spans="2:10" s="16" customFormat="1" ht="38.25" customHeight="1" x14ac:dyDescent="0.25">
      <c r="B103" s="48"/>
      <c r="C103" s="87" t="s">
        <v>107</v>
      </c>
      <c r="D103" s="88"/>
      <c r="E103" s="49">
        <v>0</v>
      </c>
      <c r="F103" s="49">
        <v>0</v>
      </c>
      <c r="G103" s="50">
        <f t="shared" si="9"/>
        <v>0</v>
      </c>
      <c r="H103" s="49">
        <v>0</v>
      </c>
      <c r="I103" s="49">
        <v>0</v>
      </c>
      <c r="J103" s="51">
        <f t="shared" si="10"/>
        <v>0</v>
      </c>
    </row>
    <row r="104" spans="2:10" s="16" customFormat="1" ht="23.25" customHeight="1" x14ac:dyDescent="0.25">
      <c r="B104" s="48"/>
      <c r="C104" s="87" t="s">
        <v>96</v>
      </c>
      <c r="D104" s="88"/>
      <c r="E104" s="49">
        <v>0</v>
      </c>
      <c r="F104" s="49">
        <v>0</v>
      </c>
      <c r="G104" s="50">
        <f t="shared" si="9"/>
        <v>0</v>
      </c>
      <c r="H104" s="49">
        <v>0</v>
      </c>
      <c r="I104" s="49">
        <v>0</v>
      </c>
      <c r="J104" s="51">
        <f t="shared" si="10"/>
        <v>0</v>
      </c>
    </row>
    <row r="105" spans="2:10" s="16" customFormat="1" ht="59.25" customHeight="1" x14ac:dyDescent="0.25">
      <c r="B105" s="97" t="s">
        <v>108</v>
      </c>
      <c r="C105" s="98"/>
      <c r="D105" s="99"/>
      <c r="E105" s="52">
        <f t="shared" ref="E105:J105" si="11">E106+E107+E111+E181</f>
        <v>946769310.65999973</v>
      </c>
      <c r="F105" s="52">
        <f t="shared" si="11"/>
        <v>57659961.849999994</v>
      </c>
      <c r="G105" s="52">
        <f t="shared" si="11"/>
        <v>1004429272.5099996</v>
      </c>
      <c r="H105" s="52">
        <f t="shared" si="11"/>
        <v>765052359.81000006</v>
      </c>
      <c r="I105" s="52">
        <f t="shared" si="11"/>
        <v>470843153.12999982</v>
      </c>
      <c r="J105" s="52">
        <f t="shared" si="11"/>
        <v>-475926157.53000003</v>
      </c>
    </row>
    <row r="106" spans="2:10" s="16" customFormat="1" x14ac:dyDescent="0.25">
      <c r="B106" s="53"/>
      <c r="C106" s="87" t="s">
        <v>17</v>
      </c>
      <c r="D106" s="88"/>
      <c r="E106" s="49">
        <v>0</v>
      </c>
      <c r="F106" s="49">
        <v>0</v>
      </c>
      <c r="G106" s="50">
        <v>0</v>
      </c>
      <c r="H106" s="49">
        <v>0</v>
      </c>
      <c r="I106" s="49">
        <v>0</v>
      </c>
      <c r="J106" s="51">
        <v>0</v>
      </c>
    </row>
    <row r="107" spans="2:10" s="16" customFormat="1" x14ac:dyDescent="0.25">
      <c r="B107" s="53"/>
      <c r="C107" s="80" t="s">
        <v>109</v>
      </c>
      <c r="D107" s="81"/>
      <c r="E107" s="54">
        <f t="shared" ref="E107:J107" si="12">E108+E109+E110</f>
        <v>1425470.6</v>
      </c>
      <c r="F107" s="54">
        <f t="shared" si="12"/>
        <v>0</v>
      </c>
      <c r="G107" s="54">
        <f t="shared" si="12"/>
        <v>1425470.6</v>
      </c>
      <c r="H107" s="54">
        <f t="shared" si="12"/>
        <v>75112.58</v>
      </c>
      <c r="I107" s="54">
        <f t="shared" si="12"/>
        <v>75112.58</v>
      </c>
      <c r="J107" s="55">
        <f t="shared" si="12"/>
        <v>-1350358.02</v>
      </c>
    </row>
    <row r="108" spans="2:10" s="16" customFormat="1" x14ac:dyDescent="0.25">
      <c r="B108" s="53"/>
      <c r="C108" s="82" t="s">
        <v>21</v>
      </c>
      <c r="D108" s="83"/>
      <c r="E108" s="21">
        <v>180470.6</v>
      </c>
      <c r="F108" s="21">
        <v>0</v>
      </c>
      <c r="G108" s="56">
        <f>E108+F108</f>
        <v>180470.6</v>
      </c>
      <c r="H108" s="21">
        <v>3836.86</v>
      </c>
      <c r="I108" s="21">
        <v>3836.86</v>
      </c>
      <c r="J108" s="57">
        <f>I108-E108</f>
        <v>-176633.74000000002</v>
      </c>
    </row>
    <row r="109" spans="2:10" s="16" customFormat="1" x14ac:dyDescent="0.25">
      <c r="B109" s="53"/>
      <c r="C109" s="82" t="s">
        <v>22</v>
      </c>
      <c r="D109" s="83"/>
      <c r="E109" s="21">
        <v>150000</v>
      </c>
      <c r="F109" s="21">
        <v>0</v>
      </c>
      <c r="G109" s="56">
        <f>E109+F109</f>
        <v>150000</v>
      </c>
      <c r="H109" s="21">
        <v>12279.38</v>
      </c>
      <c r="I109" s="21">
        <v>12279.38</v>
      </c>
      <c r="J109" s="57">
        <f t="shared" ref="J109:J110" si="13">I109-E109</f>
        <v>-137720.62</v>
      </c>
    </row>
    <row r="110" spans="2:10" s="16" customFormat="1" x14ac:dyDescent="0.25">
      <c r="B110" s="53"/>
      <c r="C110" s="82" t="s">
        <v>23</v>
      </c>
      <c r="D110" s="83"/>
      <c r="E110" s="21">
        <v>1095000</v>
      </c>
      <c r="F110" s="21">
        <v>0</v>
      </c>
      <c r="G110" s="56">
        <f>E110+F110</f>
        <v>1095000</v>
      </c>
      <c r="H110" s="21">
        <v>58996.34</v>
      </c>
      <c r="I110" s="21">
        <v>58996.34</v>
      </c>
      <c r="J110" s="57">
        <f t="shared" si="13"/>
        <v>-1036003.66</v>
      </c>
    </row>
    <row r="111" spans="2:10" s="16" customFormat="1" ht="26.25" customHeight="1" x14ac:dyDescent="0.25">
      <c r="B111" s="58"/>
      <c r="C111" s="80" t="s">
        <v>110</v>
      </c>
      <c r="D111" s="81"/>
      <c r="E111" s="54">
        <f t="shared" ref="E111:J111" si="14">SUM(E112:E180)</f>
        <v>935343840.0599997</v>
      </c>
      <c r="F111" s="54">
        <f t="shared" si="14"/>
        <v>57659961.849999994</v>
      </c>
      <c r="G111" s="54">
        <f t="shared" si="14"/>
        <v>993003801.90999961</v>
      </c>
      <c r="H111" s="54">
        <f t="shared" si="14"/>
        <v>764977247.23000002</v>
      </c>
      <c r="I111" s="54">
        <f t="shared" si="14"/>
        <v>470768040.54999983</v>
      </c>
      <c r="J111" s="55">
        <f t="shared" si="14"/>
        <v>-464575799.51000005</v>
      </c>
    </row>
    <row r="112" spans="2:10" s="28" customFormat="1" ht="15" customHeight="1" x14ac:dyDescent="0.25">
      <c r="B112" s="58"/>
      <c r="C112" s="82" t="s">
        <v>26</v>
      </c>
      <c r="D112" s="83"/>
      <c r="E112" s="26">
        <v>467625535.99000001</v>
      </c>
      <c r="F112" s="21">
        <v>0</v>
      </c>
      <c r="G112" s="56">
        <f t="shared" ref="G112:G176" si="15">E112+F112</f>
        <v>467625535.99000001</v>
      </c>
      <c r="H112" s="26">
        <v>336868414.32999998</v>
      </c>
      <c r="I112" s="27">
        <v>180137236.38999999</v>
      </c>
      <c r="J112" s="22">
        <f t="shared" ref="J112:J176" si="16">I112-E112</f>
        <v>-287488299.60000002</v>
      </c>
    </row>
    <row r="113" spans="2:10" s="28" customFormat="1" ht="15" customHeight="1" x14ac:dyDescent="0.25">
      <c r="B113" s="58"/>
      <c r="C113" s="82" t="s">
        <v>27</v>
      </c>
      <c r="D113" s="83"/>
      <c r="E113" s="26">
        <v>253916949.50999999</v>
      </c>
      <c r="F113" s="21">
        <v>0</v>
      </c>
      <c r="G113" s="56">
        <f t="shared" si="15"/>
        <v>253916949.50999999</v>
      </c>
      <c r="H113" s="26">
        <v>209509152.56</v>
      </c>
      <c r="I113" s="27">
        <v>128787662.09</v>
      </c>
      <c r="J113" s="22">
        <f t="shared" si="16"/>
        <v>-125129287.41999999</v>
      </c>
    </row>
    <row r="114" spans="2:10" s="28" customFormat="1" ht="15" customHeight="1" x14ac:dyDescent="0.25">
      <c r="B114" s="58"/>
      <c r="C114" s="82" t="s">
        <v>28</v>
      </c>
      <c r="D114" s="83"/>
      <c r="E114" s="26">
        <v>58234139.009999998</v>
      </c>
      <c r="F114" s="21">
        <v>0</v>
      </c>
      <c r="G114" s="56">
        <f t="shared" si="15"/>
        <v>58234139.009999998</v>
      </c>
      <c r="H114" s="26">
        <v>42241597.289999999</v>
      </c>
      <c r="I114" s="27">
        <v>21123060.129999999</v>
      </c>
      <c r="J114" s="22">
        <f t="shared" si="16"/>
        <v>-37111078.879999995</v>
      </c>
    </row>
    <row r="115" spans="2:10" s="28" customFormat="1" ht="15" customHeight="1" x14ac:dyDescent="0.25">
      <c r="B115" s="58"/>
      <c r="C115" s="82" t="s">
        <v>29</v>
      </c>
      <c r="D115" s="83"/>
      <c r="E115" s="26">
        <v>45518968.609999999</v>
      </c>
      <c r="F115" s="21">
        <v>0</v>
      </c>
      <c r="G115" s="56">
        <f t="shared" si="15"/>
        <v>45518968.609999999</v>
      </c>
      <c r="H115" s="26">
        <v>35075471.020000003</v>
      </c>
      <c r="I115" s="27">
        <v>21468412.579999998</v>
      </c>
      <c r="J115" s="22">
        <f t="shared" si="16"/>
        <v>-24050556.030000001</v>
      </c>
    </row>
    <row r="116" spans="2:10" s="28" customFormat="1" ht="15" customHeight="1" x14ac:dyDescent="0.25">
      <c r="B116" s="58"/>
      <c r="C116" s="82" t="s">
        <v>30</v>
      </c>
      <c r="D116" s="83"/>
      <c r="E116" s="26">
        <v>20823180.809999999</v>
      </c>
      <c r="F116" s="21">
        <v>0</v>
      </c>
      <c r="G116" s="56">
        <f t="shared" si="15"/>
        <v>20823180.809999999</v>
      </c>
      <c r="H116" s="26">
        <v>15464289.310000001</v>
      </c>
      <c r="I116" s="27">
        <v>8519826.6799999997</v>
      </c>
      <c r="J116" s="22">
        <f t="shared" si="16"/>
        <v>-12303354.129999999</v>
      </c>
    </row>
    <row r="117" spans="2:10" s="28" customFormat="1" ht="15" customHeight="1" x14ac:dyDescent="0.25">
      <c r="B117" s="58"/>
      <c r="C117" s="82" t="s">
        <v>31</v>
      </c>
      <c r="D117" s="83"/>
      <c r="E117" s="26">
        <v>9781181.5099999998</v>
      </c>
      <c r="F117" s="21">
        <v>0</v>
      </c>
      <c r="G117" s="56">
        <f t="shared" si="15"/>
        <v>9781181.5099999998</v>
      </c>
      <c r="H117" s="26">
        <v>1990270.64</v>
      </c>
      <c r="I117" s="27">
        <v>1990270.64</v>
      </c>
      <c r="J117" s="22">
        <f t="shared" si="16"/>
        <v>-7790910.8700000001</v>
      </c>
    </row>
    <row r="118" spans="2:10" s="28" customFormat="1" ht="15" customHeight="1" x14ac:dyDescent="0.25">
      <c r="B118" s="58"/>
      <c r="C118" s="82" t="s">
        <v>32</v>
      </c>
      <c r="D118" s="83"/>
      <c r="E118" s="26">
        <v>8086289.2599999998</v>
      </c>
      <c r="F118" s="21">
        <v>0</v>
      </c>
      <c r="G118" s="56">
        <f t="shared" si="15"/>
        <v>8086289.2599999998</v>
      </c>
      <c r="H118" s="26">
        <v>4381937.0999999996</v>
      </c>
      <c r="I118" s="27">
        <v>6355.44</v>
      </c>
      <c r="J118" s="22">
        <f t="shared" si="16"/>
        <v>-8079933.8199999994</v>
      </c>
    </row>
    <row r="119" spans="2:10" s="28" customFormat="1" ht="15" customHeight="1" x14ac:dyDescent="0.25">
      <c r="B119" s="58"/>
      <c r="C119" s="82" t="s">
        <v>33</v>
      </c>
      <c r="D119" s="83"/>
      <c r="E119" s="26">
        <v>399900.74</v>
      </c>
      <c r="F119" s="21">
        <v>0</v>
      </c>
      <c r="G119" s="56">
        <f t="shared" si="15"/>
        <v>399900.74</v>
      </c>
      <c r="H119" s="26">
        <v>234200.52</v>
      </c>
      <c r="I119" s="26">
        <v>234200.52</v>
      </c>
      <c r="J119" s="22">
        <f t="shared" si="16"/>
        <v>-165700.22</v>
      </c>
    </row>
    <row r="120" spans="2:10" s="28" customFormat="1" ht="15" customHeight="1" x14ac:dyDescent="0.25">
      <c r="B120" s="58"/>
      <c r="C120" s="82" t="s">
        <v>34</v>
      </c>
      <c r="D120" s="83"/>
      <c r="E120" s="26">
        <v>52043.81</v>
      </c>
      <c r="F120" s="21">
        <v>0</v>
      </c>
      <c r="G120" s="56">
        <f t="shared" si="15"/>
        <v>52043.81</v>
      </c>
      <c r="H120" s="26">
        <v>512392.28</v>
      </c>
      <c r="I120" s="26">
        <v>512392.28</v>
      </c>
      <c r="J120" s="22">
        <f t="shared" si="16"/>
        <v>460348.47000000003</v>
      </c>
    </row>
    <row r="121" spans="2:10" s="28" customFormat="1" ht="15" customHeight="1" x14ac:dyDescent="0.25">
      <c r="B121" s="58"/>
      <c r="C121" s="82" t="s">
        <v>35</v>
      </c>
      <c r="D121" s="83"/>
      <c r="E121" s="26">
        <v>1660109.23</v>
      </c>
      <c r="F121" s="21">
        <v>0</v>
      </c>
      <c r="G121" s="56">
        <f t="shared" si="15"/>
        <v>1660109.23</v>
      </c>
      <c r="H121" s="26">
        <v>1793068.06</v>
      </c>
      <c r="I121" s="26">
        <v>1793068.06</v>
      </c>
      <c r="J121" s="22">
        <f t="shared" si="16"/>
        <v>132958.83000000007</v>
      </c>
    </row>
    <row r="122" spans="2:10" s="28" customFormat="1" ht="15" customHeight="1" x14ac:dyDescent="0.25">
      <c r="B122" s="58"/>
      <c r="C122" s="82" t="s">
        <v>36</v>
      </c>
      <c r="D122" s="83"/>
      <c r="E122" s="26">
        <v>16860000</v>
      </c>
      <c r="F122" s="21">
        <v>0</v>
      </c>
      <c r="G122" s="56">
        <f t="shared" si="15"/>
        <v>16860000</v>
      </c>
      <c r="H122" s="26">
        <v>10710898.380000001</v>
      </c>
      <c r="I122" s="27">
        <v>0</v>
      </c>
      <c r="J122" s="22">
        <f t="shared" si="16"/>
        <v>-16860000</v>
      </c>
    </row>
    <row r="123" spans="2:10" s="28" customFormat="1" ht="15" customHeight="1" x14ac:dyDescent="0.25">
      <c r="B123" s="58"/>
      <c r="C123" s="82" t="s">
        <v>37</v>
      </c>
      <c r="D123" s="83"/>
      <c r="E123" s="26">
        <v>11259.64</v>
      </c>
      <c r="F123" s="21">
        <v>0</v>
      </c>
      <c r="G123" s="56">
        <f t="shared" si="15"/>
        <v>11259.64</v>
      </c>
      <c r="H123" s="26">
        <v>0</v>
      </c>
      <c r="I123" s="27">
        <v>0</v>
      </c>
      <c r="J123" s="22">
        <f t="shared" si="16"/>
        <v>-11259.64</v>
      </c>
    </row>
    <row r="124" spans="2:10" s="28" customFormat="1" ht="15" customHeight="1" x14ac:dyDescent="0.25">
      <c r="B124" s="58"/>
      <c r="C124" s="82" t="s">
        <v>38</v>
      </c>
      <c r="D124" s="83"/>
      <c r="E124" s="26">
        <v>3000000</v>
      </c>
      <c r="F124" s="21">
        <v>0</v>
      </c>
      <c r="G124" s="56">
        <f t="shared" si="15"/>
        <v>3000000</v>
      </c>
      <c r="H124" s="26">
        <v>2376683.98</v>
      </c>
      <c r="I124" s="26">
        <v>2376683.98</v>
      </c>
      <c r="J124" s="22">
        <f t="shared" si="16"/>
        <v>-623316.02</v>
      </c>
    </row>
    <row r="125" spans="2:10" s="28" customFormat="1" ht="15" customHeight="1" x14ac:dyDescent="0.25">
      <c r="B125" s="58"/>
      <c r="C125" s="82" t="s">
        <v>39</v>
      </c>
      <c r="D125" s="83"/>
      <c r="E125" s="26">
        <v>600000</v>
      </c>
      <c r="F125" s="21">
        <v>0</v>
      </c>
      <c r="G125" s="56">
        <f t="shared" si="15"/>
        <v>600000</v>
      </c>
      <c r="H125" s="26">
        <v>296646.94</v>
      </c>
      <c r="I125" s="26">
        <v>296646.94</v>
      </c>
      <c r="J125" s="22">
        <f t="shared" si="16"/>
        <v>-303353.06</v>
      </c>
    </row>
    <row r="126" spans="2:10" s="28" customFormat="1" ht="15" customHeight="1" x14ac:dyDescent="0.25">
      <c r="B126" s="58"/>
      <c r="C126" s="82" t="s">
        <v>40</v>
      </c>
      <c r="D126" s="83"/>
      <c r="E126" s="26">
        <v>3000000</v>
      </c>
      <c r="F126" s="21">
        <v>0</v>
      </c>
      <c r="G126" s="56">
        <f t="shared" si="15"/>
        <v>3000000</v>
      </c>
      <c r="H126" s="26">
        <v>1619179.96</v>
      </c>
      <c r="I126" s="26">
        <v>1619179.96</v>
      </c>
      <c r="J126" s="22">
        <f t="shared" si="16"/>
        <v>-1380820.04</v>
      </c>
    </row>
    <row r="127" spans="2:10" s="28" customFormat="1" ht="15" customHeight="1" x14ac:dyDescent="0.25">
      <c r="B127" s="58"/>
      <c r="C127" s="82" t="s">
        <v>41</v>
      </c>
      <c r="D127" s="83"/>
      <c r="E127" s="26">
        <v>600000</v>
      </c>
      <c r="F127" s="21">
        <v>0</v>
      </c>
      <c r="G127" s="56">
        <f t="shared" si="15"/>
        <v>600000</v>
      </c>
      <c r="H127" s="26">
        <v>232239.75</v>
      </c>
      <c r="I127" s="26">
        <v>232239.75</v>
      </c>
      <c r="J127" s="22">
        <f t="shared" si="16"/>
        <v>-367760.25</v>
      </c>
    </row>
    <row r="128" spans="2:10" s="28" customFormat="1" ht="15" customHeight="1" x14ac:dyDescent="0.25">
      <c r="B128" s="58"/>
      <c r="C128" s="82" t="s">
        <v>42</v>
      </c>
      <c r="D128" s="83"/>
      <c r="E128" s="26">
        <v>419980.22</v>
      </c>
      <c r="F128" s="21">
        <v>0</v>
      </c>
      <c r="G128" s="56">
        <f t="shared" si="15"/>
        <v>419980.22</v>
      </c>
      <c r="H128" s="26">
        <v>297503.88</v>
      </c>
      <c r="I128" s="26">
        <v>297503.88</v>
      </c>
      <c r="J128" s="22">
        <f t="shared" si="16"/>
        <v>-122476.33999999997</v>
      </c>
    </row>
    <row r="129" spans="2:10" s="28" customFormat="1" ht="15" customHeight="1" x14ac:dyDescent="0.25">
      <c r="B129" s="58"/>
      <c r="C129" s="82" t="s">
        <v>43</v>
      </c>
      <c r="D129" s="83"/>
      <c r="E129" s="26">
        <v>107103.23</v>
      </c>
      <c r="F129" s="21">
        <v>0</v>
      </c>
      <c r="G129" s="56">
        <f t="shared" si="15"/>
        <v>107103.23</v>
      </c>
      <c r="H129" s="26">
        <v>178097.12</v>
      </c>
      <c r="I129" s="26">
        <v>178097.12</v>
      </c>
      <c r="J129" s="22">
        <f t="shared" si="16"/>
        <v>70993.89</v>
      </c>
    </row>
    <row r="130" spans="2:10" s="28" customFormat="1" ht="15" customHeight="1" x14ac:dyDescent="0.25">
      <c r="B130" s="58"/>
      <c r="C130" s="82" t="s">
        <v>44</v>
      </c>
      <c r="D130" s="83"/>
      <c r="E130" s="26">
        <v>8400000</v>
      </c>
      <c r="F130" s="21">
        <v>0</v>
      </c>
      <c r="G130" s="56">
        <f t="shared" si="15"/>
        <v>8400000</v>
      </c>
      <c r="H130" s="26">
        <v>7916778.1900000004</v>
      </c>
      <c r="I130" s="26">
        <v>7916778.1900000004</v>
      </c>
      <c r="J130" s="22">
        <f t="shared" si="16"/>
        <v>-483221.80999999959</v>
      </c>
    </row>
    <row r="131" spans="2:10" s="28" customFormat="1" ht="15" customHeight="1" x14ac:dyDescent="0.25">
      <c r="B131" s="58"/>
      <c r="C131" s="82" t="s">
        <v>45</v>
      </c>
      <c r="D131" s="83"/>
      <c r="E131" s="26">
        <v>724845.36</v>
      </c>
      <c r="F131" s="21">
        <v>0</v>
      </c>
      <c r="G131" s="56">
        <f t="shared" si="15"/>
        <v>724845.36</v>
      </c>
      <c r="H131" s="26">
        <v>1281860.26</v>
      </c>
      <c r="I131" s="26">
        <v>1281860.26</v>
      </c>
      <c r="J131" s="22">
        <f t="shared" si="16"/>
        <v>557014.9</v>
      </c>
    </row>
    <row r="132" spans="2:10" s="28" customFormat="1" ht="15" customHeight="1" x14ac:dyDescent="0.25">
      <c r="B132" s="58"/>
      <c r="C132" s="82" t="s">
        <v>46</v>
      </c>
      <c r="D132" s="83"/>
      <c r="E132" s="26">
        <v>85813.28</v>
      </c>
      <c r="F132" s="21">
        <v>0</v>
      </c>
      <c r="G132" s="56">
        <f t="shared" si="15"/>
        <v>85813.28</v>
      </c>
      <c r="H132" s="26">
        <v>145098.78</v>
      </c>
      <c r="I132" s="26">
        <v>145098.78</v>
      </c>
      <c r="J132" s="22">
        <f t="shared" si="16"/>
        <v>59285.5</v>
      </c>
    </row>
    <row r="133" spans="2:10" s="28" customFormat="1" ht="15" customHeight="1" x14ac:dyDescent="0.25">
      <c r="B133" s="58"/>
      <c r="C133" s="82" t="s">
        <v>47</v>
      </c>
      <c r="D133" s="83"/>
      <c r="E133" s="26">
        <v>0</v>
      </c>
      <c r="F133" s="21">
        <v>0</v>
      </c>
      <c r="G133" s="56">
        <f t="shared" si="15"/>
        <v>0</v>
      </c>
      <c r="H133" s="26">
        <v>800</v>
      </c>
      <c r="I133" s="26">
        <v>800</v>
      </c>
      <c r="J133" s="22">
        <f t="shared" si="16"/>
        <v>800</v>
      </c>
    </row>
    <row r="134" spans="2:10" s="28" customFormat="1" ht="15" customHeight="1" x14ac:dyDescent="0.25">
      <c r="B134" s="58"/>
      <c r="C134" s="82" t="s">
        <v>48</v>
      </c>
      <c r="D134" s="83"/>
      <c r="E134" s="26">
        <v>92042.92</v>
      </c>
      <c r="F134" s="21">
        <v>0</v>
      </c>
      <c r="G134" s="56">
        <f t="shared" si="15"/>
        <v>92042.92</v>
      </c>
      <c r="H134" s="26">
        <v>29340.15</v>
      </c>
      <c r="I134" s="26">
        <v>29340.15</v>
      </c>
      <c r="J134" s="22">
        <f t="shared" si="16"/>
        <v>-62702.77</v>
      </c>
    </row>
    <row r="135" spans="2:10" s="28" customFormat="1" ht="15" customHeight="1" x14ac:dyDescent="0.25">
      <c r="B135" s="58"/>
      <c r="C135" s="82" t="s">
        <v>49</v>
      </c>
      <c r="D135" s="83"/>
      <c r="E135" s="26">
        <v>30010.39</v>
      </c>
      <c r="F135" s="21">
        <v>0</v>
      </c>
      <c r="G135" s="56">
        <f t="shared" si="15"/>
        <v>30010.39</v>
      </c>
      <c r="H135" s="26">
        <v>10584.2</v>
      </c>
      <c r="I135" s="26">
        <v>10584.2</v>
      </c>
      <c r="J135" s="22">
        <f t="shared" si="16"/>
        <v>-19426.189999999999</v>
      </c>
    </row>
    <row r="136" spans="2:10" s="28" customFormat="1" ht="15" customHeight="1" x14ac:dyDescent="0.25">
      <c r="B136" s="58"/>
      <c r="C136" s="82" t="s">
        <v>50</v>
      </c>
      <c r="D136" s="83"/>
      <c r="E136" s="26">
        <v>1200000</v>
      </c>
      <c r="F136" s="21">
        <v>0</v>
      </c>
      <c r="G136" s="56">
        <f t="shared" si="15"/>
        <v>1200000</v>
      </c>
      <c r="H136" s="26">
        <v>108724.81</v>
      </c>
      <c r="I136" s="26">
        <v>108724.81</v>
      </c>
      <c r="J136" s="22">
        <f t="shared" si="16"/>
        <v>-1091275.19</v>
      </c>
    </row>
    <row r="137" spans="2:10" s="28" customFormat="1" ht="15" customHeight="1" x14ac:dyDescent="0.25">
      <c r="B137" s="58"/>
      <c r="C137" s="82" t="s">
        <v>51</v>
      </c>
      <c r="D137" s="83"/>
      <c r="E137" s="26">
        <v>1200000</v>
      </c>
      <c r="F137" s="21">
        <v>0</v>
      </c>
      <c r="G137" s="56">
        <f t="shared" si="15"/>
        <v>1200000</v>
      </c>
      <c r="H137" s="26">
        <v>114283.95</v>
      </c>
      <c r="I137" s="26">
        <v>114283.95</v>
      </c>
      <c r="J137" s="22">
        <f t="shared" si="16"/>
        <v>-1085716.05</v>
      </c>
    </row>
    <row r="138" spans="2:10" s="28" customFormat="1" ht="15" customHeight="1" x14ac:dyDescent="0.25">
      <c r="B138" s="58"/>
      <c r="C138" s="82" t="s">
        <v>52</v>
      </c>
      <c r="D138" s="83"/>
      <c r="E138" s="26">
        <v>64963.21</v>
      </c>
      <c r="F138" s="21">
        <v>0</v>
      </c>
      <c r="G138" s="56">
        <f t="shared" si="15"/>
        <v>64963.21</v>
      </c>
      <c r="H138" s="29">
        <v>30674.92</v>
      </c>
      <c r="I138" s="29">
        <v>30674.92</v>
      </c>
      <c r="J138" s="22">
        <f t="shared" si="16"/>
        <v>-34288.29</v>
      </c>
    </row>
    <row r="139" spans="2:10" s="28" customFormat="1" ht="15" customHeight="1" x14ac:dyDescent="0.25">
      <c r="B139" s="58"/>
      <c r="C139" s="82" t="s">
        <v>53</v>
      </c>
      <c r="D139" s="83"/>
      <c r="E139" s="26">
        <v>21983.919999999998</v>
      </c>
      <c r="F139" s="21">
        <v>0</v>
      </c>
      <c r="G139" s="56">
        <f t="shared" si="15"/>
        <v>21983.919999999998</v>
      </c>
      <c r="H139" s="26">
        <v>7482.95</v>
      </c>
      <c r="I139" s="26">
        <v>7482.95</v>
      </c>
      <c r="J139" s="22">
        <f t="shared" si="16"/>
        <v>-14500.969999999998</v>
      </c>
    </row>
    <row r="140" spans="2:10" s="28" customFormat="1" ht="15" customHeight="1" x14ac:dyDescent="0.25">
      <c r="B140" s="58"/>
      <c r="C140" s="82" t="s">
        <v>54</v>
      </c>
      <c r="D140" s="83"/>
      <c r="E140" s="26">
        <v>278955.18</v>
      </c>
      <c r="F140" s="21">
        <v>0</v>
      </c>
      <c r="G140" s="56">
        <f t="shared" si="15"/>
        <v>278955.18</v>
      </c>
      <c r="H140" s="26">
        <v>125993.23</v>
      </c>
      <c r="I140" s="26">
        <v>125993.23</v>
      </c>
      <c r="J140" s="22">
        <f t="shared" si="16"/>
        <v>-152961.95000000001</v>
      </c>
    </row>
    <row r="141" spans="2:10" s="28" customFormat="1" ht="15" customHeight="1" x14ac:dyDescent="0.25">
      <c r="B141" s="58"/>
      <c r="C141" s="82" t="s">
        <v>55</v>
      </c>
      <c r="D141" s="83"/>
      <c r="E141" s="26">
        <v>204947.28</v>
      </c>
      <c r="F141" s="21">
        <v>0</v>
      </c>
      <c r="G141" s="56">
        <f t="shared" si="15"/>
        <v>204947.28</v>
      </c>
      <c r="H141" s="26">
        <v>64526.55</v>
      </c>
      <c r="I141" s="26">
        <v>64526.55</v>
      </c>
      <c r="J141" s="22">
        <f t="shared" si="16"/>
        <v>-140420.72999999998</v>
      </c>
    </row>
    <row r="142" spans="2:10" s="28" customFormat="1" ht="15" customHeight="1" x14ac:dyDescent="0.25">
      <c r="B142" s="58"/>
      <c r="C142" s="82" t="s">
        <v>56</v>
      </c>
      <c r="D142" s="83"/>
      <c r="E142" s="26">
        <v>741226.02</v>
      </c>
      <c r="F142" s="21">
        <v>0</v>
      </c>
      <c r="G142" s="56">
        <f t="shared" si="15"/>
        <v>741226.02</v>
      </c>
      <c r="H142" s="26">
        <v>429792.4</v>
      </c>
      <c r="I142" s="26">
        <v>429792.4</v>
      </c>
      <c r="J142" s="22">
        <f t="shared" si="16"/>
        <v>-311433.62</v>
      </c>
    </row>
    <row r="143" spans="2:10" s="28" customFormat="1" ht="15" customHeight="1" x14ac:dyDescent="0.25">
      <c r="B143" s="58"/>
      <c r="C143" s="82" t="s">
        <v>57</v>
      </c>
      <c r="D143" s="83"/>
      <c r="E143" s="26">
        <v>37677.47</v>
      </c>
      <c r="F143" s="21">
        <v>0</v>
      </c>
      <c r="G143" s="56">
        <f t="shared" si="15"/>
        <v>37677.47</v>
      </c>
      <c r="H143" s="26">
        <v>22272.15</v>
      </c>
      <c r="I143" s="26">
        <v>22272.15</v>
      </c>
      <c r="J143" s="22">
        <f t="shared" si="16"/>
        <v>-15405.32</v>
      </c>
    </row>
    <row r="144" spans="2:10" s="28" customFormat="1" ht="15" customHeight="1" x14ac:dyDescent="0.25">
      <c r="B144" s="58"/>
      <c r="C144" s="82" t="s">
        <v>58</v>
      </c>
      <c r="D144" s="83"/>
      <c r="E144" s="26">
        <v>201406.31</v>
      </c>
      <c r="F144" s="21">
        <v>0</v>
      </c>
      <c r="G144" s="56">
        <f t="shared" si="15"/>
        <v>201406.31</v>
      </c>
      <c r="H144" s="26">
        <v>517253.78</v>
      </c>
      <c r="I144" s="26">
        <v>517253.78</v>
      </c>
      <c r="J144" s="22">
        <f t="shared" si="16"/>
        <v>315847.47000000003</v>
      </c>
    </row>
    <row r="145" spans="2:10" s="28" customFormat="1" ht="15" customHeight="1" x14ac:dyDescent="0.25">
      <c r="B145" s="58"/>
      <c r="C145" s="82" t="s">
        <v>59</v>
      </c>
      <c r="D145" s="83"/>
      <c r="E145" s="26">
        <v>30931.040000000001</v>
      </c>
      <c r="F145" s="21">
        <v>0</v>
      </c>
      <c r="G145" s="56">
        <f t="shared" si="15"/>
        <v>30931.040000000001</v>
      </c>
      <c r="H145" s="26">
        <v>15696.42</v>
      </c>
      <c r="I145" s="26">
        <v>15696.42</v>
      </c>
      <c r="J145" s="22">
        <f t="shared" si="16"/>
        <v>-15234.62</v>
      </c>
    </row>
    <row r="146" spans="2:10" s="28" customFormat="1" ht="15" customHeight="1" x14ac:dyDescent="0.25">
      <c r="B146" s="58"/>
      <c r="C146" s="82" t="s">
        <v>60</v>
      </c>
      <c r="D146" s="83"/>
      <c r="E146" s="26">
        <v>451512.18</v>
      </c>
      <c r="F146" s="21">
        <v>0</v>
      </c>
      <c r="G146" s="56">
        <f t="shared" si="15"/>
        <v>451512.18</v>
      </c>
      <c r="H146" s="26">
        <v>271417.63</v>
      </c>
      <c r="I146" s="26">
        <v>271417.63</v>
      </c>
      <c r="J146" s="22">
        <f t="shared" si="16"/>
        <v>-180094.55</v>
      </c>
    </row>
    <row r="147" spans="2:10" s="28" customFormat="1" ht="15" customHeight="1" x14ac:dyDescent="0.25">
      <c r="B147" s="58"/>
      <c r="C147" s="82" t="s">
        <v>61</v>
      </c>
      <c r="D147" s="83"/>
      <c r="E147" s="26">
        <v>79031.8</v>
      </c>
      <c r="F147" s="21">
        <v>0</v>
      </c>
      <c r="G147" s="56">
        <f t="shared" si="15"/>
        <v>79031.8</v>
      </c>
      <c r="H147" s="26">
        <v>42190.55</v>
      </c>
      <c r="I147" s="26">
        <v>42190.55</v>
      </c>
      <c r="J147" s="22">
        <f t="shared" si="16"/>
        <v>-36841.25</v>
      </c>
    </row>
    <row r="148" spans="2:10" s="28" customFormat="1" ht="15" customHeight="1" x14ac:dyDescent="0.25">
      <c r="B148" s="58"/>
      <c r="C148" s="82" t="s">
        <v>62</v>
      </c>
      <c r="D148" s="83"/>
      <c r="E148" s="26">
        <v>55172.93</v>
      </c>
      <c r="F148" s="21">
        <v>0</v>
      </c>
      <c r="G148" s="56">
        <f t="shared" si="15"/>
        <v>55172.93</v>
      </c>
      <c r="H148" s="26">
        <v>29708.240000000002</v>
      </c>
      <c r="I148" s="26">
        <v>29708.240000000002</v>
      </c>
      <c r="J148" s="22">
        <f t="shared" si="16"/>
        <v>-25464.69</v>
      </c>
    </row>
    <row r="149" spans="2:10" s="28" customFormat="1" ht="15" customHeight="1" x14ac:dyDescent="0.25">
      <c r="B149" s="58"/>
      <c r="C149" s="82" t="s">
        <v>63</v>
      </c>
      <c r="D149" s="83"/>
      <c r="E149" s="26">
        <v>17343.900000000001</v>
      </c>
      <c r="F149" s="21">
        <v>0</v>
      </c>
      <c r="G149" s="56">
        <f t="shared" si="15"/>
        <v>17343.900000000001</v>
      </c>
      <c r="H149" s="26">
        <v>5773.2</v>
      </c>
      <c r="I149" s="26">
        <v>5773.2</v>
      </c>
      <c r="J149" s="22">
        <f t="shared" si="16"/>
        <v>-11570.7</v>
      </c>
    </row>
    <row r="150" spans="2:10" s="28" customFormat="1" ht="15" customHeight="1" x14ac:dyDescent="0.25">
      <c r="B150" s="58"/>
      <c r="C150" s="82" t="s">
        <v>64</v>
      </c>
      <c r="D150" s="83"/>
      <c r="E150" s="26">
        <v>4641988.75</v>
      </c>
      <c r="F150" s="21">
        <v>0</v>
      </c>
      <c r="G150" s="56">
        <f t="shared" si="15"/>
        <v>4641988.75</v>
      </c>
      <c r="H150" s="26">
        <v>2487644.58</v>
      </c>
      <c r="I150" s="26">
        <v>2487644.58</v>
      </c>
      <c r="J150" s="22">
        <f t="shared" si="16"/>
        <v>-2154344.17</v>
      </c>
    </row>
    <row r="151" spans="2:10" s="28" customFormat="1" ht="15" customHeight="1" x14ac:dyDescent="0.25">
      <c r="B151" s="58"/>
      <c r="C151" s="82" t="s">
        <v>65</v>
      </c>
      <c r="D151" s="83"/>
      <c r="E151" s="26">
        <v>136324.64000000001</v>
      </c>
      <c r="F151" s="21">
        <v>0</v>
      </c>
      <c r="G151" s="56">
        <f t="shared" si="15"/>
        <v>136324.64000000001</v>
      </c>
      <c r="H151" s="26">
        <v>62986.53</v>
      </c>
      <c r="I151" s="26">
        <v>62986.53</v>
      </c>
      <c r="J151" s="22">
        <f t="shared" si="16"/>
        <v>-73338.110000000015</v>
      </c>
    </row>
    <row r="152" spans="2:10" s="28" customFormat="1" ht="15" customHeight="1" x14ac:dyDescent="0.25">
      <c r="B152" s="58"/>
      <c r="C152" s="82" t="s">
        <v>66</v>
      </c>
      <c r="D152" s="83"/>
      <c r="E152" s="26">
        <v>0</v>
      </c>
      <c r="F152" s="21">
        <v>1924.4</v>
      </c>
      <c r="G152" s="56">
        <f t="shared" si="15"/>
        <v>1924.4</v>
      </c>
      <c r="H152" s="26">
        <v>3367.7</v>
      </c>
      <c r="I152" s="26">
        <v>3367.7</v>
      </c>
      <c r="J152" s="22">
        <f t="shared" si="16"/>
        <v>3367.7</v>
      </c>
    </row>
    <row r="153" spans="2:10" s="28" customFormat="1" ht="15" customHeight="1" x14ac:dyDescent="0.25">
      <c r="B153" s="58"/>
      <c r="C153" s="82" t="s">
        <v>67</v>
      </c>
      <c r="D153" s="83"/>
      <c r="E153" s="26">
        <v>0</v>
      </c>
      <c r="F153" s="21">
        <v>481.1</v>
      </c>
      <c r="G153" s="56">
        <f t="shared" si="15"/>
        <v>481.1</v>
      </c>
      <c r="H153" s="26">
        <v>2886.6</v>
      </c>
      <c r="I153" s="26">
        <v>2886.6</v>
      </c>
      <c r="J153" s="22">
        <f t="shared" si="16"/>
        <v>2886.6</v>
      </c>
    </row>
    <row r="154" spans="2:10" s="28" customFormat="1" ht="15" customHeight="1" x14ac:dyDescent="0.25">
      <c r="B154" s="58"/>
      <c r="C154" s="82" t="s">
        <v>68</v>
      </c>
      <c r="D154" s="83"/>
      <c r="E154" s="26">
        <v>9116.94</v>
      </c>
      <c r="F154" s="21">
        <v>0</v>
      </c>
      <c r="G154" s="56">
        <f t="shared" si="15"/>
        <v>9116.94</v>
      </c>
      <c r="H154" s="26">
        <v>9589</v>
      </c>
      <c r="I154" s="26">
        <v>9589</v>
      </c>
      <c r="J154" s="22">
        <f t="shared" si="16"/>
        <v>472.05999999999949</v>
      </c>
    </row>
    <row r="155" spans="2:10" s="28" customFormat="1" ht="15" customHeight="1" x14ac:dyDescent="0.25">
      <c r="B155" s="58"/>
      <c r="C155" s="82" t="s">
        <v>69</v>
      </c>
      <c r="D155" s="83"/>
      <c r="E155" s="26">
        <v>2008.94</v>
      </c>
      <c r="F155" s="21">
        <v>0</v>
      </c>
      <c r="G155" s="56">
        <f t="shared" si="15"/>
        <v>2008.94</v>
      </c>
      <c r="H155" s="26">
        <v>4811</v>
      </c>
      <c r="I155" s="26">
        <v>4811</v>
      </c>
      <c r="J155" s="22">
        <f t="shared" si="16"/>
        <v>2802.06</v>
      </c>
    </row>
    <row r="156" spans="2:10" s="28" customFormat="1" ht="15" customHeight="1" x14ac:dyDescent="0.25">
      <c r="B156" s="58"/>
      <c r="C156" s="82" t="s">
        <v>70</v>
      </c>
      <c r="D156" s="83"/>
      <c r="E156" s="26">
        <v>1850824.33</v>
      </c>
      <c r="F156" s="21">
        <v>0</v>
      </c>
      <c r="G156" s="56">
        <f t="shared" si="15"/>
        <v>1850824.33</v>
      </c>
      <c r="H156" s="26">
        <v>497744.23</v>
      </c>
      <c r="I156" s="26">
        <v>497744.23</v>
      </c>
      <c r="J156" s="22">
        <f t="shared" si="16"/>
        <v>-1353080.1</v>
      </c>
    </row>
    <row r="157" spans="2:10" s="28" customFormat="1" ht="15" customHeight="1" x14ac:dyDescent="0.25">
      <c r="B157" s="58"/>
      <c r="C157" s="82" t="s">
        <v>71</v>
      </c>
      <c r="D157" s="83"/>
      <c r="E157" s="26">
        <v>2561.6999999999998</v>
      </c>
      <c r="F157" s="21">
        <v>967.73</v>
      </c>
      <c r="G157" s="56">
        <f t="shared" si="15"/>
        <v>3529.43</v>
      </c>
      <c r="H157" s="26">
        <v>4952.6000000000004</v>
      </c>
      <c r="I157" s="26">
        <v>4952.6000000000004</v>
      </c>
      <c r="J157" s="22">
        <f t="shared" si="16"/>
        <v>2390.9000000000005</v>
      </c>
    </row>
    <row r="158" spans="2:10" s="28" customFormat="1" ht="15" customHeight="1" x14ac:dyDescent="0.25">
      <c r="B158" s="58"/>
      <c r="C158" s="82" t="s">
        <v>72</v>
      </c>
      <c r="D158" s="83"/>
      <c r="E158" s="26">
        <v>16086.35</v>
      </c>
      <c r="F158" s="21">
        <v>0</v>
      </c>
      <c r="G158" s="56">
        <f t="shared" si="15"/>
        <v>16086.35</v>
      </c>
      <c r="H158" s="26">
        <v>9297.16</v>
      </c>
      <c r="I158" s="26">
        <v>9297.16</v>
      </c>
      <c r="J158" s="22">
        <f t="shared" si="16"/>
        <v>-6789.1900000000005</v>
      </c>
    </row>
    <row r="159" spans="2:10" s="28" customFormat="1" ht="15" customHeight="1" x14ac:dyDescent="0.25">
      <c r="B159" s="58"/>
      <c r="C159" s="82" t="s">
        <v>73</v>
      </c>
      <c r="D159" s="83"/>
      <c r="E159" s="26">
        <v>5598.36</v>
      </c>
      <c r="F159" s="21">
        <v>0</v>
      </c>
      <c r="G159" s="56">
        <f t="shared" si="15"/>
        <v>5598.36</v>
      </c>
      <c r="H159" s="26">
        <v>1008.39</v>
      </c>
      <c r="I159" s="26">
        <v>1008.39</v>
      </c>
      <c r="J159" s="22">
        <f t="shared" si="16"/>
        <v>-4589.9699999999993</v>
      </c>
    </row>
    <row r="160" spans="2:10" s="28" customFormat="1" ht="15" customHeight="1" x14ac:dyDescent="0.25">
      <c r="B160" s="58"/>
      <c r="C160" s="82" t="s">
        <v>74</v>
      </c>
      <c r="D160" s="83"/>
      <c r="E160" s="26">
        <v>134950.17000000001</v>
      </c>
      <c r="F160" s="21">
        <v>0</v>
      </c>
      <c r="G160" s="56">
        <f t="shared" si="15"/>
        <v>134950.17000000001</v>
      </c>
      <c r="H160" s="26">
        <v>51073.21</v>
      </c>
      <c r="I160" s="26">
        <v>51073.21</v>
      </c>
      <c r="J160" s="22">
        <f t="shared" si="16"/>
        <v>-83876.960000000021</v>
      </c>
    </row>
    <row r="161" spans="2:10" s="28" customFormat="1" ht="15" customHeight="1" x14ac:dyDescent="0.25">
      <c r="B161" s="58"/>
      <c r="C161" s="82" t="s">
        <v>75</v>
      </c>
      <c r="D161" s="83"/>
      <c r="E161" s="26">
        <v>706552.4</v>
      </c>
      <c r="F161" s="21">
        <v>0</v>
      </c>
      <c r="G161" s="56">
        <f t="shared" si="15"/>
        <v>706552.4</v>
      </c>
      <c r="H161" s="26">
        <v>385873.97</v>
      </c>
      <c r="I161" s="26">
        <v>385873.97</v>
      </c>
      <c r="J161" s="22">
        <f t="shared" si="16"/>
        <v>-320678.43000000005</v>
      </c>
    </row>
    <row r="162" spans="2:10" s="28" customFormat="1" ht="15" customHeight="1" x14ac:dyDescent="0.25">
      <c r="B162" s="58"/>
      <c r="C162" s="82" t="s">
        <v>76</v>
      </c>
      <c r="D162" s="83"/>
      <c r="E162" s="26">
        <v>1819.89</v>
      </c>
      <c r="F162" s="21">
        <v>0</v>
      </c>
      <c r="G162" s="56">
        <f t="shared" si="15"/>
        <v>1819.89</v>
      </c>
      <c r="H162" s="26">
        <v>4358.5600000000004</v>
      </c>
      <c r="I162" s="26">
        <v>4358.5600000000004</v>
      </c>
      <c r="J162" s="22">
        <f t="shared" si="16"/>
        <v>2538.67</v>
      </c>
    </row>
    <row r="163" spans="2:10" s="28" customFormat="1" ht="15" customHeight="1" x14ac:dyDescent="0.25">
      <c r="B163" s="58"/>
      <c r="C163" s="82" t="s">
        <v>77</v>
      </c>
      <c r="D163" s="83"/>
      <c r="E163" s="26">
        <v>17718.02</v>
      </c>
      <c r="F163" s="21">
        <v>0</v>
      </c>
      <c r="G163" s="56">
        <f t="shared" si="15"/>
        <v>17718.02</v>
      </c>
      <c r="H163" s="26">
        <v>16241.9</v>
      </c>
      <c r="I163" s="26">
        <v>16241.9</v>
      </c>
      <c r="J163" s="22">
        <f t="shared" si="16"/>
        <v>-1476.1200000000008</v>
      </c>
    </row>
    <row r="164" spans="2:10" s="28" customFormat="1" ht="15" customHeight="1" x14ac:dyDescent="0.25">
      <c r="B164" s="58"/>
      <c r="C164" s="82" t="s">
        <v>78</v>
      </c>
      <c r="D164" s="83"/>
      <c r="E164" s="26">
        <v>1436.56</v>
      </c>
      <c r="F164" s="21">
        <v>0</v>
      </c>
      <c r="G164" s="56">
        <f t="shared" si="15"/>
        <v>1436.56</v>
      </c>
      <c r="H164" s="29">
        <v>919.4</v>
      </c>
      <c r="I164" s="29">
        <v>919.4</v>
      </c>
      <c r="J164" s="22">
        <f t="shared" si="16"/>
        <v>-517.16</v>
      </c>
    </row>
    <row r="165" spans="2:10" s="28" customFormat="1" ht="15" customHeight="1" x14ac:dyDescent="0.25">
      <c r="B165" s="58"/>
      <c r="C165" s="82" t="s">
        <v>79</v>
      </c>
      <c r="D165" s="83"/>
      <c r="E165" s="26">
        <v>763.4</v>
      </c>
      <c r="F165" s="21">
        <v>0</v>
      </c>
      <c r="G165" s="56">
        <f t="shared" si="15"/>
        <v>763.4</v>
      </c>
      <c r="H165" s="29">
        <v>242.44</v>
      </c>
      <c r="I165" s="29">
        <v>242.44</v>
      </c>
      <c r="J165" s="22">
        <f t="shared" si="16"/>
        <v>-520.96</v>
      </c>
    </row>
    <row r="166" spans="2:10" s="28" customFormat="1" ht="15" customHeight="1" x14ac:dyDescent="0.25">
      <c r="B166" s="58"/>
      <c r="C166" s="82" t="s">
        <v>80</v>
      </c>
      <c r="D166" s="83"/>
      <c r="E166" s="26">
        <v>90762.46</v>
      </c>
      <c r="F166" s="21">
        <v>0</v>
      </c>
      <c r="G166" s="56">
        <f t="shared" si="15"/>
        <v>90762.46</v>
      </c>
      <c r="H166" s="26">
        <v>41218.69</v>
      </c>
      <c r="I166" s="26">
        <v>41218.69</v>
      </c>
      <c r="J166" s="22">
        <f t="shared" si="16"/>
        <v>-49543.770000000004</v>
      </c>
    </row>
    <row r="167" spans="2:10" s="28" customFormat="1" ht="15" customHeight="1" x14ac:dyDescent="0.25">
      <c r="B167" s="58"/>
      <c r="C167" s="82" t="s">
        <v>81</v>
      </c>
      <c r="D167" s="83"/>
      <c r="E167" s="26">
        <v>64785.49</v>
      </c>
      <c r="F167" s="21">
        <v>0</v>
      </c>
      <c r="G167" s="56">
        <f t="shared" si="15"/>
        <v>64785.49</v>
      </c>
      <c r="H167" s="26">
        <v>23153.24</v>
      </c>
      <c r="I167" s="26">
        <v>23153.24</v>
      </c>
      <c r="J167" s="22">
        <f t="shared" si="16"/>
        <v>-41632.25</v>
      </c>
    </row>
    <row r="168" spans="2:10" s="28" customFormat="1" ht="15" customHeight="1" x14ac:dyDescent="0.25">
      <c r="B168" s="58"/>
      <c r="C168" s="95" t="s">
        <v>82</v>
      </c>
      <c r="D168" s="96"/>
      <c r="E168" s="26">
        <v>1161.73</v>
      </c>
      <c r="F168" s="21">
        <v>0</v>
      </c>
      <c r="G168" s="56">
        <f t="shared" si="15"/>
        <v>1161.73</v>
      </c>
      <c r="H168" s="26">
        <v>577.32000000000005</v>
      </c>
      <c r="I168" s="26">
        <v>577.32000000000005</v>
      </c>
      <c r="J168" s="22">
        <f t="shared" si="16"/>
        <v>-584.41</v>
      </c>
    </row>
    <row r="169" spans="2:10" s="28" customFormat="1" ht="15" customHeight="1" x14ac:dyDescent="0.25">
      <c r="B169" s="58"/>
      <c r="C169" s="95" t="s">
        <v>83</v>
      </c>
      <c r="D169" s="96"/>
      <c r="E169" s="26">
        <v>1539.33</v>
      </c>
      <c r="F169" s="21">
        <v>0</v>
      </c>
      <c r="G169" s="56">
        <f t="shared" si="15"/>
        <v>1539.33</v>
      </c>
      <c r="H169" s="26">
        <v>1154.6400000000001</v>
      </c>
      <c r="I169" s="26">
        <v>1154.6400000000001</v>
      </c>
      <c r="J169" s="22">
        <f t="shared" si="16"/>
        <v>-384.68999999999983</v>
      </c>
    </row>
    <row r="170" spans="2:10" s="28" customFormat="1" ht="15" customHeight="1" x14ac:dyDescent="0.25">
      <c r="B170" s="58"/>
      <c r="C170" s="82" t="s">
        <v>84</v>
      </c>
      <c r="D170" s="83"/>
      <c r="E170" s="26">
        <v>5400000</v>
      </c>
      <c r="F170" s="21">
        <v>0</v>
      </c>
      <c r="G170" s="56">
        <f t="shared" si="15"/>
        <v>5400000</v>
      </c>
      <c r="H170" s="26">
        <v>12717333.220000001</v>
      </c>
      <c r="I170" s="26">
        <v>12717333.220000001</v>
      </c>
      <c r="J170" s="22">
        <f t="shared" si="16"/>
        <v>7317333.2200000007</v>
      </c>
    </row>
    <row r="171" spans="2:10" s="28" customFormat="1" ht="15" customHeight="1" x14ac:dyDescent="0.25">
      <c r="B171" s="58"/>
      <c r="C171" s="82" t="s">
        <v>85</v>
      </c>
      <c r="D171" s="83"/>
      <c r="E171" s="26">
        <v>600000</v>
      </c>
      <c r="F171" s="21">
        <v>0</v>
      </c>
      <c r="G171" s="56">
        <f t="shared" si="15"/>
        <v>600000</v>
      </c>
      <c r="H171" s="26">
        <v>579377.24</v>
      </c>
      <c r="I171" s="26">
        <v>579377.24</v>
      </c>
      <c r="J171" s="22">
        <f t="shared" si="16"/>
        <v>-20622.760000000009</v>
      </c>
    </row>
    <row r="172" spans="2:10" s="28" customFormat="1" ht="15" customHeight="1" x14ac:dyDescent="0.25">
      <c r="B172" s="58"/>
      <c r="C172" s="82" t="s">
        <v>86</v>
      </c>
      <c r="D172" s="83"/>
      <c r="E172" s="26">
        <v>600000</v>
      </c>
      <c r="F172" s="21">
        <v>0</v>
      </c>
      <c r="G172" s="56">
        <f t="shared" si="15"/>
        <v>600000</v>
      </c>
      <c r="H172" s="26">
        <v>359512.26</v>
      </c>
      <c r="I172" s="26">
        <v>359512.26</v>
      </c>
      <c r="J172" s="22">
        <f t="shared" si="16"/>
        <v>-240487.74</v>
      </c>
    </row>
    <row r="173" spans="2:10" s="28" customFormat="1" ht="15" customHeight="1" x14ac:dyDescent="0.25">
      <c r="B173" s="58"/>
      <c r="C173" s="82" t="s">
        <v>87</v>
      </c>
      <c r="D173" s="83"/>
      <c r="E173" s="26">
        <v>1200000</v>
      </c>
      <c r="F173" s="21">
        <v>0</v>
      </c>
      <c r="G173" s="56">
        <f t="shared" si="15"/>
        <v>1200000</v>
      </c>
      <c r="H173" s="26">
        <v>51177.7</v>
      </c>
      <c r="I173" s="26">
        <v>51177.7</v>
      </c>
      <c r="J173" s="22">
        <f t="shared" si="16"/>
        <v>-1148822.3</v>
      </c>
    </row>
    <row r="174" spans="2:10" s="28" customFormat="1" ht="15" customHeight="1" x14ac:dyDescent="0.25">
      <c r="B174" s="58"/>
      <c r="C174" s="82" t="s">
        <v>88</v>
      </c>
      <c r="D174" s="83"/>
      <c r="E174" s="26">
        <v>700</v>
      </c>
      <c r="F174" s="21">
        <v>0</v>
      </c>
      <c r="G174" s="56">
        <f t="shared" si="15"/>
        <v>700</v>
      </c>
      <c r="H174" s="26">
        <v>850</v>
      </c>
      <c r="I174" s="26">
        <v>850</v>
      </c>
      <c r="J174" s="22">
        <f t="shared" si="16"/>
        <v>150</v>
      </c>
    </row>
    <row r="175" spans="2:10" s="28" customFormat="1" ht="15" customHeight="1" x14ac:dyDescent="0.25">
      <c r="B175" s="58"/>
      <c r="C175" s="82" t="s">
        <v>89</v>
      </c>
      <c r="D175" s="83"/>
      <c r="E175" s="26">
        <v>0</v>
      </c>
      <c r="F175" s="21">
        <v>0</v>
      </c>
      <c r="G175" s="56">
        <f t="shared" si="15"/>
        <v>0</v>
      </c>
      <c r="H175" s="26">
        <v>2000</v>
      </c>
      <c r="I175" s="26">
        <v>2000</v>
      </c>
      <c r="J175" s="22">
        <f t="shared" si="16"/>
        <v>2000</v>
      </c>
    </row>
    <row r="176" spans="2:10" s="28" customFormat="1" ht="15" customHeight="1" x14ac:dyDescent="0.25">
      <c r="B176" s="58"/>
      <c r="C176" s="82" t="s">
        <v>90</v>
      </c>
      <c r="D176" s="83"/>
      <c r="E176" s="26">
        <v>60806.47</v>
      </c>
      <c r="F176" s="21">
        <v>0</v>
      </c>
      <c r="G176" s="56">
        <f t="shared" si="15"/>
        <v>60806.47</v>
      </c>
      <c r="H176" s="26">
        <v>16209</v>
      </c>
      <c r="I176" s="26">
        <v>16209</v>
      </c>
      <c r="J176" s="22">
        <f t="shared" si="16"/>
        <v>-44597.47</v>
      </c>
    </row>
    <row r="177" spans="2:10" s="28" customFormat="1" ht="15" customHeight="1" x14ac:dyDescent="0.25">
      <c r="B177" s="58"/>
      <c r="C177" s="82" t="s">
        <v>91</v>
      </c>
      <c r="D177" s="83"/>
      <c r="E177" s="26">
        <v>28955.46</v>
      </c>
      <c r="F177" s="21">
        <v>0</v>
      </c>
      <c r="G177" s="56">
        <f t="shared" ref="G177:G180" si="17">E177+F177</f>
        <v>28955.46</v>
      </c>
      <c r="H177" s="26">
        <v>23419</v>
      </c>
      <c r="I177" s="26">
        <v>23419</v>
      </c>
      <c r="J177" s="22">
        <f t="shared" ref="J177:J180" si="18">I177-E177</f>
        <v>-5536.4599999999991</v>
      </c>
    </row>
    <row r="178" spans="2:10" s="28" customFormat="1" ht="15" customHeight="1" x14ac:dyDescent="0.25">
      <c r="B178" s="58"/>
      <c r="C178" s="82" t="s">
        <v>92</v>
      </c>
      <c r="D178" s="83"/>
      <c r="E178" s="26">
        <v>152873.91</v>
      </c>
      <c r="F178" s="21">
        <v>0</v>
      </c>
      <c r="G178" s="56">
        <f t="shared" si="17"/>
        <v>152873.91</v>
      </c>
      <c r="H178" s="26">
        <v>9383.5499999999993</v>
      </c>
      <c r="I178" s="26">
        <v>9383.5499999999993</v>
      </c>
      <c r="J178" s="22">
        <f t="shared" si="18"/>
        <v>-143490.36000000002</v>
      </c>
    </row>
    <row r="179" spans="2:10" s="28" customFormat="1" ht="15" customHeight="1" x14ac:dyDescent="0.25">
      <c r="B179" s="58"/>
      <c r="C179" s="82" t="s">
        <v>93</v>
      </c>
      <c r="D179" s="83"/>
      <c r="E179" s="26">
        <v>15000000</v>
      </c>
      <c r="F179" s="21">
        <v>57400403</v>
      </c>
      <c r="G179" s="56">
        <f t="shared" si="17"/>
        <v>72400403</v>
      </c>
      <c r="H179" s="26">
        <v>72400403</v>
      </c>
      <c r="I179" s="26">
        <v>72400403</v>
      </c>
      <c r="J179" s="22">
        <f t="shared" si="18"/>
        <v>57400403</v>
      </c>
    </row>
    <row r="180" spans="2:10" s="28" customFormat="1" ht="15" customHeight="1" x14ac:dyDescent="0.25">
      <c r="B180" s="58"/>
      <c r="C180" s="82" t="s">
        <v>94</v>
      </c>
      <c r="D180" s="83"/>
      <c r="E180" s="26">
        <v>0</v>
      </c>
      <c r="F180" s="21">
        <v>256185.62</v>
      </c>
      <c r="G180" s="56">
        <f t="shared" si="17"/>
        <v>256185.62</v>
      </c>
      <c r="H180" s="26">
        <v>256185.62</v>
      </c>
      <c r="I180" s="26">
        <v>256185.62</v>
      </c>
      <c r="J180" s="22">
        <f t="shared" si="18"/>
        <v>256185.62</v>
      </c>
    </row>
    <row r="181" spans="2:10" s="16" customFormat="1" ht="24.75" customHeight="1" x14ac:dyDescent="0.25">
      <c r="B181" s="58"/>
      <c r="C181" s="80" t="s">
        <v>96</v>
      </c>
      <c r="D181" s="81"/>
      <c r="E181" s="54">
        <f t="shared" ref="E181:J181" si="19">E87</f>
        <v>10000000</v>
      </c>
      <c r="F181" s="54">
        <f t="shared" si="19"/>
        <v>0</v>
      </c>
      <c r="G181" s="54">
        <f t="shared" si="19"/>
        <v>10000000</v>
      </c>
      <c r="H181" s="54">
        <f t="shared" si="19"/>
        <v>0</v>
      </c>
      <c r="I181" s="54">
        <f t="shared" si="19"/>
        <v>0</v>
      </c>
      <c r="J181" s="55">
        <f t="shared" si="19"/>
        <v>-10000000</v>
      </c>
    </row>
    <row r="182" spans="2:10" s="16" customFormat="1" ht="23.25" customHeight="1" x14ac:dyDescent="0.25">
      <c r="B182" s="59"/>
      <c r="C182" s="82" t="s">
        <v>97</v>
      </c>
      <c r="D182" s="83"/>
      <c r="E182" s="26">
        <v>10000000</v>
      </c>
      <c r="F182" s="21">
        <v>0</v>
      </c>
      <c r="G182" s="60">
        <f>E182+F182</f>
        <v>10000000</v>
      </c>
      <c r="H182" s="60">
        <v>0</v>
      </c>
      <c r="I182" s="60">
        <v>0</v>
      </c>
      <c r="J182" s="61">
        <f>I182-E182</f>
        <v>-10000000</v>
      </c>
    </row>
    <row r="183" spans="2:10" s="16" customFormat="1" ht="14.25" customHeight="1" x14ac:dyDescent="0.25">
      <c r="B183" s="84" t="s">
        <v>98</v>
      </c>
      <c r="C183" s="85"/>
      <c r="D183" s="86"/>
      <c r="E183" s="62">
        <v>0</v>
      </c>
      <c r="F183" s="62">
        <v>0</v>
      </c>
      <c r="G183" s="62">
        <f>G184</f>
        <v>0</v>
      </c>
      <c r="H183" s="62">
        <v>0</v>
      </c>
      <c r="I183" s="62">
        <v>0</v>
      </c>
      <c r="J183" s="51">
        <f>I183-E183</f>
        <v>0</v>
      </c>
    </row>
    <row r="184" spans="2:10" s="16" customFormat="1" ht="13.5" customHeight="1" x14ac:dyDescent="0.25">
      <c r="B184" s="58"/>
      <c r="C184" s="87" t="s">
        <v>98</v>
      </c>
      <c r="D184" s="88"/>
      <c r="E184" s="21">
        <v>0</v>
      </c>
      <c r="F184" s="21">
        <v>0</v>
      </c>
      <c r="G184" s="63">
        <f>E184+F184</f>
        <v>0</v>
      </c>
      <c r="H184" s="64">
        <v>0</v>
      </c>
      <c r="I184" s="64">
        <v>0</v>
      </c>
      <c r="J184" s="51">
        <f>I184-E184</f>
        <v>0</v>
      </c>
    </row>
    <row r="185" spans="2:10" s="16" customFormat="1" ht="11.25" customHeight="1" x14ac:dyDescent="0.25">
      <c r="B185" s="32"/>
      <c r="C185" s="33"/>
      <c r="D185" s="34"/>
      <c r="E185" s="35">
        <v>0</v>
      </c>
      <c r="F185" s="35">
        <v>0</v>
      </c>
      <c r="G185" s="35">
        <v>0</v>
      </c>
      <c r="H185" s="35">
        <v>0</v>
      </c>
      <c r="I185" s="35">
        <v>0</v>
      </c>
      <c r="J185" s="36">
        <v>0</v>
      </c>
    </row>
    <row r="186" spans="2:10" ht="20.25" customHeight="1" x14ac:dyDescent="0.25">
      <c r="B186" s="65"/>
      <c r="C186" s="89" t="s">
        <v>99</v>
      </c>
      <c r="D186" s="90"/>
      <c r="E186" s="38">
        <f>E96+E105+E183</f>
        <v>946769310.65999973</v>
      </c>
      <c r="F186" s="38">
        <f>F96+F105+F183</f>
        <v>57659961.849999994</v>
      </c>
      <c r="G186" s="38">
        <f>G96+G105+G183</f>
        <v>1004429272.5099996</v>
      </c>
      <c r="H186" s="38">
        <f>H96+H105+H183</f>
        <v>765052359.81000006</v>
      </c>
      <c r="I186" s="38">
        <f>I96+I105+I183</f>
        <v>470843153.12999982</v>
      </c>
      <c r="J186" s="91">
        <v>0</v>
      </c>
    </row>
    <row r="187" spans="2:10" ht="12.75" customHeight="1" thickBot="1" x14ac:dyDescent="0.3">
      <c r="B187" s="66"/>
      <c r="C187" s="67"/>
      <c r="D187" s="67"/>
      <c r="E187" s="68"/>
      <c r="F187" s="68"/>
      <c r="G187" s="68"/>
      <c r="H187" s="93" t="s">
        <v>111</v>
      </c>
      <c r="I187" s="94"/>
      <c r="J187" s="92"/>
    </row>
    <row r="188" spans="2:10" ht="9" hidden="1" customHeight="1" x14ac:dyDescent="0.25">
      <c r="B188" s="76"/>
      <c r="C188" s="76"/>
      <c r="D188" s="76"/>
      <c r="E188" s="76"/>
      <c r="F188" s="76"/>
      <c r="G188" s="76"/>
      <c r="H188" s="76"/>
      <c r="I188" s="76"/>
      <c r="J188" s="76"/>
    </row>
    <row r="189" spans="2:10" ht="12.75" hidden="1" customHeight="1" x14ac:dyDescent="0.25">
      <c r="B189" s="77" t="s">
        <v>112</v>
      </c>
      <c r="C189" s="77"/>
      <c r="D189" s="77"/>
      <c r="E189" s="77"/>
      <c r="F189" s="77"/>
      <c r="G189" s="77"/>
      <c r="H189" s="77"/>
      <c r="I189" s="77"/>
      <c r="J189" s="77"/>
    </row>
    <row r="190" spans="2:10" ht="12" hidden="1" customHeight="1" x14ac:dyDescent="0.25">
      <c r="B190" s="78" t="s">
        <v>113</v>
      </c>
      <c r="C190" s="78"/>
      <c r="D190" s="78"/>
      <c r="E190" s="78"/>
      <c r="F190" s="78"/>
      <c r="G190" s="78"/>
      <c r="H190" s="78"/>
      <c r="I190" s="78"/>
      <c r="J190" s="78"/>
    </row>
    <row r="191" spans="2:10" ht="33.75" hidden="1" customHeight="1" x14ac:dyDescent="0.25">
      <c r="B191" s="79" t="s">
        <v>114</v>
      </c>
      <c r="C191" s="79"/>
      <c r="D191" s="79"/>
      <c r="E191" s="79"/>
      <c r="F191" s="79"/>
      <c r="G191" s="79"/>
      <c r="H191" s="79"/>
      <c r="I191" s="79"/>
      <c r="J191" s="79"/>
    </row>
    <row r="192" spans="2:10" ht="33.75" hidden="1" customHeight="1" x14ac:dyDescent="0.25">
      <c r="B192" s="69"/>
      <c r="C192" s="69"/>
      <c r="D192" s="69"/>
      <c r="E192" s="70"/>
      <c r="F192" s="70"/>
      <c r="G192" s="70"/>
      <c r="H192" s="70"/>
      <c r="I192" s="70"/>
      <c r="J192" s="70"/>
    </row>
    <row r="193" spans="3:10" hidden="1" x14ac:dyDescent="0.25"/>
    <row r="194" spans="3:10" hidden="1" x14ac:dyDescent="0.25"/>
    <row r="195" spans="3:10" hidden="1" x14ac:dyDescent="0.25"/>
    <row r="196" spans="3:10" hidden="1" x14ac:dyDescent="0.25"/>
    <row r="197" spans="3:10" hidden="1" x14ac:dyDescent="0.25"/>
    <row r="198" spans="3:10" hidden="1" x14ac:dyDescent="0.25"/>
    <row r="199" spans="3:10" hidden="1" x14ac:dyDescent="0.25"/>
    <row r="200" spans="3:10" hidden="1" x14ac:dyDescent="0.25"/>
    <row r="201" spans="3:10" x14ac:dyDescent="0.25">
      <c r="E201" s="71"/>
      <c r="F201" s="71"/>
      <c r="G201" s="71"/>
      <c r="H201" s="71"/>
      <c r="I201" s="71"/>
      <c r="J201" s="72"/>
    </row>
    <row r="202" spans="3:10" s="16" customFormat="1" x14ac:dyDescent="0.25">
      <c r="C202" s="73"/>
      <c r="E202" s="71"/>
      <c r="F202" s="71"/>
      <c r="G202" s="71"/>
      <c r="H202" s="71"/>
      <c r="I202" s="71"/>
      <c r="J202" s="71"/>
    </row>
    <row r="203" spans="3:10" x14ac:dyDescent="0.25">
      <c r="C203" s="74"/>
      <c r="E203" s="72"/>
      <c r="F203" s="72"/>
      <c r="G203" s="72"/>
      <c r="H203" s="72"/>
      <c r="I203" s="72"/>
      <c r="J203" s="72"/>
    </row>
    <row r="204" spans="3:10" x14ac:dyDescent="0.25">
      <c r="C204" s="74"/>
      <c r="E204" s="72"/>
      <c r="F204" s="72"/>
      <c r="G204" s="72"/>
      <c r="H204" s="72"/>
      <c r="I204" s="72"/>
      <c r="J204" s="72"/>
    </row>
    <row r="208" spans="3:10" x14ac:dyDescent="0.25">
      <c r="E208" s="72"/>
      <c r="F208" s="72"/>
      <c r="G208" s="72"/>
      <c r="H208" s="72"/>
      <c r="I208" s="72"/>
      <c r="J208" s="72"/>
    </row>
    <row r="210" spans="5:10" x14ac:dyDescent="0.25">
      <c r="E210" s="72"/>
      <c r="F210" s="72"/>
      <c r="G210" s="72"/>
      <c r="H210" s="72"/>
      <c r="I210" s="72"/>
      <c r="J210" s="72"/>
    </row>
    <row r="212" spans="5:10" x14ac:dyDescent="0.25">
      <c r="E212" s="72"/>
      <c r="F212" s="72"/>
      <c r="G212" s="72"/>
      <c r="H212" s="72"/>
      <c r="I212" s="72"/>
      <c r="J212" s="72"/>
    </row>
    <row r="213" spans="5:10" x14ac:dyDescent="0.25">
      <c r="E213" s="72"/>
      <c r="F213" s="72"/>
      <c r="G213" s="72"/>
      <c r="H213" s="72"/>
      <c r="I213" s="72"/>
      <c r="J213" s="72"/>
    </row>
    <row r="214" spans="5:10" x14ac:dyDescent="0.25">
      <c r="E214" s="72"/>
      <c r="F214" s="72"/>
      <c r="G214" s="72"/>
      <c r="H214" s="72"/>
      <c r="I214" s="72"/>
      <c r="J214" s="72"/>
    </row>
    <row r="215" spans="5:10" x14ac:dyDescent="0.25">
      <c r="E215" s="72"/>
      <c r="F215" s="72"/>
      <c r="G215" s="72"/>
      <c r="H215" s="72"/>
      <c r="I215" s="72"/>
      <c r="J215" s="72"/>
    </row>
    <row r="217" spans="5:10" x14ac:dyDescent="0.25">
      <c r="E217" s="72"/>
      <c r="F217" s="72"/>
      <c r="G217" s="72"/>
      <c r="H217" s="72"/>
      <c r="I217" s="72"/>
      <c r="J217" s="72"/>
    </row>
    <row r="224" spans="5:10" x14ac:dyDescent="0.25">
      <c r="E224" s="72"/>
      <c r="F224" s="72"/>
      <c r="G224" s="72"/>
      <c r="H224" s="72"/>
      <c r="I224" s="72"/>
    </row>
    <row r="226" spans="5:10" x14ac:dyDescent="0.25">
      <c r="E226" s="72"/>
      <c r="F226" s="72"/>
      <c r="G226" s="72"/>
      <c r="H226" s="72"/>
      <c r="I226" s="72"/>
      <c r="J226" s="75"/>
    </row>
    <row r="229" spans="5:10" x14ac:dyDescent="0.25">
      <c r="E229" s="72"/>
      <c r="F229" s="72"/>
      <c r="G229" s="72"/>
      <c r="H229" s="72"/>
      <c r="I229" s="72"/>
      <c r="J229" s="72"/>
    </row>
  </sheetData>
  <mergeCells count="191">
    <mergeCell ref="B7:D7"/>
    <mergeCell ref="B8:D8"/>
    <mergeCell ref="B9:D9"/>
    <mergeCell ref="B10:D10"/>
    <mergeCell ref="B11:D11"/>
    <mergeCell ref="C12:D12"/>
    <mergeCell ref="B1:J1"/>
    <mergeCell ref="B2:J2"/>
    <mergeCell ref="B3:J3"/>
    <mergeCell ref="B4:D6"/>
    <mergeCell ref="E4:I4"/>
    <mergeCell ref="J4:J5"/>
    <mergeCell ref="C19:D19"/>
    <mergeCell ref="C20:D20"/>
    <mergeCell ref="C21:D21"/>
    <mergeCell ref="C22:D22"/>
    <mergeCell ref="C23:D23"/>
    <mergeCell ref="C24:D24"/>
    <mergeCell ref="C13:D13"/>
    <mergeCell ref="C14:D14"/>
    <mergeCell ref="B15:D15"/>
    <mergeCell ref="B16:D16"/>
    <mergeCell ref="C17:D17"/>
    <mergeCell ref="C18:D18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J91:J92"/>
    <mergeCell ref="H92:I92"/>
    <mergeCell ref="B93:D95"/>
    <mergeCell ref="E93:I93"/>
    <mergeCell ref="J93:J94"/>
    <mergeCell ref="B96:D96"/>
    <mergeCell ref="C85:D85"/>
    <mergeCell ref="B86:D86"/>
    <mergeCell ref="B87:D87"/>
    <mergeCell ref="C88:D88"/>
    <mergeCell ref="B89:D89"/>
    <mergeCell ref="C91:D91"/>
    <mergeCell ref="C103:D103"/>
    <mergeCell ref="C104:D104"/>
    <mergeCell ref="B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63:D163"/>
    <mergeCell ref="C164:D164"/>
    <mergeCell ref="C165:D165"/>
    <mergeCell ref="C166:D166"/>
    <mergeCell ref="C167:D167"/>
    <mergeCell ref="C168:D168"/>
    <mergeCell ref="C157:D157"/>
    <mergeCell ref="C158:D158"/>
    <mergeCell ref="C159:D159"/>
    <mergeCell ref="C160:D160"/>
    <mergeCell ref="C161:D161"/>
    <mergeCell ref="C162:D162"/>
    <mergeCell ref="C175:D175"/>
    <mergeCell ref="C176:D176"/>
    <mergeCell ref="C177:D177"/>
    <mergeCell ref="C178:D178"/>
    <mergeCell ref="C179:D179"/>
    <mergeCell ref="C180:D180"/>
    <mergeCell ref="C169:D169"/>
    <mergeCell ref="C170:D170"/>
    <mergeCell ref="C171:D171"/>
    <mergeCell ref="C172:D172"/>
    <mergeCell ref="C173:D173"/>
    <mergeCell ref="C174:D174"/>
    <mergeCell ref="B188:J188"/>
    <mergeCell ref="B189:J189"/>
    <mergeCell ref="B190:J190"/>
    <mergeCell ref="B191:J191"/>
    <mergeCell ref="C181:D181"/>
    <mergeCell ref="C182:D182"/>
    <mergeCell ref="B183:D183"/>
    <mergeCell ref="C184:D184"/>
    <mergeCell ref="C186:D186"/>
    <mergeCell ref="J186:J187"/>
    <mergeCell ref="H187:I187"/>
  </mergeCells>
  <printOptions horizontalCentered="1"/>
  <pageMargins left="0.55118110236220474" right="0.27559055118110237" top="0.55118110236220474" bottom="1.5354330708661419" header="0" footer="0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 CRI</vt:lpstr>
      <vt:lpstr>'EAI CRI'!Títulos_a_imprimir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2022-10-24T20:52:44Z</dcterms:created>
  <dcterms:modified xsi:type="dcterms:W3CDTF">2022-10-25T15:02:30Z</dcterms:modified>
</cp:coreProperties>
</file>