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B8D9736-A317-45F7-8B75-542446801D59}" xr6:coauthVersionLast="47" xr6:coauthVersionMax="47" xr10:uidLastSave="{00000000-0000-0000-0000-000000000000}"/>
  <bookViews>
    <workbookView xWindow="-120" yWindow="-120" windowWidth="20730" windowHeight="11160" xr2:uid="{87572CD5-835F-4C9C-9FDC-B04595CB2364}"/>
  </bookViews>
  <sheets>
    <sheet name="C.XOBJ GTO. SEP 2021" sheetId="1" r:id="rId1"/>
  </sheets>
  <definedNames>
    <definedName name="_xlnm._FilterDatabase" localSheetId="0" hidden="1">'C.XOBJ GTO. SEP 2021'!$A$9:$G$9</definedName>
    <definedName name="_xlnm.Print_Titles" localSheetId="0">'C.XOBJ GTO. SEP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D79" i="1"/>
  <c r="G79" i="1" s="1"/>
  <c r="G78" i="1"/>
  <c r="D78" i="1"/>
  <c r="D77" i="1"/>
  <c r="G77" i="1" s="1"/>
  <c r="G76" i="1"/>
  <c r="D76" i="1"/>
  <c r="D75" i="1"/>
  <c r="G75" i="1" s="1"/>
  <c r="G74" i="1"/>
  <c r="D74" i="1"/>
  <c r="D73" i="1" s="1"/>
  <c r="F73" i="1"/>
  <c r="E73" i="1"/>
  <c r="C73" i="1"/>
  <c r="B73" i="1"/>
  <c r="G72" i="1"/>
  <c r="D72" i="1"/>
  <c r="D71" i="1"/>
  <c r="D69" i="1" s="1"/>
  <c r="G70" i="1"/>
  <c r="D70" i="1"/>
  <c r="F69" i="1"/>
  <c r="E69" i="1"/>
  <c r="C69" i="1"/>
  <c r="B69" i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G62" i="1"/>
  <c r="D62" i="1"/>
  <c r="D61" i="1" s="1"/>
  <c r="F61" i="1"/>
  <c r="E61" i="1"/>
  <c r="C61" i="1"/>
  <c r="B61" i="1"/>
  <c r="G60" i="1"/>
  <c r="D60" i="1"/>
  <c r="D59" i="1"/>
  <c r="D57" i="1" s="1"/>
  <c r="G58" i="1"/>
  <c r="D58" i="1"/>
  <c r="F57" i="1"/>
  <c r="E57" i="1"/>
  <c r="C57" i="1"/>
  <c r="B57" i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D47" i="1" s="1"/>
  <c r="G48" i="1"/>
  <c r="D48" i="1"/>
  <c r="F47" i="1"/>
  <c r="E47" i="1"/>
  <c r="C47" i="1"/>
  <c r="B47" i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 s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D27" i="1" s="1"/>
  <c r="G28" i="1"/>
  <c r="D28" i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D17" i="1" s="1"/>
  <c r="G18" i="1"/>
  <c r="D18" i="1"/>
  <c r="F17" i="1"/>
  <c r="E17" i="1"/>
  <c r="C17" i="1"/>
  <c r="B17" i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F9" i="1"/>
  <c r="F81" i="1" s="1"/>
  <c r="E9" i="1"/>
  <c r="E81" i="1" s="1"/>
  <c r="C9" i="1"/>
  <c r="C81" i="1" s="1"/>
  <c r="B9" i="1"/>
  <c r="B81" i="1" s="1"/>
  <c r="G69" i="1" l="1"/>
  <c r="G9" i="1"/>
  <c r="G61" i="1"/>
  <c r="G73" i="1"/>
  <c r="G37" i="1"/>
  <c r="G47" i="1"/>
  <c r="D9" i="1"/>
  <c r="D81" i="1" s="1"/>
  <c r="G29" i="1"/>
  <c r="G27" i="1" s="1"/>
  <c r="G49" i="1"/>
  <c r="G59" i="1"/>
  <c r="G57" i="1" s="1"/>
  <c r="G71" i="1"/>
  <c r="G19" i="1"/>
  <c r="G17" i="1" s="1"/>
  <c r="G81" i="1" l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<sst xmlns="http://schemas.openxmlformats.org/spreadsheetml/2006/main" count="87" uniqueCount="87">
  <si>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</si>
  <si>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</si>
  <si>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</si>
  <si>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30 de Septiembre de 2021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</si>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</sst>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3" applyFont="1"/>
    <xf numFmtId="0" fontId="3" fillId="0" borderId="0" xfId="3" applyFont="1" applyAlignment="1">
      <alignment horizontal="right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justify"/>
    </xf>
    <xf numFmtId="43" fontId="7" fillId="0" borderId="17" xfId="3" applyNumberFormat="1" applyFont="1" applyBorder="1"/>
    <xf numFmtId="43" fontId="7" fillId="0" borderId="18" xfId="3" applyNumberFormat="1" applyFont="1" applyBorder="1"/>
    <xf numFmtId="0" fontId="8" fillId="0" borderId="19" xfId="3" applyFont="1" applyBorder="1" applyAlignment="1">
      <alignment horizontal="justify"/>
    </xf>
    <xf numFmtId="43" fontId="8" fillId="0" borderId="20" xfId="1" applyFont="1" applyFill="1" applyBorder="1"/>
    <xf numFmtId="43" fontId="8" fillId="0" borderId="21" xfId="1" applyFont="1" applyFill="1" applyBorder="1"/>
    <xf numFmtId="0" fontId="7" fillId="0" borderId="19" xfId="3" applyFont="1" applyBorder="1" applyAlignment="1">
      <alignment horizontal="justify"/>
    </xf>
    <xf numFmtId="43" fontId="7" fillId="0" borderId="20" xfId="7" applyFont="1" applyFill="1" applyBorder="1"/>
    <xf numFmtId="43" fontId="7" fillId="0" borderId="21" xfId="7" applyFont="1" applyFill="1" applyBorder="1"/>
    <xf numFmtId="0" fontId="8" fillId="0" borderId="19" xfId="3" applyFont="1" applyBorder="1" applyAlignment="1">
      <alignment horizontal="justify" vertical="center"/>
    </xf>
    <xf numFmtId="43" fontId="8" fillId="0" borderId="20" xfId="1" applyFont="1" applyFill="1" applyBorder="1" applyAlignment="1">
      <alignment vertical="center"/>
    </xf>
    <xf numFmtId="43" fontId="8" fillId="0" borderId="21" xfId="1" applyFont="1" applyFill="1" applyBorder="1" applyAlignment="1">
      <alignment vertical="center"/>
    </xf>
    <xf numFmtId="43" fontId="8" fillId="0" borderId="20" xfId="1" quotePrefix="1" applyFont="1" applyFill="1" applyBorder="1" applyAlignment="1">
      <alignment horizontal="right"/>
    </xf>
    <xf numFmtId="0" fontId="8" fillId="0" borderId="16" xfId="3" applyFont="1" applyBorder="1" applyAlignment="1">
      <alignment horizontal="justify"/>
    </xf>
    <xf numFmtId="0" fontId="7" fillId="0" borderId="19" xfId="3" applyFont="1" applyBorder="1" applyAlignment="1">
      <alignment horizontal="justify" vertical="center"/>
    </xf>
    <xf numFmtId="43" fontId="7" fillId="0" borderId="20" xfId="7" applyFont="1" applyFill="1" applyBorder="1" applyAlignment="1">
      <alignment vertical="center"/>
    </xf>
    <xf numFmtId="43" fontId="7" fillId="0" borderId="21" xfId="7" applyFont="1" applyFill="1" applyBorder="1" applyAlignment="1">
      <alignment vertical="center"/>
    </xf>
    <xf numFmtId="0" fontId="8" fillId="0" borderId="16" xfId="3" applyFont="1" applyBorder="1" applyAlignment="1">
      <alignment horizontal="justify" vertical="center"/>
    </xf>
    <xf numFmtId="43" fontId="8" fillId="0" borderId="20" xfId="7" applyFont="1" applyFill="1" applyBorder="1"/>
    <xf numFmtId="43" fontId="8" fillId="0" borderId="21" xfId="7" applyFont="1" applyFill="1" applyBorder="1"/>
    <xf numFmtId="43" fontId="9" fillId="0" borderId="20" xfId="7" applyFont="1" applyFill="1" applyBorder="1"/>
    <xf numFmtId="43" fontId="9" fillId="0" borderId="21" xfId="7" applyFont="1" applyFill="1" applyBorder="1"/>
    <xf numFmtId="0" fontId="8" fillId="0" borderId="22" xfId="3" applyFont="1" applyBorder="1" applyAlignment="1">
      <alignment horizontal="justify"/>
    </xf>
    <xf numFmtId="43" fontId="8" fillId="0" borderId="15" xfId="1" applyFont="1" applyFill="1" applyBorder="1"/>
    <xf numFmtId="43" fontId="8" fillId="0" borderId="23" xfId="1" applyFont="1" applyFill="1" applyBorder="1"/>
    <xf numFmtId="43" fontId="8" fillId="0" borderId="24" xfId="1" applyFont="1" applyFill="1" applyBorder="1"/>
    <xf numFmtId="0" fontId="10" fillId="0" borderId="13" xfId="3" applyFont="1" applyBorder="1" applyAlignment="1">
      <alignment vertical="center"/>
    </xf>
    <xf numFmtId="44" fontId="10" fillId="0" borderId="13" xfId="2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4" applyFont="1" applyAlignment="1">
      <alignment horizontal="center"/>
    </xf>
    <xf numFmtId="43" fontId="12" fillId="0" borderId="0" xfId="1" applyFont="1" applyFill="1" applyAlignment="1">
      <alignment horizontal="center"/>
    </xf>
    <xf numFmtId="0" fontId="4" fillId="0" borderId="0" xfId="4"/>
    <xf numFmtId="0" fontId="10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43" fontId="4" fillId="0" borderId="0" xfId="3" applyNumberFormat="1" applyFont="1" applyAlignment="1">
      <alignment horizontal="left" vertical="center" wrapText="1"/>
    </xf>
    <xf numFmtId="44" fontId="4" fillId="0" borderId="0" xfId="3" applyNumberFormat="1" applyFont="1" applyAlignment="1">
      <alignment horizontal="left" vertical="center" wrapText="1"/>
    </xf>
    <xf numFmtId="43" fontId="13" fillId="0" borderId="0" xfId="3" applyNumberFormat="1" applyFont="1"/>
    <xf numFmtId="0" fontId="2" fillId="0" borderId="0" xfId="3" applyFont="1" applyAlignment="1">
      <alignment horizontal="right"/>
    </xf>
    <xf numFmtId="43" fontId="2" fillId="0" borderId="0" xfId="3" applyNumberFormat="1" applyFont="1"/>
  </cellXfs>
  <cellStyles count="8">
    <cellStyle name="Millares" xfId="1" builtinId="3"/>
    <cellStyle name="Millares 2 2" xfId="7" xr:uid="{73E2B0C7-C8BB-423B-A501-049BF79CDF49}"/>
    <cellStyle name="Moneda" xfId="2" builtinId="4"/>
    <cellStyle name="Normal" xfId="0" builtinId="0"/>
    <cellStyle name="Normal 15" xfId="5" xr:uid="{FB3075A8-D9CF-49C7-822F-D9E17973AC88}"/>
    <cellStyle name="Normal 2 2" xfId="6" xr:uid="{D4F52F7F-BA83-469D-907E-DA3221472607}"/>
    <cellStyle name="Normal 6 4" xfId="3" xr:uid="{6980BB26-5379-4360-B38A-0D6BB12693A5}"/>
    <cellStyle name="Normal_Formatos aspecto Financiero 2 2" xfId="4" xr:uid="{7D9E070B-8C5F-4A08-AAB4-326AD9369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87</xdr:row>
      <xdr:rowOff>47626</xdr:rowOff>
    </xdr:from>
    <xdr:to>
      <xdr:col>0</xdr:col>
      <xdr:colOff>2857500</xdr:colOff>
      <xdr:row>93</xdr:row>
      <xdr:rowOff>95250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76283E7-D75D-49FF-8C5C-A5A605491058}"/>
            </a:ext>
          </a:extLst>
        </xdr:cNvPr>
        <xdr:cNvSpPr txBox="1">
          <a:spLocks noChangeArrowheads="1"/>
        </xdr:cNvSpPr>
      </xdr:nvSpPr>
      <xdr:spPr bwMode="auto">
        <a:xfrm>
          <a:off x="914400" y="1695450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181389</xdr:colOff>
      <xdr:row>98</xdr:row>
      <xdr:rowOff>31059</xdr:rowOff>
    </xdr:from>
    <xdr:to>
      <xdr:col>5</xdr:col>
      <xdr:colOff>985216</xdr:colOff>
      <xdr:row>104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A244975-1134-4D8E-859C-357D48DDD81E}"/>
            </a:ext>
          </a:extLst>
        </xdr:cNvPr>
        <xdr:cNvSpPr txBox="1">
          <a:spLocks noChangeArrowheads="1"/>
        </xdr:cNvSpPr>
      </xdr:nvSpPr>
      <xdr:spPr bwMode="auto">
        <a:xfrm>
          <a:off x="6782214" y="19033434"/>
          <a:ext cx="1861102" cy="111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742950</xdr:colOff>
      <xdr:row>98</xdr:row>
      <xdr:rowOff>57150</xdr:rowOff>
    </xdr:from>
    <xdr:to>
      <xdr:col>0</xdr:col>
      <xdr:colOff>2962275</xdr:colOff>
      <xdr:row>104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4E12076-BE12-4687-A8DF-6057965AED8C}"/>
            </a:ext>
          </a:extLst>
        </xdr:cNvPr>
        <xdr:cNvSpPr txBox="1">
          <a:spLocks noChangeArrowheads="1"/>
        </xdr:cNvSpPr>
      </xdr:nvSpPr>
      <xdr:spPr bwMode="auto">
        <a:xfrm>
          <a:off x="742950" y="19059525"/>
          <a:ext cx="2219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142875</xdr:colOff>
      <xdr:row>86</xdr:row>
      <xdr:rowOff>66675</xdr:rowOff>
    </xdr:from>
    <xdr:to>
      <xdr:col>5</xdr:col>
      <xdr:colOff>992595</xdr:colOff>
      <xdr:row>92</xdr:row>
      <xdr:rowOff>114300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FDBF8E3B-82DE-4A1E-935A-A51A5B1B87F3}"/>
            </a:ext>
          </a:extLst>
        </xdr:cNvPr>
        <xdr:cNvSpPr txBox="1">
          <a:spLocks noChangeArrowheads="1"/>
        </xdr:cNvSpPr>
      </xdr:nvSpPr>
      <xdr:spPr bwMode="auto">
        <a:xfrm>
          <a:off x="6743700" y="1678305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DBC6-99B8-4225-A2B6-85A1F1AA5D72}">
  <dimension ref="A1:G109"/>
  <sheetViews>
    <sheetView tabSelected="1" workbookViewId="0">
      <pane ySplit="8" topLeftCell="A15" activePane="bottomLeft" state="frozen"/>
      <selection pane="bottomLeft" activeCell="C65" sqref="C65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bestFit="1" customWidth="1"/>
    <col min="8" max="114" width="11.42578125" style="1"/>
    <col min="115" max="115" width="54.5703125" style="1" customWidth="1"/>
    <col min="116" max="116" width="20.140625" style="1" customWidth="1"/>
    <col min="117" max="117" width="22.5703125" style="1" customWidth="1"/>
    <col min="118" max="118" width="15.7109375" style="1" customWidth="1"/>
    <col min="119" max="119" width="15.42578125" style="1" customWidth="1"/>
    <col min="120" max="120" width="15.7109375" style="1" customWidth="1"/>
    <col min="121" max="121" width="16.85546875" style="1" customWidth="1"/>
    <col min="122" max="370" width="11.42578125" style="1"/>
    <col min="371" max="371" width="54.5703125" style="1" customWidth="1"/>
    <col min="372" max="372" width="20.140625" style="1" customWidth="1"/>
    <col min="373" max="373" width="22.5703125" style="1" customWidth="1"/>
    <col min="374" max="374" width="15.7109375" style="1" customWidth="1"/>
    <col min="375" max="375" width="15.42578125" style="1" customWidth="1"/>
    <col min="376" max="376" width="15.7109375" style="1" customWidth="1"/>
    <col min="377" max="377" width="16.85546875" style="1" customWidth="1"/>
    <col min="378" max="626" width="11.42578125" style="1"/>
    <col min="627" max="627" width="54.5703125" style="1" customWidth="1"/>
    <col min="628" max="628" width="20.140625" style="1" customWidth="1"/>
    <col min="629" max="629" width="22.5703125" style="1" customWidth="1"/>
    <col min="630" max="630" width="15.7109375" style="1" customWidth="1"/>
    <col min="631" max="631" width="15.42578125" style="1" customWidth="1"/>
    <col min="632" max="632" width="15.7109375" style="1" customWidth="1"/>
    <col min="633" max="633" width="16.85546875" style="1" customWidth="1"/>
    <col min="634" max="882" width="11.42578125" style="1"/>
    <col min="883" max="883" width="54.5703125" style="1" customWidth="1"/>
    <col min="884" max="884" width="20.140625" style="1" customWidth="1"/>
    <col min="885" max="885" width="22.5703125" style="1" customWidth="1"/>
    <col min="886" max="886" width="15.7109375" style="1" customWidth="1"/>
    <col min="887" max="887" width="15.42578125" style="1" customWidth="1"/>
    <col min="888" max="888" width="15.7109375" style="1" customWidth="1"/>
    <col min="889" max="889" width="16.85546875" style="1" customWidth="1"/>
    <col min="890" max="1138" width="11.42578125" style="1"/>
    <col min="1139" max="1139" width="54.5703125" style="1" customWidth="1"/>
    <col min="1140" max="1140" width="20.140625" style="1" customWidth="1"/>
    <col min="1141" max="1141" width="22.5703125" style="1" customWidth="1"/>
    <col min="1142" max="1142" width="15.7109375" style="1" customWidth="1"/>
    <col min="1143" max="1143" width="15.42578125" style="1" customWidth="1"/>
    <col min="1144" max="1144" width="15.7109375" style="1" customWidth="1"/>
    <col min="1145" max="1145" width="16.85546875" style="1" customWidth="1"/>
    <col min="1146" max="1394" width="11.42578125" style="1"/>
    <col min="1395" max="1395" width="54.5703125" style="1" customWidth="1"/>
    <col min="1396" max="1396" width="20.140625" style="1" customWidth="1"/>
    <col min="1397" max="1397" width="22.5703125" style="1" customWidth="1"/>
    <col min="1398" max="1398" width="15.7109375" style="1" customWidth="1"/>
    <col min="1399" max="1399" width="15.42578125" style="1" customWidth="1"/>
    <col min="1400" max="1400" width="15.7109375" style="1" customWidth="1"/>
    <col min="1401" max="1401" width="16.85546875" style="1" customWidth="1"/>
    <col min="1402" max="1650" width="11.42578125" style="1"/>
    <col min="1651" max="1651" width="54.5703125" style="1" customWidth="1"/>
    <col min="1652" max="1652" width="20.140625" style="1" customWidth="1"/>
    <col min="1653" max="1653" width="22.5703125" style="1" customWidth="1"/>
    <col min="1654" max="1654" width="15.7109375" style="1" customWidth="1"/>
    <col min="1655" max="1655" width="15.42578125" style="1" customWidth="1"/>
    <col min="1656" max="1656" width="15.7109375" style="1" customWidth="1"/>
    <col min="1657" max="1657" width="16.85546875" style="1" customWidth="1"/>
    <col min="1658" max="1906" width="11.42578125" style="1"/>
    <col min="1907" max="1907" width="54.5703125" style="1" customWidth="1"/>
    <col min="1908" max="1908" width="20.140625" style="1" customWidth="1"/>
    <col min="1909" max="1909" width="22.5703125" style="1" customWidth="1"/>
    <col min="1910" max="1910" width="15.7109375" style="1" customWidth="1"/>
    <col min="1911" max="1911" width="15.42578125" style="1" customWidth="1"/>
    <col min="1912" max="1912" width="15.7109375" style="1" customWidth="1"/>
    <col min="1913" max="1913" width="16.85546875" style="1" customWidth="1"/>
    <col min="1914" max="2162" width="11.42578125" style="1"/>
    <col min="2163" max="2163" width="54.5703125" style="1" customWidth="1"/>
    <col min="2164" max="2164" width="20.140625" style="1" customWidth="1"/>
    <col min="2165" max="2165" width="22.5703125" style="1" customWidth="1"/>
    <col min="2166" max="2166" width="15.7109375" style="1" customWidth="1"/>
    <col min="2167" max="2167" width="15.42578125" style="1" customWidth="1"/>
    <col min="2168" max="2168" width="15.7109375" style="1" customWidth="1"/>
    <col min="2169" max="2169" width="16.85546875" style="1" customWidth="1"/>
    <col min="2170" max="2418" width="11.42578125" style="1"/>
    <col min="2419" max="2419" width="54.5703125" style="1" customWidth="1"/>
    <col min="2420" max="2420" width="20.140625" style="1" customWidth="1"/>
    <col min="2421" max="2421" width="22.5703125" style="1" customWidth="1"/>
    <col min="2422" max="2422" width="15.7109375" style="1" customWidth="1"/>
    <col min="2423" max="2423" width="15.42578125" style="1" customWidth="1"/>
    <col min="2424" max="2424" width="15.7109375" style="1" customWidth="1"/>
    <col min="2425" max="2425" width="16.85546875" style="1" customWidth="1"/>
    <col min="2426" max="2674" width="11.42578125" style="1"/>
    <col min="2675" max="2675" width="54.5703125" style="1" customWidth="1"/>
    <col min="2676" max="2676" width="20.140625" style="1" customWidth="1"/>
    <col min="2677" max="2677" width="22.5703125" style="1" customWidth="1"/>
    <col min="2678" max="2678" width="15.7109375" style="1" customWidth="1"/>
    <col min="2679" max="2679" width="15.42578125" style="1" customWidth="1"/>
    <col min="2680" max="2680" width="15.7109375" style="1" customWidth="1"/>
    <col min="2681" max="2681" width="16.85546875" style="1" customWidth="1"/>
    <col min="2682" max="2930" width="11.42578125" style="1"/>
    <col min="2931" max="2931" width="54.5703125" style="1" customWidth="1"/>
    <col min="2932" max="2932" width="20.140625" style="1" customWidth="1"/>
    <col min="2933" max="2933" width="22.5703125" style="1" customWidth="1"/>
    <col min="2934" max="2934" width="15.7109375" style="1" customWidth="1"/>
    <col min="2935" max="2935" width="15.42578125" style="1" customWidth="1"/>
    <col min="2936" max="2936" width="15.7109375" style="1" customWidth="1"/>
    <col min="2937" max="2937" width="16.85546875" style="1" customWidth="1"/>
    <col min="2938" max="3186" width="11.42578125" style="1"/>
    <col min="3187" max="3187" width="54.5703125" style="1" customWidth="1"/>
    <col min="3188" max="3188" width="20.140625" style="1" customWidth="1"/>
    <col min="3189" max="3189" width="22.5703125" style="1" customWidth="1"/>
    <col min="3190" max="3190" width="15.7109375" style="1" customWidth="1"/>
    <col min="3191" max="3191" width="15.42578125" style="1" customWidth="1"/>
    <col min="3192" max="3192" width="15.7109375" style="1" customWidth="1"/>
    <col min="3193" max="3193" width="16.85546875" style="1" customWidth="1"/>
    <col min="3194" max="3442" width="11.42578125" style="1"/>
    <col min="3443" max="3443" width="54.5703125" style="1" customWidth="1"/>
    <col min="3444" max="3444" width="20.140625" style="1" customWidth="1"/>
    <col min="3445" max="3445" width="22.5703125" style="1" customWidth="1"/>
    <col min="3446" max="3446" width="15.7109375" style="1" customWidth="1"/>
    <col min="3447" max="3447" width="15.42578125" style="1" customWidth="1"/>
    <col min="3448" max="3448" width="15.7109375" style="1" customWidth="1"/>
    <col min="3449" max="3449" width="16.85546875" style="1" customWidth="1"/>
    <col min="3450" max="3698" width="11.42578125" style="1"/>
    <col min="3699" max="3699" width="54.5703125" style="1" customWidth="1"/>
    <col min="3700" max="3700" width="20.140625" style="1" customWidth="1"/>
    <col min="3701" max="3701" width="22.5703125" style="1" customWidth="1"/>
    <col min="3702" max="3702" width="15.7109375" style="1" customWidth="1"/>
    <col min="3703" max="3703" width="15.42578125" style="1" customWidth="1"/>
    <col min="3704" max="3704" width="15.7109375" style="1" customWidth="1"/>
    <col min="3705" max="3705" width="16.85546875" style="1" customWidth="1"/>
    <col min="3706" max="3954" width="11.42578125" style="1"/>
    <col min="3955" max="3955" width="54.5703125" style="1" customWidth="1"/>
    <col min="3956" max="3956" width="20.140625" style="1" customWidth="1"/>
    <col min="3957" max="3957" width="22.5703125" style="1" customWidth="1"/>
    <col min="3958" max="3958" width="15.7109375" style="1" customWidth="1"/>
    <col min="3959" max="3959" width="15.42578125" style="1" customWidth="1"/>
    <col min="3960" max="3960" width="15.7109375" style="1" customWidth="1"/>
    <col min="3961" max="3961" width="16.85546875" style="1" customWidth="1"/>
    <col min="3962" max="4210" width="11.42578125" style="1"/>
    <col min="4211" max="4211" width="54.5703125" style="1" customWidth="1"/>
    <col min="4212" max="4212" width="20.140625" style="1" customWidth="1"/>
    <col min="4213" max="4213" width="22.5703125" style="1" customWidth="1"/>
    <col min="4214" max="4214" width="15.7109375" style="1" customWidth="1"/>
    <col min="4215" max="4215" width="15.42578125" style="1" customWidth="1"/>
    <col min="4216" max="4216" width="15.7109375" style="1" customWidth="1"/>
    <col min="4217" max="4217" width="16.85546875" style="1" customWidth="1"/>
    <col min="4218" max="4466" width="11.42578125" style="1"/>
    <col min="4467" max="4467" width="54.5703125" style="1" customWidth="1"/>
    <col min="4468" max="4468" width="20.140625" style="1" customWidth="1"/>
    <col min="4469" max="4469" width="22.5703125" style="1" customWidth="1"/>
    <col min="4470" max="4470" width="15.7109375" style="1" customWidth="1"/>
    <col min="4471" max="4471" width="15.42578125" style="1" customWidth="1"/>
    <col min="4472" max="4472" width="15.7109375" style="1" customWidth="1"/>
    <col min="4473" max="4473" width="16.85546875" style="1" customWidth="1"/>
    <col min="4474" max="4722" width="11.42578125" style="1"/>
    <col min="4723" max="4723" width="54.5703125" style="1" customWidth="1"/>
    <col min="4724" max="4724" width="20.140625" style="1" customWidth="1"/>
    <col min="4725" max="4725" width="22.5703125" style="1" customWidth="1"/>
    <col min="4726" max="4726" width="15.7109375" style="1" customWidth="1"/>
    <col min="4727" max="4727" width="15.42578125" style="1" customWidth="1"/>
    <col min="4728" max="4728" width="15.7109375" style="1" customWidth="1"/>
    <col min="4729" max="4729" width="16.85546875" style="1" customWidth="1"/>
    <col min="4730" max="4978" width="11.42578125" style="1"/>
    <col min="4979" max="4979" width="54.5703125" style="1" customWidth="1"/>
    <col min="4980" max="4980" width="20.140625" style="1" customWidth="1"/>
    <col min="4981" max="4981" width="22.5703125" style="1" customWidth="1"/>
    <col min="4982" max="4982" width="15.7109375" style="1" customWidth="1"/>
    <col min="4983" max="4983" width="15.42578125" style="1" customWidth="1"/>
    <col min="4984" max="4984" width="15.7109375" style="1" customWidth="1"/>
    <col min="4985" max="4985" width="16.85546875" style="1" customWidth="1"/>
    <col min="4986" max="5234" width="11.42578125" style="1"/>
    <col min="5235" max="5235" width="54.5703125" style="1" customWidth="1"/>
    <col min="5236" max="5236" width="20.140625" style="1" customWidth="1"/>
    <col min="5237" max="5237" width="22.5703125" style="1" customWidth="1"/>
    <col min="5238" max="5238" width="15.7109375" style="1" customWidth="1"/>
    <col min="5239" max="5239" width="15.42578125" style="1" customWidth="1"/>
    <col min="5240" max="5240" width="15.7109375" style="1" customWidth="1"/>
    <col min="5241" max="5241" width="16.85546875" style="1" customWidth="1"/>
    <col min="5242" max="5490" width="11.42578125" style="1"/>
    <col min="5491" max="5491" width="54.5703125" style="1" customWidth="1"/>
    <col min="5492" max="5492" width="20.140625" style="1" customWidth="1"/>
    <col min="5493" max="5493" width="22.5703125" style="1" customWidth="1"/>
    <col min="5494" max="5494" width="15.7109375" style="1" customWidth="1"/>
    <col min="5495" max="5495" width="15.42578125" style="1" customWidth="1"/>
    <col min="5496" max="5496" width="15.7109375" style="1" customWidth="1"/>
    <col min="5497" max="5497" width="16.85546875" style="1" customWidth="1"/>
    <col min="5498" max="5746" width="11.42578125" style="1"/>
    <col min="5747" max="5747" width="54.5703125" style="1" customWidth="1"/>
    <col min="5748" max="5748" width="20.140625" style="1" customWidth="1"/>
    <col min="5749" max="5749" width="22.5703125" style="1" customWidth="1"/>
    <col min="5750" max="5750" width="15.7109375" style="1" customWidth="1"/>
    <col min="5751" max="5751" width="15.42578125" style="1" customWidth="1"/>
    <col min="5752" max="5752" width="15.7109375" style="1" customWidth="1"/>
    <col min="5753" max="5753" width="16.85546875" style="1" customWidth="1"/>
    <col min="5754" max="6002" width="11.42578125" style="1"/>
    <col min="6003" max="6003" width="54.5703125" style="1" customWidth="1"/>
    <col min="6004" max="6004" width="20.140625" style="1" customWidth="1"/>
    <col min="6005" max="6005" width="22.5703125" style="1" customWidth="1"/>
    <col min="6006" max="6006" width="15.7109375" style="1" customWidth="1"/>
    <col min="6007" max="6007" width="15.42578125" style="1" customWidth="1"/>
    <col min="6008" max="6008" width="15.7109375" style="1" customWidth="1"/>
    <col min="6009" max="6009" width="16.85546875" style="1" customWidth="1"/>
    <col min="6010" max="6258" width="11.42578125" style="1"/>
    <col min="6259" max="6259" width="54.5703125" style="1" customWidth="1"/>
    <col min="6260" max="6260" width="20.140625" style="1" customWidth="1"/>
    <col min="6261" max="6261" width="22.5703125" style="1" customWidth="1"/>
    <col min="6262" max="6262" width="15.7109375" style="1" customWidth="1"/>
    <col min="6263" max="6263" width="15.42578125" style="1" customWidth="1"/>
    <col min="6264" max="6264" width="15.7109375" style="1" customWidth="1"/>
    <col min="6265" max="6265" width="16.85546875" style="1" customWidth="1"/>
    <col min="6266" max="6514" width="11.42578125" style="1"/>
    <col min="6515" max="6515" width="54.5703125" style="1" customWidth="1"/>
    <col min="6516" max="6516" width="20.140625" style="1" customWidth="1"/>
    <col min="6517" max="6517" width="22.5703125" style="1" customWidth="1"/>
    <col min="6518" max="6518" width="15.7109375" style="1" customWidth="1"/>
    <col min="6519" max="6519" width="15.42578125" style="1" customWidth="1"/>
    <col min="6520" max="6520" width="15.7109375" style="1" customWidth="1"/>
    <col min="6521" max="6521" width="16.85546875" style="1" customWidth="1"/>
    <col min="6522" max="6770" width="11.42578125" style="1"/>
    <col min="6771" max="6771" width="54.5703125" style="1" customWidth="1"/>
    <col min="6772" max="6772" width="20.140625" style="1" customWidth="1"/>
    <col min="6773" max="6773" width="22.5703125" style="1" customWidth="1"/>
    <col min="6774" max="6774" width="15.7109375" style="1" customWidth="1"/>
    <col min="6775" max="6775" width="15.42578125" style="1" customWidth="1"/>
    <col min="6776" max="6776" width="15.7109375" style="1" customWidth="1"/>
    <col min="6777" max="6777" width="16.85546875" style="1" customWidth="1"/>
    <col min="6778" max="7026" width="11.42578125" style="1"/>
    <col min="7027" max="7027" width="54.5703125" style="1" customWidth="1"/>
    <col min="7028" max="7028" width="20.140625" style="1" customWidth="1"/>
    <col min="7029" max="7029" width="22.5703125" style="1" customWidth="1"/>
    <col min="7030" max="7030" width="15.7109375" style="1" customWidth="1"/>
    <col min="7031" max="7031" width="15.42578125" style="1" customWidth="1"/>
    <col min="7032" max="7032" width="15.7109375" style="1" customWidth="1"/>
    <col min="7033" max="7033" width="16.85546875" style="1" customWidth="1"/>
    <col min="7034" max="7282" width="11.42578125" style="1"/>
    <col min="7283" max="7283" width="54.5703125" style="1" customWidth="1"/>
    <col min="7284" max="7284" width="20.140625" style="1" customWidth="1"/>
    <col min="7285" max="7285" width="22.5703125" style="1" customWidth="1"/>
    <col min="7286" max="7286" width="15.7109375" style="1" customWidth="1"/>
    <col min="7287" max="7287" width="15.42578125" style="1" customWidth="1"/>
    <col min="7288" max="7288" width="15.7109375" style="1" customWidth="1"/>
    <col min="7289" max="7289" width="16.85546875" style="1" customWidth="1"/>
    <col min="7290" max="7538" width="11.42578125" style="1"/>
    <col min="7539" max="7539" width="54.5703125" style="1" customWidth="1"/>
    <col min="7540" max="7540" width="20.140625" style="1" customWidth="1"/>
    <col min="7541" max="7541" width="22.5703125" style="1" customWidth="1"/>
    <col min="7542" max="7542" width="15.7109375" style="1" customWidth="1"/>
    <col min="7543" max="7543" width="15.42578125" style="1" customWidth="1"/>
    <col min="7544" max="7544" width="15.7109375" style="1" customWidth="1"/>
    <col min="7545" max="7545" width="16.85546875" style="1" customWidth="1"/>
    <col min="7546" max="7794" width="11.42578125" style="1"/>
    <col min="7795" max="7795" width="54.5703125" style="1" customWidth="1"/>
    <col min="7796" max="7796" width="20.140625" style="1" customWidth="1"/>
    <col min="7797" max="7797" width="22.5703125" style="1" customWidth="1"/>
    <col min="7798" max="7798" width="15.7109375" style="1" customWidth="1"/>
    <col min="7799" max="7799" width="15.42578125" style="1" customWidth="1"/>
    <col min="7800" max="7800" width="15.7109375" style="1" customWidth="1"/>
    <col min="7801" max="7801" width="16.85546875" style="1" customWidth="1"/>
    <col min="7802" max="8050" width="11.42578125" style="1"/>
    <col min="8051" max="8051" width="54.5703125" style="1" customWidth="1"/>
    <col min="8052" max="8052" width="20.140625" style="1" customWidth="1"/>
    <col min="8053" max="8053" width="22.5703125" style="1" customWidth="1"/>
    <col min="8054" max="8054" width="15.7109375" style="1" customWidth="1"/>
    <col min="8055" max="8055" width="15.42578125" style="1" customWidth="1"/>
    <col min="8056" max="8056" width="15.7109375" style="1" customWidth="1"/>
    <col min="8057" max="8057" width="16.85546875" style="1" customWidth="1"/>
    <col min="8058" max="8306" width="11.42578125" style="1"/>
    <col min="8307" max="8307" width="54.5703125" style="1" customWidth="1"/>
    <col min="8308" max="8308" width="20.140625" style="1" customWidth="1"/>
    <col min="8309" max="8309" width="22.5703125" style="1" customWidth="1"/>
    <col min="8310" max="8310" width="15.7109375" style="1" customWidth="1"/>
    <col min="8311" max="8311" width="15.42578125" style="1" customWidth="1"/>
    <col min="8312" max="8312" width="15.7109375" style="1" customWidth="1"/>
    <col min="8313" max="8313" width="16.85546875" style="1" customWidth="1"/>
    <col min="8314" max="8562" width="11.42578125" style="1"/>
    <col min="8563" max="8563" width="54.5703125" style="1" customWidth="1"/>
    <col min="8564" max="8564" width="20.140625" style="1" customWidth="1"/>
    <col min="8565" max="8565" width="22.5703125" style="1" customWidth="1"/>
    <col min="8566" max="8566" width="15.7109375" style="1" customWidth="1"/>
    <col min="8567" max="8567" width="15.42578125" style="1" customWidth="1"/>
    <col min="8568" max="8568" width="15.7109375" style="1" customWidth="1"/>
    <col min="8569" max="8569" width="16.85546875" style="1" customWidth="1"/>
    <col min="8570" max="8818" width="11.42578125" style="1"/>
    <col min="8819" max="8819" width="54.5703125" style="1" customWidth="1"/>
    <col min="8820" max="8820" width="20.140625" style="1" customWidth="1"/>
    <col min="8821" max="8821" width="22.5703125" style="1" customWidth="1"/>
    <col min="8822" max="8822" width="15.7109375" style="1" customWidth="1"/>
    <col min="8823" max="8823" width="15.42578125" style="1" customWidth="1"/>
    <col min="8824" max="8824" width="15.7109375" style="1" customWidth="1"/>
    <col min="8825" max="8825" width="16.85546875" style="1" customWidth="1"/>
    <col min="8826" max="9074" width="11.42578125" style="1"/>
    <col min="9075" max="9075" width="54.5703125" style="1" customWidth="1"/>
    <col min="9076" max="9076" width="20.140625" style="1" customWidth="1"/>
    <col min="9077" max="9077" width="22.5703125" style="1" customWidth="1"/>
    <col min="9078" max="9078" width="15.7109375" style="1" customWidth="1"/>
    <col min="9079" max="9079" width="15.42578125" style="1" customWidth="1"/>
    <col min="9080" max="9080" width="15.7109375" style="1" customWidth="1"/>
    <col min="9081" max="9081" width="16.85546875" style="1" customWidth="1"/>
    <col min="9082" max="9330" width="11.42578125" style="1"/>
    <col min="9331" max="9331" width="54.5703125" style="1" customWidth="1"/>
    <col min="9332" max="9332" width="20.140625" style="1" customWidth="1"/>
    <col min="9333" max="9333" width="22.5703125" style="1" customWidth="1"/>
    <col min="9334" max="9334" width="15.7109375" style="1" customWidth="1"/>
    <col min="9335" max="9335" width="15.42578125" style="1" customWidth="1"/>
    <col min="9336" max="9336" width="15.7109375" style="1" customWidth="1"/>
    <col min="9337" max="9337" width="16.85546875" style="1" customWidth="1"/>
    <col min="9338" max="9586" width="11.42578125" style="1"/>
    <col min="9587" max="9587" width="54.5703125" style="1" customWidth="1"/>
    <col min="9588" max="9588" width="20.140625" style="1" customWidth="1"/>
    <col min="9589" max="9589" width="22.5703125" style="1" customWidth="1"/>
    <col min="9590" max="9590" width="15.7109375" style="1" customWidth="1"/>
    <col min="9591" max="9591" width="15.42578125" style="1" customWidth="1"/>
    <col min="9592" max="9592" width="15.7109375" style="1" customWidth="1"/>
    <col min="9593" max="9593" width="16.85546875" style="1" customWidth="1"/>
    <col min="9594" max="9842" width="11.42578125" style="1"/>
    <col min="9843" max="9843" width="54.5703125" style="1" customWidth="1"/>
    <col min="9844" max="9844" width="20.140625" style="1" customWidth="1"/>
    <col min="9845" max="9845" width="22.5703125" style="1" customWidth="1"/>
    <col min="9846" max="9846" width="15.7109375" style="1" customWidth="1"/>
    <col min="9847" max="9847" width="15.42578125" style="1" customWidth="1"/>
    <col min="9848" max="9848" width="15.7109375" style="1" customWidth="1"/>
    <col min="9849" max="9849" width="16.85546875" style="1" customWidth="1"/>
    <col min="9850" max="10098" width="11.42578125" style="1"/>
    <col min="10099" max="10099" width="54.5703125" style="1" customWidth="1"/>
    <col min="10100" max="10100" width="20.140625" style="1" customWidth="1"/>
    <col min="10101" max="10101" width="22.5703125" style="1" customWidth="1"/>
    <col min="10102" max="10102" width="15.7109375" style="1" customWidth="1"/>
    <col min="10103" max="10103" width="15.42578125" style="1" customWidth="1"/>
    <col min="10104" max="10104" width="15.7109375" style="1" customWidth="1"/>
    <col min="10105" max="10105" width="16.85546875" style="1" customWidth="1"/>
    <col min="10106" max="10354" width="11.42578125" style="1"/>
    <col min="10355" max="10355" width="54.5703125" style="1" customWidth="1"/>
    <col min="10356" max="10356" width="20.140625" style="1" customWidth="1"/>
    <col min="10357" max="10357" width="22.5703125" style="1" customWidth="1"/>
    <col min="10358" max="10358" width="15.7109375" style="1" customWidth="1"/>
    <col min="10359" max="10359" width="15.42578125" style="1" customWidth="1"/>
    <col min="10360" max="10360" width="15.7109375" style="1" customWidth="1"/>
    <col min="10361" max="10361" width="16.85546875" style="1" customWidth="1"/>
    <col min="10362" max="10610" width="11.42578125" style="1"/>
    <col min="10611" max="10611" width="54.5703125" style="1" customWidth="1"/>
    <col min="10612" max="10612" width="20.140625" style="1" customWidth="1"/>
    <col min="10613" max="10613" width="22.5703125" style="1" customWidth="1"/>
    <col min="10614" max="10614" width="15.7109375" style="1" customWidth="1"/>
    <col min="10615" max="10615" width="15.42578125" style="1" customWidth="1"/>
    <col min="10616" max="10616" width="15.7109375" style="1" customWidth="1"/>
    <col min="10617" max="10617" width="16.85546875" style="1" customWidth="1"/>
    <col min="10618" max="10866" width="11.42578125" style="1"/>
    <col min="10867" max="10867" width="54.5703125" style="1" customWidth="1"/>
    <col min="10868" max="10868" width="20.140625" style="1" customWidth="1"/>
    <col min="10869" max="10869" width="22.5703125" style="1" customWidth="1"/>
    <col min="10870" max="10870" width="15.7109375" style="1" customWidth="1"/>
    <col min="10871" max="10871" width="15.42578125" style="1" customWidth="1"/>
    <col min="10872" max="10872" width="15.7109375" style="1" customWidth="1"/>
    <col min="10873" max="10873" width="16.85546875" style="1" customWidth="1"/>
    <col min="10874" max="11122" width="11.42578125" style="1"/>
    <col min="11123" max="11123" width="54.5703125" style="1" customWidth="1"/>
    <col min="11124" max="11124" width="20.140625" style="1" customWidth="1"/>
    <col min="11125" max="11125" width="22.5703125" style="1" customWidth="1"/>
    <col min="11126" max="11126" width="15.7109375" style="1" customWidth="1"/>
    <col min="11127" max="11127" width="15.42578125" style="1" customWidth="1"/>
    <col min="11128" max="11128" width="15.7109375" style="1" customWidth="1"/>
    <col min="11129" max="11129" width="16.85546875" style="1" customWidth="1"/>
    <col min="11130" max="11378" width="11.42578125" style="1"/>
    <col min="11379" max="11379" width="54.5703125" style="1" customWidth="1"/>
    <col min="11380" max="11380" width="20.140625" style="1" customWidth="1"/>
    <col min="11381" max="11381" width="22.5703125" style="1" customWidth="1"/>
    <col min="11382" max="11382" width="15.7109375" style="1" customWidth="1"/>
    <col min="11383" max="11383" width="15.42578125" style="1" customWidth="1"/>
    <col min="11384" max="11384" width="15.7109375" style="1" customWidth="1"/>
    <col min="11385" max="11385" width="16.85546875" style="1" customWidth="1"/>
    <col min="11386" max="11634" width="11.42578125" style="1"/>
    <col min="11635" max="11635" width="54.5703125" style="1" customWidth="1"/>
    <col min="11636" max="11636" width="20.140625" style="1" customWidth="1"/>
    <col min="11637" max="11637" width="22.5703125" style="1" customWidth="1"/>
    <col min="11638" max="11638" width="15.7109375" style="1" customWidth="1"/>
    <col min="11639" max="11639" width="15.42578125" style="1" customWidth="1"/>
    <col min="11640" max="11640" width="15.7109375" style="1" customWidth="1"/>
    <col min="11641" max="11641" width="16.85546875" style="1" customWidth="1"/>
    <col min="11642" max="11890" width="11.42578125" style="1"/>
    <col min="11891" max="11891" width="54.5703125" style="1" customWidth="1"/>
    <col min="11892" max="11892" width="20.140625" style="1" customWidth="1"/>
    <col min="11893" max="11893" width="22.5703125" style="1" customWidth="1"/>
    <col min="11894" max="11894" width="15.7109375" style="1" customWidth="1"/>
    <col min="11895" max="11895" width="15.42578125" style="1" customWidth="1"/>
    <col min="11896" max="11896" width="15.7109375" style="1" customWidth="1"/>
    <col min="11897" max="11897" width="16.85546875" style="1" customWidth="1"/>
    <col min="11898" max="12146" width="11.42578125" style="1"/>
    <col min="12147" max="12147" width="54.5703125" style="1" customWidth="1"/>
    <col min="12148" max="12148" width="20.140625" style="1" customWidth="1"/>
    <col min="12149" max="12149" width="22.5703125" style="1" customWidth="1"/>
    <col min="12150" max="12150" width="15.7109375" style="1" customWidth="1"/>
    <col min="12151" max="12151" width="15.42578125" style="1" customWidth="1"/>
    <col min="12152" max="12152" width="15.7109375" style="1" customWidth="1"/>
    <col min="12153" max="12153" width="16.85546875" style="1" customWidth="1"/>
    <col min="12154" max="12402" width="11.42578125" style="1"/>
    <col min="12403" max="12403" width="54.5703125" style="1" customWidth="1"/>
    <col min="12404" max="12404" width="20.140625" style="1" customWidth="1"/>
    <col min="12405" max="12405" width="22.5703125" style="1" customWidth="1"/>
    <col min="12406" max="12406" width="15.7109375" style="1" customWidth="1"/>
    <col min="12407" max="12407" width="15.42578125" style="1" customWidth="1"/>
    <col min="12408" max="12408" width="15.7109375" style="1" customWidth="1"/>
    <col min="12409" max="12409" width="16.85546875" style="1" customWidth="1"/>
    <col min="12410" max="12658" width="11.42578125" style="1"/>
    <col min="12659" max="12659" width="54.5703125" style="1" customWidth="1"/>
    <col min="12660" max="12660" width="20.140625" style="1" customWidth="1"/>
    <col min="12661" max="12661" width="22.5703125" style="1" customWidth="1"/>
    <col min="12662" max="12662" width="15.7109375" style="1" customWidth="1"/>
    <col min="12663" max="12663" width="15.42578125" style="1" customWidth="1"/>
    <col min="12664" max="12664" width="15.7109375" style="1" customWidth="1"/>
    <col min="12665" max="12665" width="16.85546875" style="1" customWidth="1"/>
    <col min="12666" max="12914" width="11.42578125" style="1"/>
    <col min="12915" max="12915" width="54.5703125" style="1" customWidth="1"/>
    <col min="12916" max="12916" width="20.140625" style="1" customWidth="1"/>
    <col min="12917" max="12917" width="22.5703125" style="1" customWidth="1"/>
    <col min="12918" max="12918" width="15.7109375" style="1" customWidth="1"/>
    <col min="12919" max="12919" width="15.42578125" style="1" customWidth="1"/>
    <col min="12920" max="12920" width="15.7109375" style="1" customWidth="1"/>
    <col min="12921" max="12921" width="16.85546875" style="1" customWidth="1"/>
    <col min="12922" max="13170" width="11.42578125" style="1"/>
    <col min="13171" max="13171" width="54.5703125" style="1" customWidth="1"/>
    <col min="13172" max="13172" width="20.140625" style="1" customWidth="1"/>
    <col min="13173" max="13173" width="22.5703125" style="1" customWidth="1"/>
    <col min="13174" max="13174" width="15.7109375" style="1" customWidth="1"/>
    <col min="13175" max="13175" width="15.42578125" style="1" customWidth="1"/>
    <col min="13176" max="13176" width="15.7109375" style="1" customWidth="1"/>
    <col min="13177" max="13177" width="16.85546875" style="1" customWidth="1"/>
    <col min="13178" max="13426" width="11.42578125" style="1"/>
    <col min="13427" max="13427" width="54.5703125" style="1" customWidth="1"/>
    <col min="13428" max="13428" width="20.140625" style="1" customWidth="1"/>
    <col min="13429" max="13429" width="22.5703125" style="1" customWidth="1"/>
    <col min="13430" max="13430" width="15.7109375" style="1" customWidth="1"/>
    <col min="13431" max="13431" width="15.42578125" style="1" customWidth="1"/>
    <col min="13432" max="13432" width="15.7109375" style="1" customWidth="1"/>
    <col min="13433" max="13433" width="16.85546875" style="1" customWidth="1"/>
    <col min="13434" max="13682" width="11.42578125" style="1"/>
    <col min="13683" max="13683" width="54.5703125" style="1" customWidth="1"/>
    <col min="13684" max="13684" width="20.140625" style="1" customWidth="1"/>
    <col min="13685" max="13685" width="22.5703125" style="1" customWidth="1"/>
    <col min="13686" max="13686" width="15.7109375" style="1" customWidth="1"/>
    <col min="13687" max="13687" width="15.42578125" style="1" customWidth="1"/>
    <col min="13688" max="13688" width="15.7109375" style="1" customWidth="1"/>
    <col min="13689" max="13689" width="16.85546875" style="1" customWidth="1"/>
    <col min="13690" max="13938" width="11.42578125" style="1"/>
    <col min="13939" max="13939" width="54.5703125" style="1" customWidth="1"/>
    <col min="13940" max="13940" width="20.140625" style="1" customWidth="1"/>
    <col min="13941" max="13941" width="22.5703125" style="1" customWidth="1"/>
    <col min="13942" max="13942" width="15.7109375" style="1" customWidth="1"/>
    <col min="13943" max="13943" width="15.42578125" style="1" customWidth="1"/>
    <col min="13944" max="13944" width="15.7109375" style="1" customWidth="1"/>
    <col min="13945" max="13945" width="16.85546875" style="1" customWidth="1"/>
    <col min="13946" max="14194" width="11.42578125" style="1"/>
    <col min="14195" max="14195" width="54.5703125" style="1" customWidth="1"/>
    <col min="14196" max="14196" width="20.140625" style="1" customWidth="1"/>
    <col min="14197" max="14197" width="22.5703125" style="1" customWidth="1"/>
    <col min="14198" max="14198" width="15.7109375" style="1" customWidth="1"/>
    <col min="14199" max="14199" width="15.42578125" style="1" customWidth="1"/>
    <col min="14200" max="14200" width="15.7109375" style="1" customWidth="1"/>
    <col min="14201" max="14201" width="16.85546875" style="1" customWidth="1"/>
    <col min="14202" max="14450" width="11.42578125" style="1"/>
    <col min="14451" max="14451" width="54.5703125" style="1" customWidth="1"/>
    <col min="14452" max="14452" width="20.140625" style="1" customWidth="1"/>
    <col min="14453" max="14453" width="22.5703125" style="1" customWidth="1"/>
    <col min="14454" max="14454" width="15.7109375" style="1" customWidth="1"/>
    <col min="14455" max="14455" width="15.42578125" style="1" customWidth="1"/>
    <col min="14456" max="14456" width="15.7109375" style="1" customWidth="1"/>
    <col min="14457" max="14457" width="16.85546875" style="1" customWidth="1"/>
    <col min="14458" max="14706" width="11.42578125" style="1"/>
    <col min="14707" max="14707" width="54.5703125" style="1" customWidth="1"/>
    <col min="14708" max="14708" width="20.140625" style="1" customWidth="1"/>
    <col min="14709" max="14709" width="22.5703125" style="1" customWidth="1"/>
    <col min="14710" max="14710" width="15.7109375" style="1" customWidth="1"/>
    <col min="14711" max="14711" width="15.42578125" style="1" customWidth="1"/>
    <col min="14712" max="14712" width="15.7109375" style="1" customWidth="1"/>
    <col min="14713" max="14713" width="16.85546875" style="1" customWidth="1"/>
    <col min="14714" max="14962" width="11.42578125" style="1"/>
    <col min="14963" max="14963" width="54.5703125" style="1" customWidth="1"/>
    <col min="14964" max="14964" width="20.140625" style="1" customWidth="1"/>
    <col min="14965" max="14965" width="22.5703125" style="1" customWidth="1"/>
    <col min="14966" max="14966" width="15.7109375" style="1" customWidth="1"/>
    <col min="14967" max="14967" width="15.42578125" style="1" customWidth="1"/>
    <col min="14968" max="14968" width="15.7109375" style="1" customWidth="1"/>
    <col min="14969" max="14969" width="16.85546875" style="1" customWidth="1"/>
    <col min="14970" max="15218" width="11.42578125" style="1"/>
    <col min="15219" max="15219" width="54.5703125" style="1" customWidth="1"/>
    <col min="15220" max="15220" width="20.140625" style="1" customWidth="1"/>
    <col min="15221" max="15221" width="22.5703125" style="1" customWidth="1"/>
    <col min="15222" max="15222" width="15.7109375" style="1" customWidth="1"/>
    <col min="15223" max="15223" width="15.42578125" style="1" customWidth="1"/>
    <col min="15224" max="15224" width="15.7109375" style="1" customWidth="1"/>
    <col min="15225" max="15225" width="16.85546875" style="1" customWidth="1"/>
    <col min="15226" max="15474" width="11.42578125" style="1"/>
    <col min="15475" max="15475" width="54.5703125" style="1" customWidth="1"/>
    <col min="15476" max="15476" width="20.140625" style="1" customWidth="1"/>
    <col min="15477" max="15477" width="22.5703125" style="1" customWidth="1"/>
    <col min="15478" max="15478" width="15.7109375" style="1" customWidth="1"/>
    <col min="15479" max="15479" width="15.42578125" style="1" customWidth="1"/>
    <col min="15480" max="15480" width="15.7109375" style="1" customWidth="1"/>
    <col min="15481" max="15481" width="16.85546875" style="1" customWidth="1"/>
    <col min="15482" max="15730" width="11.42578125" style="1"/>
    <col min="15731" max="15731" width="54.5703125" style="1" customWidth="1"/>
    <col min="15732" max="15732" width="20.140625" style="1" customWidth="1"/>
    <col min="15733" max="15733" width="22.5703125" style="1" customWidth="1"/>
    <col min="15734" max="15734" width="15.7109375" style="1" customWidth="1"/>
    <col min="15735" max="15735" width="15.42578125" style="1" customWidth="1"/>
    <col min="15736" max="15736" width="15.7109375" style="1" customWidth="1"/>
    <col min="15737" max="15737" width="16.85546875" style="1" customWidth="1"/>
    <col min="15738" max="15986" width="11.42578125" style="1"/>
    <col min="15987" max="15987" width="54.5703125" style="1" customWidth="1"/>
    <col min="15988" max="15988" width="20.140625" style="1" customWidth="1"/>
    <col min="15989" max="15989" width="22.5703125" style="1" customWidth="1"/>
    <col min="15990" max="15990" width="15.7109375" style="1" customWidth="1"/>
    <col min="15991" max="15991" width="15.42578125" style="1" customWidth="1"/>
    <col min="15992" max="15992" width="15.7109375" style="1" customWidth="1"/>
    <col min="15993" max="15993" width="16.85546875" style="1" customWidth="1"/>
    <col min="15994" max="16384" width="11.42578125" style="1"/>
  </cols>
  <sheetData>
    <row r="1" spans="1:7" ht="8.25" customHeight="1" thickBot="1" x14ac:dyDescent="0.3">
      <c r="F1" s="2"/>
      <c r="G1" s="2"/>
    </row>
    <row r="2" spans="1:7" ht="18" customHeight="1" x14ac:dyDescent="0.25">
      <c r="A2" s="3" t="s">
        <v>0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9"/>
      <c r="C4" s="9"/>
      <c r="D4" s="9"/>
      <c r="E4" s="9"/>
      <c r="F4" s="9"/>
      <c r="G4" s="10"/>
    </row>
    <row r="5" spans="1:7" ht="15.75" thickBot="1" x14ac:dyDescent="0.3">
      <c r="A5" s="11" t="s">
        <v>3</v>
      </c>
      <c r="B5" s="12"/>
      <c r="C5" s="12"/>
      <c r="D5" s="12"/>
      <c r="E5" s="12"/>
      <c r="F5" s="12"/>
      <c r="G5" s="13"/>
    </row>
    <row r="6" spans="1:7" ht="15.75" thickBot="1" x14ac:dyDescent="0.3">
      <c r="A6" s="14" t="s">
        <v>4</v>
      </c>
      <c r="B6" s="15" t="s">
        <v>5</v>
      </c>
      <c r="C6" s="16"/>
      <c r="D6" s="16"/>
      <c r="E6" s="16"/>
      <c r="F6" s="17"/>
      <c r="G6" s="18" t="s">
        <v>6</v>
      </c>
    </row>
    <row r="7" spans="1:7" ht="23.25" thickBot="1" x14ac:dyDescent="0.3">
      <c r="A7" s="19"/>
      <c r="B7" s="20" t="s">
        <v>7</v>
      </c>
      <c r="C7" s="20" t="s">
        <v>8</v>
      </c>
      <c r="D7" s="21" t="s">
        <v>9</v>
      </c>
      <c r="E7" s="21" t="s">
        <v>10</v>
      </c>
      <c r="F7" s="21" t="s">
        <v>11</v>
      </c>
      <c r="G7" s="22"/>
    </row>
    <row r="8" spans="1:7" ht="15.75" thickBot="1" x14ac:dyDescent="0.3">
      <c r="A8" s="23"/>
      <c r="B8" s="21">
        <v>1</v>
      </c>
      <c r="C8" s="21">
        <v>2</v>
      </c>
      <c r="D8" s="21" t="s">
        <v>12</v>
      </c>
      <c r="E8" s="21">
        <v>4</v>
      </c>
      <c r="F8" s="21">
        <v>5</v>
      </c>
      <c r="G8" s="21" t="s">
        <v>13</v>
      </c>
    </row>
    <row r="9" spans="1:7" x14ac:dyDescent="0.25">
      <c r="A9" s="24" t="s">
        <v>14</v>
      </c>
      <c r="B9" s="25">
        <f t="shared" ref="B9:G9" si="0">SUM(B10:B16)</f>
        <v>460000000.00000006</v>
      </c>
      <c r="C9" s="25">
        <f t="shared" si="0"/>
        <v>-28698678.359999981</v>
      </c>
      <c r="D9" s="25">
        <f t="shared" si="0"/>
        <v>431301321.63999999</v>
      </c>
      <c r="E9" s="25">
        <f t="shared" si="0"/>
        <v>316566976.67000002</v>
      </c>
      <c r="F9" s="25">
        <f t="shared" si="0"/>
        <v>259469532.78999999</v>
      </c>
      <c r="G9" s="26">
        <f t="shared" si="0"/>
        <v>114734344.96999997</v>
      </c>
    </row>
    <row r="10" spans="1:7" x14ac:dyDescent="0.25">
      <c r="A10" s="27" t="s">
        <v>15</v>
      </c>
      <c r="B10" s="28">
        <v>250209997.83000001</v>
      </c>
      <c r="C10" s="28">
        <v>5924154.660000002</v>
      </c>
      <c r="D10" s="28">
        <f t="shared" ref="D10:D16" si="1">+B10+C10</f>
        <v>256134152.49000001</v>
      </c>
      <c r="E10" s="28">
        <v>193581653.55000004</v>
      </c>
      <c r="F10" s="28">
        <v>193560876.36000001</v>
      </c>
      <c r="G10" s="29">
        <f>+D10-E10</f>
        <v>62552498.939999968</v>
      </c>
    </row>
    <row r="11" spans="1:7" x14ac:dyDescent="0.25">
      <c r="A11" s="27" t="s">
        <v>16</v>
      </c>
      <c r="B11" s="28"/>
      <c r="C11" s="28"/>
      <c r="D11" s="28">
        <f t="shared" si="1"/>
        <v>0</v>
      </c>
      <c r="E11" s="28"/>
      <c r="F11" s="28"/>
      <c r="G11" s="29">
        <f t="shared" ref="G11:G16" si="2">+D11-E11</f>
        <v>0</v>
      </c>
    </row>
    <row r="12" spans="1:7" x14ac:dyDescent="0.25">
      <c r="A12" s="27" t="s">
        <v>17</v>
      </c>
      <c r="B12" s="28">
        <v>83850625.139999986</v>
      </c>
      <c r="C12" s="28">
        <v>3865859.9000000064</v>
      </c>
      <c r="D12" s="28">
        <f t="shared" si="1"/>
        <v>87716485.039999992</v>
      </c>
      <c r="E12" s="28">
        <v>66753828.440000005</v>
      </c>
      <c r="F12" s="28">
        <v>24894639.809999999</v>
      </c>
      <c r="G12" s="29">
        <f t="shared" si="2"/>
        <v>20962656.599999987</v>
      </c>
    </row>
    <row r="13" spans="1:7" x14ac:dyDescent="0.25">
      <c r="A13" s="27" t="s">
        <v>18</v>
      </c>
      <c r="B13" s="28">
        <v>52500000</v>
      </c>
      <c r="C13" s="28">
        <v>-4181009.6899999967</v>
      </c>
      <c r="D13" s="28">
        <f t="shared" si="1"/>
        <v>48318990.310000002</v>
      </c>
      <c r="E13" s="28">
        <v>35189490.309999995</v>
      </c>
      <c r="F13" s="28">
        <v>24662999.579999998</v>
      </c>
      <c r="G13" s="29">
        <f t="shared" si="2"/>
        <v>13129500.000000007</v>
      </c>
    </row>
    <row r="14" spans="1:7" x14ac:dyDescent="0.25">
      <c r="A14" s="27" t="s">
        <v>19</v>
      </c>
      <c r="B14" s="28">
        <v>30089159.66</v>
      </c>
      <c r="C14" s="28">
        <v>-3835668.2399999979</v>
      </c>
      <c r="D14" s="28">
        <f t="shared" si="1"/>
        <v>26253491.420000002</v>
      </c>
      <c r="E14" s="28">
        <v>19001356.369999997</v>
      </c>
      <c r="F14" s="28">
        <v>14310369.039999999</v>
      </c>
      <c r="G14" s="29">
        <f t="shared" si="2"/>
        <v>7252135.0500000045</v>
      </c>
    </row>
    <row r="15" spans="1:7" x14ac:dyDescent="0.25">
      <c r="A15" s="27" t="s">
        <v>20</v>
      </c>
      <c r="B15" s="28">
        <v>40685353.369999997</v>
      </c>
      <c r="C15" s="28">
        <v>-30514014.989999995</v>
      </c>
      <c r="D15" s="28">
        <f t="shared" si="1"/>
        <v>10171338.380000003</v>
      </c>
      <c r="E15" s="28">
        <v>0</v>
      </c>
      <c r="F15" s="28">
        <v>0</v>
      </c>
      <c r="G15" s="29">
        <f t="shared" si="2"/>
        <v>10171338.380000003</v>
      </c>
    </row>
    <row r="16" spans="1:7" x14ac:dyDescent="0.25">
      <c r="A16" s="27" t="s">
        <v>21</v>
      </c>
      <c r="B16" s="28">
        <v>2664864</v>
      </c>
      <c r="C16" s="28">
        <v>42000</v>
      </c>
      <c r="D16" s="28">
        <f t="shared" si="1"/>
        <v>2706864</v>
      </c>
      <c r="E16" s="28">
        <v>2040648</v>
      </c>
      <c r="F16" s="28">
        <v>2040648</v>
      </c>
      <c r="G16" s="29">
        <f t="shared" si="2"/>
        <v>666216</v>
      </c>
    </row>
    <row r="17" spans="1:7" x14ac:dyDescent="0.25">
      <c r="A17" s="30" t="s">
        <v>22</v>
      </c>
      <c r="B17" s="31">
        <f t="shared" ref="B17:G17" si="3">SUM(B18:B26)</f>
        <v>62900315.909999996</v>
      </c>
      <c r="C17" s="31">
        <f t="shared" si="3"/>
        <v>-20248456.329999998</v>
      </c>
      <c r="D17" s="31">
        <f t="shared" si="3"/>
        <v>42651859.579999998</v>
      </c>
      <c r="E17" s="31">
        <f t="shared" si="3"/>
        <v>28116141.730000004</v>
      </c>
      <c r="F17" s="31">
        <f t="shared" si="3"/>
        <v>27596489.170000002</v>
      </c>
      <c r="G17" s="32">
        <f t="shared" si="3"/>
        <v>14535717.849999994</v>
      </c>
    </row>
    <row r="18" spans="1:7" ht="17.25" customHeight="1" x14ac:dyDescent="0.25">
      <c r="A18" s="33" t="s">
        <v>23</v>
      </c>
      <c r="B18" s="34">
        <v>3634736.6799999997</v>
      </c>
      <c r="C18" s="34">
        <v>-1965740.88</v>
      </c>
      <c r="D18" s="34">
        <f t="shared" ref="D18:D26" si="4">+B18+C18</f>
        <v>1668995.7999999998</v>
      </c>
      <c r="E18" s="34">
        <v>1018315.7999999999</v>
      </c>
      <c r="F18" s="34">
        <v>1001348.0499999998</v>
      </c>
      <c r="G18" s="35">
        <f t="shared" ref="G18:G26" si="5">+D18-E18</f>
        <v>650679.99999999988</v>
      </c>
    </row>
    <row r="19" spans="1:7" x14ac:dyDescent="0.25">
      <c r="A19" s="27" t="s">
        <v>24</v>
      </c>
      <c r="B19" s="28">
        <v>730500</v>
      </c>
      <c r="C19" s="28">
        <v>-306172.31000000006</v>
      </c>
      <c r="D19" s="28">
        <f t="shared" si="4"/>
        <v>424327.68999999994</v>
      </c>
      <c r="E19" s="28">
        <v>243977.69</v>
      </c>
      <c r="F19" s="28">
        <v>243977.69</v>
      </c>
      <c r="G19" s="29">
        <f t="shared" si="5"/>
        <v>180349.99999999994</v>
      </c>
    </row>
    <row r="20" spans="1:7" x14ac:dyDescent="0.25">
      <c r="A20" s="27" t="s">
        <v>25</v>
      </c>
      <c r="B20" s="28">
        <v>2000000</v>
      </c>
      <c r="C20" s="36">
        <v>-1632711.5900000008</v>
      </c>
      <c r="D20" s="28">
        <f t="shared" si="4"/>
        <v>367288.40999999922</v>
      </c>
      <c r="E20" s="28">
        <v>367288.41</v>
      </c>
      <c r="F20" s="28">
        <v>367288.41</v>
      </c>
      <c r="G20" s="29">
        <f t="shared" si="5"/>
        <v>-7.5669959187507629E-10</v>
      </c>
    </row>
    <row r="21" spans="1:7" x14ac:dyDescent="0.25">
      <c r="A21" s="27" t="s">
        <v>26</v>
      </c>
      <c r="B21" s="28">
        <v>4408700</v>
      </c>
      <c r="C21" s="28">
        <v>-2017618.6600000004</v>
      </c>
      <c r="D21" s="28">
        <f t="shared" si="4"/>
        <v>2391081.34</v>
      </c>
      <c r="E21" s="28">
        <v>1426081.3400000003</v>
      </c>
      <c r="F21" s="28">
        <v>1392874.4200000002</v>
      </c>
      <c r="G21" s="29">
        <f t="shared" si="5"/>
        <v>964999.99999999953</v>
      </c>
    </row>
    <row r="22" spans="1:7" x14ac:dyDescent="0.25">
      <c r="A22" s="27" t="s">
        <v>27</v>
      </c>
      <c r="B22" s="28">
        <v>31142100</v>
      </c>
      <c r="C22" s="28">
        <v>-14333802.35</v>
      </c>
      <c r="D22" s="28">
        <f t="shared" si="4"/>
        <v>16808297.649999999</v>
      </c>
      <c r="E22" s="28">
        <v>9091889.3500000015</v>
      </c>
      <c r="F22" s="28">
        <v>8699988.7400000002</v>
      </c>
      <c r="G22" s="29">
        <f t="shared" si="5"/>
        <v>7716408.299999997</v>
      </c>
    </row>
    <row r="23" spans="1:7" x14ac:dyDescent="0.25">
      <c r="A23" s="27" t="s">
        <v>28</v>
      </c>
      <c r="B23" s="28">
        <v>11861420.23</v>
      </c>
      <c r="C23" s="28">
        <v>-2114250.8599999985</v>
      </c>
      <c r="D23" s="28">
        <f t="shared" si="4"/>
        <v>9747169.370000001</v>
      </c>
      <c r="E23" s="28">
        <v>6797321.8200000012</v>
      </c>
      <c r="F23" s="28">
        <v>6797321.8200000003</v>
      </c>
      <c r="G23" s="29">
        <f t="shared" si="5"/>
        <v>2949847.55</v>
      </c>
    </row>
    <row r="24" spans="1:7" x14ac:dyDescent="0.25">
      <c r="A24" s="27" t="s">
        <v>29</v>
      </c>
      <c r="B24" s="28">
        <v>390240</v>
      </c>
      <c r="C24" s="28">
        <v>215841.86000000022</v>
      </c>
      <c r="D24" s="28">
        <f t="shared" si="4"/>
        <v>606081.86000000022</v>
      </c>
      <c r="E24" s="28">
        <v>567651.86</v>
      </c>
      <c r="F24" s="28">
        <v>565249.11</v>
      </c>
      <c r="G24" s="29">
        <f t="shared" si="5"/>
        <v>38430.000000000233</v>
      </c>
    </row>
    <row r="25" spans="1:7" x14ac:dyDescent="0.25">
      <c r="A25" s="27" t="s">
        <v>30</v>
      </c>
      <c r="B25" s="28">
        <v>0</v>
      </c>
      <c r="C25" s="28">
        <v>0</v>
      </c>
      <c r="D25" s="28">
        <f t="shared" si="4"/>
        <v>0</v>
      </c>
      <c r="E25" s="28">
        <v>0</v>
      </c>
      <c r="F25" s="28">
        <v>0</v>
      </c>
      <c r="G25" s="29">
        <f t="shared" si="5"/>
        <v>0</v>
      </c>
    </row>
    <row r="26" spans="1:7" x14ac:dyDescent="0.25">
      <c r="A26" s="27" t="s">
        <v>31</v>
      </c>
      <c r="B26" s="28">
        <v>8732619</v>
      </c>
      <c r="C26" s="28">
        <v>1905998.4600000004</v>
      </c>
      <c r="D26" s="28">
        <f t="shared" si="4"/>
        <v>10638617.460000001</v>
      </c>
      <c r="E26" s="28">
        <v>8603615.4600000009</v>
      </c>
      <c r="F26" s="28">
        <v>8528440.9300000016</v>
      </c>
      <c r="G26" s="29">
        <f t="shared" si="5"/>
        <v>2035002</v>
      </c>
    </row>
    <row r="27" spans="1:7" x14ac:dyDescent="0.25">
      <c r="A27" s="30" t="s">
        <v>32</v>
      </c>
      <c r="B27" s="31">
        <f t="shared" ref="B27:G27" si="6">SUM(B28:B36)</f>
        <v>370116051.71999997</v>
      </c>
      <c r="C27" s="31">
        <f t="shared" si="6"/>
        <v>-50859525.650000006</v>
      </c>
      <c r="D27" s="31">
        <f t="shared" si="6"/>
        <v>319256526.06999999</v>
      </c>
      <c r="E27" s="31">
        <f t="shared" si="6"/>
        <v>229834196.19000006</v>
      </c>
      <c r="F27" s="31">
        <f t="shared" si="6"/>
        <v>57340244.43</v>
      </c>
      <c r="G27" s="32">
        <f t="shared" si="6"/>
        <v>89422329.879999936</v>
      </c>
    </row>
    <row r="28" spans="1:7" x14ac:dyDescent="0.25">
      <c r="A28" s="27" t="s">
        <v>33</v>
      </c>
      <c r="B28" s="28">
        <v>223092589.99999997</v>
      </c>
      <c r="C28" s="28">
        <v>-19492218.070000004</v>
      </c>
      <c r="D28" s="28">
        <f t="shared" ref="D28:D36" si="7">+B28+C28</f>
        <v>203600371.92999998</v>
      </c>
      <c r="E28" s="28">
        <v>149563476.04000005</v>
      </c>
      <c r="F28" s="28">
        <v>1660858.51</v>
      </c>
      <c r="G28" s="29">
        <f t="shared" ref="G28:G36" si="8">+D28-E28</f>
        <v>54036895.889999926</v>
      </c>
    </row>
    <row r="29" spans="1:7" x14ac:dyDescent="0.25">
      <c r="A29" s="27" t="s">
        <v>34</v>
      </c>
      <c r="B29" s="28">
        <v>17886155</v>
      </c>
      <c r="C29" s="28">
        <v>-8335195.3099999996</v>
      </c>
      <c r="D29" s="28">
        <f t="shared" si="7"/>
        <v>9550959.6900000013</v>
      </c>
      <c r="E29" s="28">
        <v>5103656.6900000004</v>
      </c>
      <c r="F29" s="28">
        <v>4049560.03</v>
      </c>
      <c r="G29" s="29">
        <f t="shared" si="8"/>
        <v>4447303.0000000009</v>
      </c>
    </row>
    <row r="30" spans="1:7" x14ac:dyDescent="0.25">
      <c r="A30" s="27" t="s">
        <v>35</v>
      </c>
      <c r="B30" s="28">
        <v>2951800</v>
      </c>
      <c r="C30" s="28">
        <v>62424.10999999987</v>
      </c>
      <c r="D30" s="28">
        <f t="shared" si="7"/>
        <v>3014224.11</v>
      </c>
      <c r="E30" s="28">
        <v>2231699.11</v>
      </c>
      <c r="F30" s="28">
        <v>2147875.61</v>
      </c>
      <c r="G30" s="29">
        <f t="shared" si="8"/>
        <v>782525</v>
      </c>
    </row>
    <row r="31" spans="1:7" x14ac:dyDescent="0.25">
      <c r="A31" s="27" t="s">
        <v>36</v>
      </c>
      <c r="B31" s="28">
        <v>6372697.9900000002</v>
      </c>
      <c r="C31" s="28">
        <v>268500.65000000037</v>
      </c>
      <c r="D31" s="28">
        <f t="shared" si="7"/>
        <v>6641198.6400000006</v>
      </c>
      <c r="E31" s="28">
        <v>5259642.91</v>
      </c>
      <c r="F31" s="28">
        <v>4864679.9400000004</v>
      </c>
      <c r="G31" s="29">
        <f t="shared" si="8"/>
        <v>1381555.7300000004</v>
      </c>
    </row>
    <row r="32" spans="1:7" x14ac:dyDescent="0.25">
      <c r="A32" s="37" t="s">
        <v>37</v>
      </c>
      <c r="B32" s="28">
        <v>5068200</v>
      </c>
      <c r="C32" s="28">
        <v>926919.5</v>
      </c>
      <c r="D32" s="28">
        <f t="shared" si="7"/>
        <v>5995119.5</v>
      </c>
      <c r="E32" s="28">
        <v>4983929.5</v>
      </c>
      <c r="F32" s="28">
        <v>4555115.5199999996</v>
      </c>
      <c r="G32" s="29">
        <f t="shared" si="8"/>
        <v>1011190</v>
      </c>
    </row>
    <row r="33" spans="1:7" x14ac:dyDescent="0.25">
      <c r="A33" s="27" t="s">
        <v>38</v>
      </c>
      <c r="B33" s="28">
        <v>175760</v>
      </c>
      <c r="C33" s="28">
        <v>-115802.77999999997</v>
      </c>
      <c r="D33" s="28">
        <f t="shared" si="7"/>
        <v>59957.22000000003</v>
      </c>
      <c r="E33" s="28">
        <v>31017.22</v>
      </c>
      <c r="F33" s="28">
        <v>11017.22</v>
      </c>
      <c r="G33" s="29">
        <f t="shared" si="8"/>
        <v>28940.000000000029</v>
      </c>
    </row>
    <row r="34" spans="1:7" x14ac:dyDescent="0.25">
      <c r="A34" s="27" t="s">
        <v>39</v>
      </c>
      <c r="B34" s="28">
        <v>1689550</v>
      </c>
      <c r="C34" s="28">
        <v>-308476.89999999997</v>
      </c>
      <c r="D34" s="28">
        <f t="shared" si="7"/>
        <v>1381073.1</v>
      </c>
      <c r="E34" s="28">
        <v>978523.1</v>
      </c>
      <c r="F34" s="28">
        <v>978523.10000000009</v>
      </c>
      <c r="G34" s="29">
        <f t="shared" si="8"/>
        <v>402550.00000000012</v>
      </c>
    </row>
    <row r="35" spans="1:7" x14ac:dyDescent="0.25">
      <c r="A35" s="27" t="s">
        <v>40</v>
      </c>
      <c r="B35" s="28">
        <v>0</v>
      </c>
      <c r="C35" s="28">
        <v>0</v>
      </c>
      <c r="D35" s="28">
        <f t="shared" si="7"/>
        <v>0</v>
      </c>
      <c r="E35" s="28">
        <v>0</v>
      </c>
      <c r="F35" s="28">
        <v>0</v>
      </c>
      <c r="G35" s="29">
        <f t="shared" si="8"/>
        <v>0</v>
      </c>
    </row>
    <row r="36" spans="1:7" x14ac:dyDescent="0.25">
      <c r="A36" s="27" t="s">
        <v>41</v>
      </c>
      <c r="B36" s="28">
        <v>112879298.73</v>
      </c>
      <c r="C36" s="28">
        <v>-23865676.849999998</v>
      </c>
      <c r="D36" s="28">
        <f t="shared" si="7"/>
        <v>89013621.88000001</v>
      </c>
      <c r="E36" s="28">
        <v>61682251.619999997</v>
      </c>
      <c r="F36" s="28">
        <v>39072614.5</v>
      </c>
      <c r="G36" s="29">
        <f t="shared" si="8"/>
        <v>27331370.260000013</v>
      </c>
    </row>
    <row r="37" spans="1:7" ht="24" x14ac:dyDescent="0.25">
      <c r="A37" s="38" t="s">
        <v>42</v>
      </c>
      <c r="B37" s="39">
        <f t="shared" ref="B37:G37" si="9">SUM(B38:B46)</f>
        <v>70000</v>
      </c>
      <c r="C37" s="39">
        <f t="shared" si="9"/>
        <v>-19490.419999999984</v>
      </c>
      <c r="D37" s="39">
        <f t="shared" si="9"/>
        <v>50509.580000000016</v>
      </c>
      <c r="E37" s="39">
        <f t="shared" si="9"/>
        <v>20509.580000000002</v>
      </c>
      <c r="F37" s="39">
        <f t="shared" si="9"/>
        <v>20509.580000000002</v>
      </c>
      <c r="G37" s="40">
        <f t="shared" si="9"/>
        <v>30000.000000000015</v>
      </c>
    </row>
    <row r="38" spans="1:7" x14ac:dyDescent="0.25">
      <c r="A38" s="27" t="s">
        <v>43</v>
      </c>
      <c r="B38" s="28">
        <v>0</v>
      </c>
      <c r="C38" s="28">
        <v>0</v>
      </c>
      <c r="D38" s="28">
        <f t="shared" ref="D38:D46" si="10">+B38+C38</f>
        <v>0</v>
      </c>
      <c r="E38" s="28">
        <v>0</v>
      </c>
      <c r="F38" s="28">
        <v>0</v>
      </c>
      <c r="G38" s="29">
        <f t="shared" ref="G38:G46" si="11">+D38-E38</f>
        <v>0</v>
      </c>
    </row>
    <row r="39" spans="1:7" x14ac:dyDescent="0.25">
      <c r="A39" s="27" t="s">
        <v>44</v>
      </c>
      <c r="B39" s="28">
        <v>0</v>
      </c>
      <c r="C39" s="28">
        <v>0</v>
      </c>
      <c r="D39" s="28">
        <f t="shared" si="10"/>
        <v>0</v>
      </c>
      <c r="E39" s="28">
        <v>0</v>
      </c>
      <c r="F39" s="28">
        <v>0</v>
      </c>
      <c r="G39" s="29">
        <f t="shared" si="11"/>
        <v>0</v>
      </c>
    </row>
    <row r="40" spans="1:7" x14ac:dyDescent="0.25">
      <c r="A40" s="27" t="s">
        <v>45</v>
      </c>
      <c r="B40" s="28">
        <v>0</v>
      </c>
      <c r="C40" s="28">
        <v>0</v>
      </c>
      <c r="D40" s="28">
        <f t="shared" si="10"/>
        <v>0</v>
      </c>
      <c r="E40" s="28">
        <v>0</v>
      </c>
      <c r="F40" s="28">
        <v>0</v>
      </c>
      <c r="G40" s="29">
        <f t="shared" si="11"/>
        <v>0</v>
      </c>
    </row>
    <row r="41" spans="1:7" x14ac:dyDescent="0.25">
      <c r="A41" s="27" t="s">
        <v>46</v>
      </c>
      <c r="B41" s="28">
        <v>70000</v>
      </c>
      <c r="C41" s="28">
        <v>-19490.419999999984</v>
      </c>
      <c r="D41" s="28">
        <f t="shared" si="10"/>
        <v>50509.580000000016</v>
      </c>
      <c r="E41" s="28">
        <v>20509.580000000002</v>
      </c>
      <c r="F41" s="28">
        <v>20509.580000000002</v>
      </c>
      <c r="G41" s="29">
        <f t="shared" si="11"/>
        <v>30000.000000000015</v>
      </c>
    </row>
    <row r="42" spans="1:7" x14ac:dyDescent="0.25">
      <c r="A42" s="27" t="s">
        <v>47</v>
      </c>
      <c r="B42" s="28">
        <v>0</v>
      </c>
      <c r="C42" s="28">
        <v>0</v>
      </c>
      <c r="D42" s="28">
        <f t="shared" si="10"/>
        <v>0</v>
      </c>
      <c r="E42" s="28">
        <v>0</v>
      </c>
      <c r="F42" s="28">
        <v>0</v>
      </c>
      <c r="G42" s="29">
        <f t="shared" si="11"/>
        <v>0</v>
      </c>
    </row>
    <row r="43" spans="1:7" x14ac:dyDescent="0.25">
      <c r="A43" s="27" t="s">
        <v>48</v>
      </c>
      <c r="B43" s="28">
        <v>0</v>
      </c>
      <c r="C43" s="28">
        <v>0</v>
      </c>
      <c r="D43" s="28">
        <f t="shared" si="10"/>
        <v>0</v>
      </c>
      <c r="E43" s="28">
        <v>0</v>
      </c>
      <c r="F43" s="28">
        <v>0</v>
      </c>
      <c r="G43" s="29">
        <f t="shared" si="11"/>
        <v>0</v>
      </c>
    </row>
    <row r="44" spans="1:7" x14ac:dyDescent="0.25">
      <c r="A44" s="27" t="s">
        <v>49</v>
      </c>
      <c r="B44" s="28">
        <v>0</v>
      </c>
      <c r="C44" s="28">
        <v>0</v>
      </c>
      <c r="D44" s="28">
        <f t="shared" si="10"/>
        <v>0</v>
      </c>
      <c r="E44" s="28">
        <v>0</v>
      </c>
      <c r="F44" s="28">
        <v>0</v>
      </c>
      <c r="G44" s="29">
        <f t="shared" si="11"/>
        <v>0</v>
      </c>
    </row>
    <row r="45" spans="1:7" x14ac:dyDescent="0.25">
      <c r="A45" s="27" t="s">
        <v>50</v>
      </c>
      <c r="B45" s="28"/>
      <c r="C45" s="28"/>
      <c r="D45" s="28">
        <f t="shared" si="10"/>
        <v>0</v>
      </c>
      <c r="E45" s="28">
        <v>0</v>
      </c>
      <c r="F45" s="28">
        <v>0</v>
      </c>
      <c r="G45" s="29">
        <f t="shared" si="11"/>
        <v>0</v>
      </c>
    </row>
    <row r="46" spans="1:7" x14ac:dyDescent="0.25">
      <c r="A46" s="27" t="s">
        <v>51</v>
      </c>
      <c r="B46" s="28"/>
      <c r="C46" s="28">
        <v>0</v>
      </c>
      <c r="D46" s="28">
        <f t="shared" si="10"/>
        <v>0</v>
      </c>
      <c r="E46" s="28">
        <v>0</v>
      </c>
      <c r="F46" s="28">
        <v>0</v>
      </c>
      <c r="G46" s="29">
        <f t="shared" si="11"/>
        <v>0</v>
      </c>
    </row>
    <row r="47" spans="1:7" x14ac:dyDescent="0.25">
      <c r="A47" s="30" t="s">
        <v>52</v>
      </c>
      <c r="B47" s="31">
        <f t="shared" ref="B47:G47" si="12">SUM(B48:B56)</f>
        <v>6144250</v>
      </c>
      <c r="C47" s="31">
        <f t="shared" si="12"/>
        <v>-3650023.2300000023</v>
      </c>
      <c r="D47" s="31">
        <f t="shared" si="12"/>
        <v>2494226.7699999977</v>
      </c>
      <c r="E47" s="31">
        <f t="shared" si="12"/>
        <v>2478226.77</v>
      </c>
      <c r="F47" s="31">
        <f t="shared" si="12"/>
        <v>2443578.2999999998</v>
      </c>
      <c r="G47" s="32">
        <f t="shared" si="12"/>
        <v>15999.999999997599</v>
      </c>
    </row>
    <row r="48" spans="1:7" x14ac:dyDescent="0.25">
      <c r="A48" s="27" t="s">
        <v>53</v>
      </c>
      <c r="B48" s="28">
        <v>3752000</v>
      </c>
      <c r="C48" s="28">
        <v>-3100921.1000000015</v>
      </c>
      <c r="D48" s="28">
        <f t="shared" ref="D48:D56" si="13">+B48+C48</f>
        <v>651078.89999999851</v>
      </c>
      <c r="E48" s="28">
        <v>645078.9</v>
      </c>
      <c r="F48" s="28">
        <v>645078.9</v>
      </c>
      <c r="G48" s="29">
        <f t="shared" ref="G48:G56" si="14">+D48-E48</f>
        <v>5999.9999999984866</v>
      </c>
    </row>
    <row r="49" spans="1:7" x14ac:dyDescent="0.25">
      <c r="A49" s="27" t="s">
        <v>54</v>
      </c>
      <c r="B49" s="28">
        <v>0</v>
      </c>
      <c r="C49" s="28">
        <v>0</v>
      </c>
      <c r="D49" s="28">
        <f t="shared" si="13"/>
        <v>0</v>
      </c>
      <c r="E49" s="28">
        <v>0</v>
      </c>
      <c r="F49" s="28">
        <v>0</v>
      </c>
      <c r="G49" s="29">
        <f t="shared" si="14"/>
        <v>0</v>
      </c>
    </row>
    <row r="50" spans="1:7" x14ac:dyDescent="0.25">
      <c r="A50" s="27" t="s">
        <v>55</v>
      </c>
      <c r="B50" s="28">
        <v>25000</v>
      </c>
      <c r="C50" s="28">
        <v>-25000</v>
      </c>
      <c r="D50" s="28">
        <f t="shared" si="13"/>
        <v>0</v>
      </c>
      <c r="E50" s="28">
        <v>0</v>
      </c>
      <c r="F50" s="28">
        <v>0</v>
      </c>
      <c r="G50" s="29">
        <f t="shared" si="14"/>
        <v>0</v>
      </c>
    </row>
    <row r="51" spans="1:7" x14ac:dyDescent="0.25">
      <c r="A51" s="27" t="s">
        <v>56</v>
      </c>
      <c r="B51" s="28">
        <v>0</v>
      </c>
      <c r="C51" s="28">
        <v>0</v>
      </c>
      <c r="D51" s="28">
        <f t="shared" si="13"/>
        <v>0</v>
      </c>
      <c r="E51" s="28">
        <v>0</v>
      </c>
      <c r="F51" s="28">
        <v>0</v>
      </c>
      <c r="G51" s="29">
        <f t="shared" si="14"/>
        <v>0</v>
      </c>
    </row>
    <row r="52" spans="1:7" x14ac:dyDescent="0.25">
      <c r="A52" s="27" t="s">
        <v>57</v>
      </c>
      <c r="B52" s="28">
        <v>0</v>
      </c>
      <c r="C52" s="28">
        <v>0</v>
      </c>
      <c r="D52" s="28">
        <f t="shared" si="13"/>
        <v>0</v>
      </c>
      <c r="E52" s="28">
        <v>0</v>
      </c>
      <c r="F52" s="28">
        <v>0</v>
      </c>
      <c r="G52" s="29">
        <f t="shared" si="14"/>
        <v>0</v>
      </c>
    </row>
    <row r="53" spans="1:7" x14ac:dyDescent="0.25">
      <c r="A53" s="27" t="s">
        <v>58</v>
      </c>
      <c r="B53" s="28">
        <v>757250</v>
      </c>
      <c r="C53" s="28">
        <v>1037079.8300000002</v>
      </c>
      <c r="D53" s="28">
        <f t="shared" si="13"/>
        <v>1794329.83</v>
      </c>
      <c r="E53" s="28">
        <v>1784329.83</v>
      </c>
      <c r="F53" s="28">
        <v>1749681.3599999999</v>
      </c>
      <c r="G53" s="29">
        <f t="shared" si="14"/>
        <v>10000</v>
      </c>
    </row>
    <row r="54" spans="1:7" x14ac:dyDescent="0.25">
      <c r="A54" s="27" t="s">
        <v>59</v>
      </c>
      <c r="B54" s="28">
        <v>0</v>
      </c>
      <c r="C54" s="28">
        <v>0</v>
      </c>
      <c r="D54" s="28">
        <f t="shared" si="13"/>
        <v>0</v>
      </c>
      <c r="E54" s="28">
        <v>0</v>
      </c>
      <c r="F54" s="28">
        <v>0</v>
      </c>
      <c r="G54" s="29">
        <f t="shared" si="14"/>
        <v>0</v>
      </c>
    </row>
    <row r="55" spans="1:7" x14ac:dyDescent="0.25">
      <c r="A55" s="27" t="s">
        <v>60</v>
      </c>
      <c r="B55" s="28">
        <v>0</v>
      </c>
      <c r="C55" s="28">
        <v>0</v>
      </c>
      <c r="D55" s="28">
        <f t="shared" si="13"/>
        <v>0</v>
      </c>
      <c r="E55" s="28">
        <v>0</v>
      </c>
      <c r="F55" s="28">
        <v>0</v>
      </c>
      <c r="G55" s="29">
        <f t="shared" si="14"/>
        <v>0</v>
      </c>
    </row>
    <row r="56" spans="1:7" x14ac:dyDescent="0.25">
      <c r="A56" s="27" t="s">
        <v>61</v>
      </c>
      <c r="B56" s="28">
        <v>1610000</v>
      </c>
      <c r="C56" s="28">
        <v>-1561181.9600000009</v>
      </c>
      <c r="D56" s="28">
        <f t="shared" si="13"/>
        <v>48818.039999999106</v>
      </c>
      <c r="E56" s="28">
        <v>48818.039999999994</v>
      </c>
      <c r="F56" s="28">
        <v>48818.04</v>
      </c>
      <c r="G56" s="29">
        <f t="shared" si="14"/>
        <v>-8.8766682893037796E-10</v>
      </c>
    </row>
    <row r="57" spans="1:7" x14ac:dyDescent="0.25">
      <c r="A57" s="30" t="s">
        <v>62</v>
      </c>
      <c r="B57" s="31">
        <f t="shared" ref="B57:G57" si="15">SUM(B58:B60)</f>
        <v>7300000</v>
      </c>
      <c r="C57" s="31">
        <f t="shared" si="15"/>
        <v>-5800000</v>
      </c>
      <c r="D57" s="31">
        <f t="shared" si="15"/>
        <v>1500000</v>
      </c>
      <c r="E57" s="31">
        <f t="shared" si="15"/>
        <v>0</v>
      </c>
      <c r="F57" s="31">
        <f t="shared" si="15"/>
        <v>0</v>
      </c>
      <c r="G57" s="32">
        <f t="shared" si="15"/>
        <v>1500000</v>
      </c>
    </row>
    <row r="58" spans="1:7" x14ac:dyDescent="0.25">
      <c r="A58" s="41" t="s">
        <v>63</v>
      </c>
      <c r="B58" s="42">
        <v>7300000</v>
      </c>
      <c r="C58" s="42">
        <v>-5800000</v>
      </c>
      <c r="D58" s="42">
        <f>+B58+C58</f>
        <v>1500000</v>
      </c>
      <c r="E58" s="42">
        <v>0</v>
      </c>
      <c r="F58" s="42">
        <v>0</v>
      </c>
      <c r="G58" s="43">
        <f>+D58-E58</f>
        <v>1500000</v>
      </c>
    </row>
    <row r="59" spans="1:7" x14ac:dyDescent="0.25">
      <c r="A59" s="37" t="s">
        <v>64</v>
      </c>
      <c r="B59" s="42">
        <v>0</v>
      </c>
      <c r="C59" s="42">
        <v>0</v>
      </c>
      <c r="D59" s="42">
        <f>+B59+C59</f>
        <v>0</v>
      </c>
      <c r="E59" s="42">
        <v>0</v>
      </c>
      <c r="F59" s="42">
        <v>0</v>
      </c>
      <c r="G59" s="43">
        <f>+D59-E59</f>
        <v>0</v>
      </c>
    </row>
    <row r="60" spans="1:7" x14ac:dyDescent="0.25">
      <c r="A60" s="27" t="s">
        <v>65</v>
      </c>
      <c r="B60" s="42">
        <v>0</v>
      </c>
      <c r="C60" s="42">
        <v>0</v>
      </c>
      <c r="D60" s="42">
        <f>+B60+C60</f>
        <v>0</v>
      </c>
      <c r="E60" s="42">
        <v>0</v>
      </c>
      <c r="F60" s="42">
        <v>0</v>
      </c>
      <c r="G60" s="43">
        <f>+D60-E60</f>
        <v>0</v>
      </c>
    </row>
    <row r="61" spans="1:7" x14ac:dyDescent="0.25">
      <c r="A61" s="30" t="s">
        <v>66</v>
      </c>
      <c r="B61" s="31">
        <f t="shared" ref="B61:G61" si="16">SUM(B62:B68)</f>
        <v>0</v>
      </c>
      <c r="C61" s="31">
        <f t="shared" si="16"/>
        <v>0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2">
        <f t="shared" si="16"/>
        <v>0</v>
      </c>
    </row>
    <row r="62" spans="1:7" x14ac:dyDescent="0.25">
      <c r="A62" s="27" t="s">
        <v>67</v>
      </c>
      <c r="B62" s="42">
        <v>0</v>
      </c>
      <c r="C62" s="42">
        <v>0</v>
      </c>
      <c r="D62" s="42">
        <f t="shared" ref="D62:D68" si="17">+B62+C62</f>
        <v>0</v>
      </c>
      <c r="E62" s="42">
        <v>0</v>
      </c>
      <c r="F62" s="42">
        <v>0</v>
      </c>
      <c r="G62" s="43">
        <f t="shared" ref="G62:G68" si="18">+D62-E62</f>
        <v>0</v>
      </c>
    </row>
    <row r="63" spans="1:7" x14ac:dyDescent="0.25">
      <c r="A63" s="27" t="s">
        <v>68</v>
      </c>
      <c r="B63" s="42">
        <v>0</v>
      </c>
      <c r="C63" s="42">
        <v>0</v>
      </c>
      <c r="D63" s="42">
        <f t="shared" si="17"/>
        <v>0</v>
      </c>
      <c r="E63" s="42">
        <v>0</v>
      </c>
      <c r="F63" s="42">
        <v>0</v>
      </c>
      <c r="G63" s="43">
        <f t="shared" si="18"/>
        <v>0</v>
      </c>
    </row>
    <row r="64" spans="1:7" x14ac:dyDescent="0.25">
      <c r="A64" s="27" t="s">
        <v>69</v>
      </c>
      <c r="B64" s="42">
        <v>0</v>
      </c>
      <c r="C64" s="42">
        <v>0</v>
      </c>
      <c r="D64" s="42">
        <f t="shared" si="17"/>
        <v>0</v>
      </c>
      <c r="E64" s="42">
        <v>0</v>
      </c>
      <c r="F64" s="42">
        <v>0</v>
      </c>
      <c r="G64" s="43">
        <f t="shared" si="18"/>
        <v>0</v>
      </c>
    </row>
    <row r="65" spans="1:7" x14ac:dyDescent="0.25">
      <c r="A65" s="27" t="s">
        <v>70</v>
      </c>
      <c r="B65" s="42">
        <v>0</v>
      </c>
      <c r="C65" s="42">
        <v>0</v>
      </c>
      <c r="D65" s="42">
        <f t="shared" si="17"/>
        <v>0</v>
      </c>
      <c r="E65" s="42">
        <v>0</v>
      </c>
      <c r="F65" s="42">
        <v>0</v>
      </c>
      <c r="G65" s="43">
        <f t="shared" si="18"/>
        <v>0</v>
      </c>
    </row>
    <row r="66" spans="1:7" x14ac:dyDescent="0.25">
      <c r="A66" s="27" t="s">
        <v>71</v>
      </c>
      <c r="B66" s="42">
        <v>0</v>
      </c>
      <c r="C66" s="42">
        <v>0</v>
      </c>
      <c r="D66" s="42">
        <f t="shared" si="17"/>
        <v>0</v>
      </c>
      <c r="E66" s="42">
        <v>0</v>
      </c>
      <c r="F66" s="42">
        <v>0</v>
      </c>
      <c r="G66" s="43">
        <f t="shared" si="18"/>
        <v>0</v>
      </c>
    </row>
    <row r="67" spans="1:7" x14ac:dyDescent="0.25">
      <c r="A67" s="27" t="s">
        <v>72</v>
      </c>
      <c r="B67" s="42">
        <v>0</v>
      </c>
      <c r="C67" s="42">
        <v>0</v>
      </c>
      <c r="D67" s="42">
        <f t="shared" si="17"/>
        <v>0</v>
      </c>
      <c r="E67" s="42">
        <v>0</v>
      </c>
      <c r="F67" s="42">
        <v>0</v>
      </c>
      <c r="G67" s="43">
        <f t="shared" si="18"/>
        <v>0</v>
      </c>
    </row>
    <row r="68" spans="1:7" x14ac:dyDescent="0.25">
      <c r="A68" s="27" t="s">
        <v>73</v>
      </c>
      <c r="B68" s="42">
        <v>0</v>
      </c>
      <c r="C68" s="42">
        <v>0</v>
      </c>
      <c r="D68" s="42">
        <f t="shared" si="17"/>
        <v>0</v>
      </c>
      <c r="E68" s="42">
        <v>0</v>
      </c>
      <c r="F68" s="42">
        <v>0</v>
      </c>
      <c r="G68" s="43">
        <f t="shared" si="18"/>
        <v>0</v>
      </c>
    </row>
    <row r="69" spans="1:7" x14ac:dyDescent="0.25">
      <c r="A69" s="30" t="s">
        <v>74</v>
      </c>
      <c r="B69" s="44">
        <f t="shared" ref="B69:G69" si="19">SUM(B70:B72)</f>
        <v>0</v>
      </c>
      <c r="C69" s="44">
        <f t="shared" si="19"/>
        <v>0</v>
      </c>
      <c r="D69" s="44">
        <f t="shared" si="19"/>
        <v>0</v>
      </c>
      <c r="E69" s="44">
        <f t="shared" si="19"/>
        <v>0</v>
      </c>
      <c r="F69" s="44">
        <f t="shared" si="19"/>
        <v>0</v>
      </c>
      <c r="G69" s="45">
        <f t="shared" si="19"/>
        <v>0</v>
      </c>
    </row>
    <row r="70" spans="1:7" x14ac:dyDescent="0.25">
      <c r="A70" s="27" t="s">
        <v>75</v>
      </c>
      <c r="B70" s="42">
        <v>0</v>
      </c>
      <c r="C70" s="42">
        <v>0</v>
      </c>
      <c r="D70" s="42">
        <f>+B70+C70</f>
        <v>0</v>
      </c>
      <c r="E70" s="42">
        <v>0</v>
      </c>
      <c r="F70" s="42">
        <v>0</v>
      </c>
      <c r="G70" s="43">
        <f>+D70-E70</f>
        <v>0</v>
      </c>
    </row>
    <row r="71" spans="1:7" x14ac:dyDescent="0.25">
      <c r="A71" s="27" t="s">
        <v>76</v>
      </c>
      <c r="B71" s="42">
        <v>0</v>
      </c>
      <c r="C71" s="42">
        <v>0</v>
      </c>
      <c r="D71" s="42">
        <f>+B71+C71</f>
        <v>0</v>
      </c>
      <c r="E71" s="42">
        <v>0</v>
      </c>
      <c r="F71" s="42">
        <v>0</v>
      </c>
      <c r="G71" s="43">
        <f>+D71-E71</f>
        <v>0</v>
      </c>
    </row>
    <row r="72" spans="1:7" x14ac:dyDescent="0.25">
      <c r="A72" s="27" t="s">
        <v>77</v>
      </c>
      <c r="B72" s="42">
        <v>0</v>
      </c>
      <c r="C72" s="42">
        <v>0</v>
      </c>
      <c r="D72" s="42">
        <f>+B72+C72</f>
        <v>0</v>
      </c>
      <c r="E72" s="42">
        <v>0</v>
      </c>
      <c r="F72" s="42">
        <v>0</v>
      </c>
      <c r="G72" s="43">
        <f>+D72-E72</f>
        <v>0</v>
      </c>
    </row>
    <row r="73" spans="1:7" x14ac:dyDescent="0.25">
      <c r="A73" s="30" t="s">
        <v>78</v>
      </c>
      <c r="B73" s="31">
        <f t="shared" ref="B73:G73" si="20">SUM(B74:B80)</f>
        <v>30963749.359999999</v>
      </c>
      <c r="C73" s="31">
        <f t="shared" si="20"/>
        <v>-23415147.189999998</v>
      </c>
      <c r="D73" s="31">
        <f t="shared" si="20"/>
        <v>7548602.169999999</v>
      </c>
      <c r="E73" s="31">
        <f t="shared" si="20"/>
        <v>7548602.1699999999</v>
      </c>
      <c r="F73" s="31">
        <f t="shared" si="20"/>
        <v>7548602.1699999999</v>
      </c>
      <c r="G73" s="32">
        <f t="shared" si="20"/>
        <v>0</v>
      </c>
    </row>
    <row r="74" spans="1:7" x14ac:dyDescent="0.25">
      <c r="A74" s="27" t="s">
        <v>79</v>
      </c>
      <c r="B74" s="28">
        <v>6925059.7999999998</v>
      </c>
      <c r="C74" s="28">
        <v>167736.80999999997</v>
      </c>
      <c r="D74" s="28">
        <f t="shared" ref="D74:D80" si="21">+B74+C74</f>
        <v>7092796.6099999994</v>
      </c>
      <c r="E74" s="28">
        <v>7092796.6100000003</v>
      </c>
      <c r="F74" s="28">
        <v>7092796.6100000003</v>
      </c>
      <c r="G74" s="29">
        <f t="shared" ref="G74:G79" si="22">+D74-E74</f>
        <v>0</v>
      </c>
    </row>
    <row r="75" spans="1:7" x14ac:dyDescent="0.25">
      <c r="A75" s="27" t="s">
        <v>80</v>
      </c>
      <c r="B75" s="28">
        <v>77436.800000000003</v>
      </c>
      <c r="C75" s="28">
        <v>-5342.1200000000026</v>
      </c>
      <c r="D75" s="28">
        <f t="shared" si="21"/>
        <v>72094.679999999993</v>
      </c>
      <c r="E75" s="28">
        <v>72094.679999999993</v>
      </c>
      <c r="F75" s="28">
        <v>72094.679999999993</v>
      </c>
      <c r="G75" s="29">
        <f t="shared" si="22"/>
        <v>0</v>
      </c>
    </row>
    <row r="76" spans="1:7" x14ac:dyDescent="0.25">
      <c r="A76" s="27" t="s">
        <v>81</v>
      </c>
      <c r="B76" s="28">
        <v>0</v>
      </c>
      <c r="C76" s="28">
        <v>0</v>
      </c>
      <c r="D76" s="28">
        <f t="shared" si="21"/>
        <v>0</v>
      </c>
      <c r="E76" s="28">
        <v>0</v>
      </c>
      <c r="F76" s="28">
        <v>0</v>
      </c>
      <c r="G76" s="29">
        <f t="shared" si="22"/>
        <v>0</v>
      </c>
    </row>
    <row r="77" spans="1:7" x14ac:dyDescent="0.25">
      <c r="A77" s="27" t="s">
        <v>82</v>
      </c>
      <c r="B77" s="28">
        <v>523893.59</v>
      </c>
      <c r="C77" s="28">
        <v>-140182.70999999996</v>
      </c>
      <c r="D77" s="28">
        <f t="shared" si="21"/>
        <v>383710.88000000006</v>
      </c>
      <c r="E77" s="28">
        <v>383710.88</v>
      </c>
      <c r="F77" s="28">
        <v>383710.88</v>
      </c>
      <c r="G77" s="29">
        <f t="shared" si="22"/>
        <v>0</v>
      </c>
    </row>
    <row r="78" spans="1:7" x14ac:dyDescent="0.25">
      <c r="A78" s="27" t="s">
        <v>83</v>
      </c>
      <c r="B78" s="28">
        <v>0</v>
      </c>
      <c r="C78" s="28">
        <v>0</v>
      </c>
      <c r="D78" s="28">
        <f t="shared" si="21"/>
        <v>0</v>
      </c>
      <c r="E78" s="28">
        <v>0</v>
      </c>
      <c r="F78" s="28">
        <v>0</v>
      </c>
      <c r="G78" s="29">
        <f t="shared" si="22"/>
        <v>0</v>
      </c>
    </row>
    <row r="79" spans="1:7" x14ac:dyDescent="0.25">
      <c r="A79" s="27" t="s">
        <v>84</v>
      </c>
      <c r="B79" s="28">
        <v>0</v>
      </c>
      <c r="C79" s="28">
        <v>0</v>
      </c>
      <c r="D79" s="28">
        <f t="shared" si="21"/>
        <v>0</v>
      </c>
      <c r="E79" s="28">
        <v>0</v>
      </c>
      <c r="F79" s="28">
        <v>0</v>
      </c>
      <c r="G79" s="29">
        <f t="shared" si="22"/>
        <v>0</v>
      </c>
    </row>
    <row r="80" spans="1:7" ht="15.75" thickBot="1" x14ac:dyDescent="0.3">
      <c r="A80" s="46" t="s">
        <v>85</v>
      </c>
      <c r="B80" s="47">
        <v>23437359.170000002</v>
      </c>
      <c r="C80" s="47">
        <v>-23437359.169999998</v>
      </c>
      <c r="D80" s="48">
        <f t="shared" si="21"/>
        <v>0</v>
      </c>
      <c r="E80" s="47">
        <v>0</v>
      </c>
      <c r="F80" s="47">
        <v>0</v>
      </c>
      <c r="G80" s="49">
        <f>+D80-E80</f>
        <v>0</v>
      </c>
    </row>
    <row r="81" spans="1:7" s="52" customFormat="1" ht="24.95" customHeight="1" thickBot="1" x14ac:dyDescent="0.3">
      <c r="A81" s="50" t="s">
        <v>86</v>
      </c>
      <c r="B81" s="51">
        <f t="shared" ref="B81:G81" si="23">SUM(B9,B17,B27,B37,B47,B57,B73)</f>
        <v>937494366.99000013</v>
      </c>
      <c r="C81" s="51">
        <f t="shared" si="23"/>
        <v>-132691321.17999999</v>
      </c>
      <c r="D81" s="51">
        <f t="shared" si="23"/>
        <v>804803045.80999994</v>
      </c>
      <c r="E81" s="51">
        <f t="shared" si="23"/>
        <v>584564653.11000013</v>
      </c>
      <c r="F81" s="51">
        <f t="shared" si="23"/>
        <v>354418956.44</v>
      </c>
      <c r="G81" s="51">
        <f t="shared" si="23"/>
        <v>220238392.6999999</v>
      </c>
    </row>
    <row r="82" spans="1:7" s="55" customFormat="1" ht="12.75" x14ac:dyDescent="0.2">
      <c r="A82" s="53"/>
      <c r="B82" s="54"/>
      <c r="C82" s="54"/>
      <c r="D82" s="54"/>
      <c r="E82" s="54"/>
      <c r="F82" s="54"/>
      <c r="G82" s="54"/>
    </row>
    <row r="83" spans="1:7" x14ac:dyDescent="0.25">
      <c r="A83" s="56"/>
      <c r="B83" s="56"/>
      <c r="C83" s="56"/>
      <c r="D83" s="56"/>
      <c r="E83" s="56"/>
      <c r="F83" s="56"/>
      <c r="G83" s="56"/>
    </row>
    <row r="84" spans="1:7" x14ac:dyDescent="0.25">
      <c r="A84" s="56"/>
      <c r="B84" s="56"/>
      <c r="C84" s="56"/>
      <c r="D84" s="56"/>
      <c r="E84" s="56"/>
      <c r="F84" s="56"/>
      <c r="G84" s="56"/>
    </row>
    <row r="85" spans="1:7" x14ac:dyDescent="0.25">
      <c r="A85" s="57"/>
      <c r="B85" s="58"/>
      <c r="C85" s="58"/>
      <c r="D85" s="58"/>
      <c r="E85" s="58"/>
      <c r="F85" s="58"/>
      <c r="G85" s="58"/>
    </row>
    <row r="86" spans="1:7" x14ac:dyDescent="0.25">
      <c r="A86" s="57"/>
      <c r="B86" s="57"/>
      <c r="C86" s="57"/>
      <c r="D86" s="57"/>
      <c r="E86" s="57"/>
      <c r="F86" s="57"/>
      <c r="G86" s="57"/>
    </row>
    <row r="87" spans="1:7" x14ac:dyDescent="0.25">
      <c r="A87" s="57"/>
      <c r="B87" s="57"/>
      <c r="C87" s="57"/>
      <c r="D87" s="59"/>
      <c r="E87" s="57"/>
      <c r="F87" s="57"/>
      <c r="G87" s="57"/>
    </row>
    <row r="88" spans="1:7" x14ac:dyDescent="0.25">
      <c r="B88" s="60"/>
      <c r="C88" s="60"/>
      <c r="D88" s="60"/>
      <c r="E88" s="60"/>
      <c r="F88" s="60"/>
      <c r="G88" s="60"/>
    </row>
    <row r="90" spans="1:7" x14ac:dyDescent="0.25">
      <c r="A90" s="61"/>
      <c r="B90" s="62"/>
      <c r="C90" s="62"/>
      <c r="D90" s="62"/>
      <c r="E90" s="62"/>
      <c r="F90" s="62"/>
      <c r="G90" s="62"/>
    </row>
    <row r="91" spans="1:7" x14ac:dyDescent="0.25">
      <c r="A91" s="61"/>
      <c r="B91" s="62"/>
      <c r="C91" s="62"/>
      <c r="D91" s="62"/>
      <c r="E91" s="62"/>
      <c r="F91" s="62"/>
      <c r="G91" s="62"/>
    </row>
    <row r="92" spans="1:7" x14ac:dyDescent="0.25">
      <c r="A92" s="61"/>
      <c r="B92" s="62"/>
      <c r="C92" s="62"/>
      <c r="D92" s="62"/>
      <c r="E92" s="62"/>
      <c r="F92" s="62"/>
      <c r="G92" s="62"/>
    </row>
    <row r="93" spans="1:7" x14ac:dyDescent="0.25">
      <c r="C93" s="62"/>
    </row>
    <row r="94" spans="1:7" x14ac:dyDescent="0.25">
      <c r="C94" s="62"/>
      <c r="E94" s="62"/>
      <c r="F94" s="62"/>
    </row>
    <row r="95" spans="1:7" x14ac:dyDescent="0.25">
      <c r="C95" s="62"/>
      <c r="E95" s="62"/>
      <c r="F95" s="62"/>
    </row>
    <row r="96" spans="1:7" x14ac:dyDescent="0.25">
      <c r="C96" s="62"/>
      <c r="E96" s="62"/>
      <c r="F96" s="62"/>
    </row>
    <row r="97" spans="2:6" x14ac:dyDescent="0.25">
      <c r="C97" s="62"/>
      <c r="E97" s="62"/>
      <c r="F97" s="62"/>
    </row>
    <row r="100" spans="2:6" x14ac:dyDescent="0.25">
      <c r="B100" s="62"/>
      <c r="C100" s="62"/>
      <c r="D100" s="62"/>
      <c r="E100" s="62"/>
      <c r="F100" s="62"/>
    </row>
    <row r="105" spans="2:6" x14ac:dyDescent="0.25">
      <c r="B105" s="62"/>
      <c r="C105" s="62"/>
      <c r="E105" s="62"/>
      <c r="F105" s="62"/>
    </row>
    <row r="106" spans="2:6" x14ac:dyDescent="0.25">
      <c r="B106" s="62"/>
      <c r="C106" s="62"/>
      <c r="E106" s="62"/>
    </row>
    <row r="107" spans="2:6" x14ac:dyDescent="0.25">
      <c r="B107" s="62"/>
      <c r="C107" s="62"/>
      <c r="E107" s="62"/>
      <c r="F107" s="62"/>
    </row>
    <row r="109" spans="2:6" x14ac:dyDescent="0.25">
      <c r="B109" s="62"/>
      <c r="E109" s="62"/>
      <c r="F109" s="62"/>
    </row>
  </sheetData>
  <mergeCells count="9">
    <mergeCell ref="A83:G84"/>
    <mergeCell ref="F1:G1"/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C.XOBJ GTO. SEP 2021</vt:lpstr>
      <vt:lpstr>'C.XOBJ GTO. SEP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2021-11-09T16:21:47Z</dcterms:created>
  <dcterms:modified xsi:type="dcterms:W3CDTF">2021-11-09T16:32:07Z</dcterms:modified>
</cp:coreProperties>
</file>